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naausturland.sharepoint.com/sites/aaf2b5b4-f753-eb11-a812-00224899b281/Shared Documents/General/Vísar gögn/1. Samfélag/1.1.2 Kynja- og aldurssamsetning/2021/"/>
    </mc:Choice>
  </mc:AlternateContent>
  <xr:revisionPtr revIDLastSave="175" documentId="13_ncr:1_{7138ACE0-C60F-4821-8CCC-59ABA943A511}" xr6:coauthVersionLast="47" xr6:coauthVersionMax="47" xr10:uidLastSave="{97FEF7BD-9F9E-4ED8-A41B-220CEDB067C2}"/>
  <bookViews>
    <workbookView xWindow="-38520" yWindow="-120" windowWidth="38640" windowHeight="21240" xr2:uid="{95EE343A-A00D-435C-A1B6-23F75405F674}"/>
  </bookViews>
  <sheets>
    <sheet name="Frumgögn" sheetId="3" r:id="rId1"/>
    <sheet name="Úrvinnsla" sheetId="7" r:id="rId2"/>
    <sheet name="Highcharts" sheetId="9" r:id="rId3"/>
    <sheet name="Birting" sheetId="8" r:id="rId4"/>
  </sheets>
  <definedNames>
    <definedName name="_xlnm.Print_Titles" localSheetId="3">Birting!$1:$2</definedName>
    <definedName name="_xlnm.Print_Titles" localSheetId="0">Frumgögn!$1:$2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8" l="1"/>
  <c r="F6" i="8"/>
  <c r="E7" i="8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F5" i="8"/>
  <c r="E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D16" i="8"/>
  <c r="C17" i="8"/>
  <c r="D17" i="8"/>
  <c r="C18" i="8"/>
  <c r="D18" i="8"/>
  <c r="C19" i="8"/>
  <c r="D19" i="8"/>
  <c r="C20" i="8"/>
  <c r="D20" i="8"/>
  <c r="C21" i="8"/>
  <c r="D21" i="8"/>
  <c r="C22" i="8"/>
  <c r="D22" i="8"/>
  <c r="C23" i="8"/>
  <c r="D23" i="8"/>
  <c r="C24" i="8"/>
  <c r="D24" i="8"/>
  <c r="C25" i="8"/>
  <c r="D25" i="8"/>
  <c r="D5" i="8"/>
  <c r="C5" i="8"/>
  <c r="X27" i="9"/>
  <c r="Z27" i="9" s="1"/>
  <c r="W27" i="9"/>
  <c r="V27" i="9"/>
  <c r="N27" i="9"/>
  <c r="M27" i="9"/>
  <c r="Q27" i="9" s="1"/>
  <c r="L27" i="9"/>
  <c r="K27" i="9"/>
  <c r="J27" i="9"/>
  <c r="I27" i="9"/>
  <c r="H27" i="9"/>
  <c r="G27" i="9"/>
  <c r="F27" i="9"/>
  <c r="E27" i="9"/>
  <c r="D27" i="9"/>
  <c r="C27" i="9"/>
  <c r="P27" i="9" s="1"/>
  <c r="X26" i="9"/>
  <c r="Z26" i="9" s="1"/>
  <c r="W26" i="9"/>
  <c r="Y26" i="9" s="1"/>
  <c r="V26" i="9"/>
  <c r="N26" i="9"/>
  <c r="M26" i="9"/>
  <c r="L26" i="9"/>
  <c r="K26" i="9"/>
  <c r="J26" i="9"/>
  <c r="I26" i="9"/>
  <c r="H26" i="9"/>
  <c r="G26" i="9"/>
  <c r="F26" i="9"/>
  <c r="E26" i="9"/>
  <c r="D26" i="9"/>
  <c r="C26" i="9"/>
  <c r="X25" i="9"/>
  <c r="W25" i="9"/>
  <c r="Y25" i="9" s="1"/>
  <c r="V25" i="9"/>
  <c r="N25" i="9"/>
  <c r="M25" i="9"/>
  <c r="Q25" i="9" s="1"/>
  <c r="L25" i="9"/>
  <c r="K25" i="9"/>
  <c r="J25" i="9"/>
  <c r="I25" i="9"/>
  <c r="H25" i="9"/>
  <c r="G25" i="9"/>
  <c r="F25" i="9"/>
  <c r="E25" i="9"/>
  <c r="D25" i="9"/>
  <c r="C25" i="9"/>
  <c r="X24" i="9"/>
  <c r="Z24" i="9" s="1"/>
  <c r="W24" i="9"/>
  <c r="Y24" i="9" s="1"/>
  <c r="V24" i="9"/>
  <c r="N24" i="9"/>
  <c r="M24" i="9"/>
  <c r="L24" i="9"/>
  <c r="K24" i="9"/>
  <c r="R24" i="9" s="1"/>
  <c r="J24" i="9"/>
  <c r="I24" i="9"/>
  <c r="H24" i="9"/>
  <c r="G24" i="9"/>
  <c r="F24" i="9"/>
  <c r="E24" i="9"/>
  <c r="D24" i="9"/>
  <c r="C24" i="9"/>
  <c r="X23" i="9"/>
  <c r="Z23" i="9" s="1"/>
  <c r="W23" i="9"/>
  <c r="V23" i="9"/>
  <c r="N23" i="9"/>
  <c r="M23" i="9"/>
  <c r="L23" i="9"/>
  <c r="K23" i="9"/>
  <c r="J23" i="9"/>
  <c r="I23" i="9"/>
  <c r="H23" i="9"/>
  <c r="G23" i="9"/>
  <c r="F23" i="9"/>
  <c r="E23" i="9"/>
  <c r="D23" i="9"/>
  <c r="C23" i="9"/>
  <c r="P23" i="9" s="1"/>
  <c r="X22" i="9"/>
  <c r="Z22" i="9" s="1"/>
  <c r="W22" i="9"/>
  <c r="Y22" i="9" s="1"/>
  <c r="V22" i="9"/>
  <c r="N22" i="9"/>
  <c r="M22" i="9"/>
  <c r="L22" i="9"/>
  <c r="K22" i="9"/>
  <c r="J22" i="9"/>
  <c r="I22" i="9"/>
  <c r="H22" i="9"/>
  <c r="G22" i="9"/>
  <c r="F22" i="9"/>
  <c r="E22" i="9"/>
  <c r="D22" i="9"/>
  <c r="C22" i="9"/>
  <c r="P22" i="9" s="1"/>
  <c r="X21" i="9"/>
  <c r="W21" i="9"/>
  <c r="V21" i="9"/>
  <c r="N21" i="9"/>
  <c r="M21" i="9"/>
  <c r="L21" i="9"/>
  <c r="K21" i="9"/>
  <c r="R21" i="9" s="1"/>
  <c r="J21" i="9"/>
  <c r="I21" i="9"/>
  <c r="H21" i="9"/>
  <c r="G21" i="9"/>
  <c r="Q21" i="9" s="1"/>
  <c r="F21" i="9"/>
  <c r="E21" i="9"/>
  <c r="D21" i="9"/>
  <c r="C21" i="9"/>
  <c r="P21" i="9" s="1"/>
  <c r="X20" i="9"/>
  <c r="Z20" i="9" s="1"/>
  <c r="W20" i="9"/>
  <c r="Y20" i="9" s="1"/>
  <c r="V20" i="9"/>
  <c r="N20" i="9"/>
  <c r="M20" i="9"/>
  <c r="L20" i="9"/>
  <c r="K20" i="9"/>
  <c r="R20" i="9" s="1"/>
  <c r="J20" i="9"/>
  <c r="I20" i="9"/>
  <c r="H20" i="9"/>
  <c r="G20" i="9"/>
  <c r="Q20" i="9" s="1"/>
  <c r="F20" i="9"/>
  <c r="E20" i="9"/>
  <c r="D20" i="9"/>
  <c r="C20" i="9"/>
  <c r="X19" i="9"/>
  <c r="Z19" i="9" s="1"/>
  <c r="W19" i="9"/>
  <c r="V19" i="9"/>
  <c r="N19" i="9"/>
  <c r="M19" i="9"/>
  <c r="L19" i="9"/>
  <c r="K19" i="9"/>
  <c r="J19" i="9"/>
  <c r="I19" i="9"/>
  <c r="H19" i="9"/>
  <c r="G19" i="9"/>
  <c r="F19" i="9"/>
  <c r="E19" i="9"/>
  <c r="D19" i="9"/>
  <c r="C19" i="9"/>
  <c r="P19" i="9" s="1"/>
  <c r="X18" i="9"/>
  <c r="Z18" i="9" s="1"/>
  <c r="W18" i="9"/>
  <c r="Y18" i="9" s="1"/>
  <c r="V18" i="9"/>
  <c r="N18" i="9"/>
  <c r="R18" i="9" s="1"/>
  <c r="M18" i="9"/>
  <c r="L18" i="9"/>
  <c r="K18" i="9"/>
  <c r="J18" i="9"/>
  <c r="I18" i="9"/>
  <c r="H18" i="9"/>
  <c r="G18" i="9"/>
  <c r="F18" i="9"/>
  <c r="E18" i="9"/>
  <c r="D18" i="9"/>
  <c r="C18" i="9"/>
  <c r="X17" i="9"/>
  <c r="Z17" i="9" s="1"/>
  <c r="W17" i="9"/>
  <c r="V17" i="9"/>
  <c r="N17" i="9"/>
  <c r="M17" i="9"/>
  <c r="L17" i="9"/>
  <c r="K17" i="9"/>
  <c r="J17" i="9"/>
  <c r="Q17" i="9" s="1"/>
  <c r="I17" i="9"/>
  <c r="H17" i="9"/>
  <c r="G17" i="9"/>
  <c r="F17" i="9"/>
  <c r="E17" i="9"/>
  <c r="D17" i="9"/>
  <c r="C17" i="9"/>
  <c r="X16" i="9"/>
  <c r="Z16" i="9" s="1"/>
  <c r="W16" i="9"/>
  <c r="Y16" i="9" s="1"/>
  <c r="V16" i="9"/>
  <c r="N16" i="9"/>
  <c r="R16" i="9" s="1"/>
  <c r="M16" i="9"/>
  <c r="L16" i="9"/>
  <c r="K16" i="9"/>
  <c r="J16" i="9"/>
  <c r="I16" i="9"/>
  <c r="H16" i="9"/>
  <c r="G16" i="9"/>
  <c r="F16" i="9"/>
  <c r="P16" i="9" s="1"/>
  <c r="E16" i="9"/>
  <c r="D16" i="9"/>
  <c r="C16" i="9"/>
  <c r="X15" i="9"/>
  <c r="Z15" i="9" s="1"/>
  <c r="W15" i="9"/>
  <c r="V15" i="9"/>
  <c r="N15" i="9"/>
  <c r="R15" i="9" s="1"/>
  <c r="M15" i="9"/>
  <c r="L15" i="9"/>
  <c r="K15" i="9"/>
  <c r="J15" i="9"/>
  <c r="I15" i="9"/>
  <c r="H15" i="9"/>
  <c r="G15" i="9"/>
  <c r="F15" i="9"/>
  <c r="P15" i="9" s="1"/>
  <c r="E15" i="9"/>
  <c r="D15" i="9"/>
  <c r="C15" i="9"/>
  <c r="X14" i="9"/>
  <c r="Z14" i="9" s="1"/>
  <c r="W14" i="9"/>
  <c r="Y14" i="9" s="1"/>
  <c r="V14" i="9"/>
  <c r="N14" i="9"/>
  <c r="M14" i="9"/>
  <c r="Q14" i="9" s="1"/>
  <c r="L14" i="9"/>
  <c r="K14" i="9"/>
  <c r="J14" i="9"/>
  <c r="I14" i="9"/>
  <c r="H14" i="9"/>
  <c r="G14" i="9"/>
  <c r="F14" i="9"/>
  <c r="E14" i="9"/>
  <c r="D14" i="9"/>
  <c r="C14" i="9"/>
  <c r="X13" i="9"/>
  <c r="W13" i="9"/>
  <c r="Y13" i="9" s="1"/>
  <c r="V13" i="9"/>
  <c r="N13" i="9"/>
  <c r="M13" i="9"/>
  <c r="Q13" i="9" s="1"/>
  <c r="L13" i="9"/>
  <c r="K13" i="9"/>
  <c r="J13" i="9"/>
  <c r="I13" i="9"/>
  <c r="H13" i="9"/>
  <c r="G13" i="9"/>
  <c r="F13" i="9"/>
  <c r="E13" i="9"/>
  <c r="D13" i="9"/>
  <c r="C13" i="9"/>
  <c r="X12" i="9"/>
  <c r="Z12" i="9" s="1"/>
  <c r="W12" i="9"/>
  <c r="Y12" i="9" s="1"/>
  <c r="V12" i="9"/>
  <c r="N12" i="9"/>
  <c r="R12" i="9" s="1"/>
  <c r="M12" i="9"/>
  <c r="L12" i="9"/>
  <c r="K12" i="9"/>
  <c r="J12" i="9"/>
  <c r="I12" i="9"/>
  <c r="H12" i="9"/>
  <c r="G12" i="9"/>
  <c r="F12" i="9"/>
  <c r="E12" i="9"/>
  <c r="D12" i="9"/>
  <c r="C12" i="9"/>
  <c r="X11" i="9"/>
  <c r="Z11" i="9" s="1"/>
  <c r="W11" i="9"/>
  <c r="Y11" i="9" s="1"/>
  <c r="V11" i="9"/>
  <c r="N11" i="9"/>
  <c r="M11" i="9"/>
  <c r="Q11" i="9" s="1"/>
  <c r="L11" i="9"/>
  <c r="K11" i="9"/>
  <c r="J11" i="9"/>
  <c r="I11" i="9"/>
  <c r="H11" i="9"/>
  <c r="G11" i="9"/>
  <c r="F11" i="9"/>
  <c r="E11" i="9"/>
  <c r="D11" i="9"/>
  <c r="C11" i="9"/>
  <c r="P11" i="9" s="1"/>
  <c r="X10" i="9"/>
  <c r="Z10" i="9" s="1"/>
  <c r="W10" i="9"/>
  <c r="Y10" i="9" s="1"/>
  <c r="V10" i="9"/>
  <c r="N10" i="9"/>
  <c r="M10" i="9"/>
  <c r="L10" i="9"/>
  <c r="K10" i="9"/>
  <c r="J10" i="9"/>
  <c r="I10" i="9"/>
  <c r="H10" i="9"/>
  <c r="G10" i="9"/>
  <c r="F10" i="9"/>
  <c r="E10" i="9"/>
  <c r="D10" i="9"/>
  <c r="C10" i="9"/>
  <c r="X9" i="9"/>
  <c r="W9" i="9"/>
  <c r="Y9" i="9" s="1"/>
  <c r="V9" i="9"/>
  <c r="N9" i="9"/>
  <c r="M9" i="9"/>
  <c r="Q9" i="9" s="1"/>
  <c r="L9" i="9"/>
  <c r="K9" i="9"/>
  <c r="J9" i="9"/>
  <c r="I9" i="9"/>
  <c r="H9" i="9"/>
  <c r="G9" i="9"/>
  <c r="F9" i="9"/>
  <c r="E9" i="9"/>
  <c r="D9" i="9"/>
  <c r="C9" i="9"/>
  <c r="X8" i="9"/>
  <c r="Z8" i="9" s="1"/>
  <c r="W8" i="9"/>
  <c r="Y8" i="9" s="1"/>
  <c r="V8" i="9"/>
  <c r="N8" i="9"/>
  <c r="M8" i="9"/>
  <c r="L8" i="9"/>
  <c r="K8" i="9"/>
  <c r="R8" i="9" s="1"/>
  <c r="J8" i="9"/>
  <c r="I8" i="9"/>
  <c r="H8" i="9"/>
  <c r="G8" i="9"/>
  <c r="F8" i="9"/>
  <c r="E8" i="9"/>
  <c r="D8" i="9"/>
  <c r="C8" i="9"/>
  <c r="X7" i="9"/>
  <c r="Z7" i="9" s="1"/>
  <c r="W7" i="9"/>
  <c r="V7" i="9"/>
  <c r="V28" i="9" s="1"/>
  <c r="Z25" i="9" s="1"/>
  <c r="N7" i="9"/>
  <c r="M7" i="9"/>
  <c r="Q7" i="9" s="1"/>
  <c r="L7" i="9"/>
  <c r="K7" i="9"/>
  <c r="J7" i="9"/>
  <c r="I7" i="9"/>
  <c r="H7" i="9"/>
  <c r="G7" i="9"/>
  <c r="F7" i="9"/>
  <c r="E7" i="9"/>
  <c r="D7" i="9"/>
  <c r="C7" i="9"/>
  <c r="P7" i="9" s="1"/>
  <c r="Y5" i="9"/>
  <c r="S5" i="9"/>
  <c r="A1" i="9"/>
  <c r="L8" i="7"/>
  <c r="M8" i="7"/>
  <c r="N8" i="7"/>
  <c r="L9" i="7"/>
  <c r="M9" i="7"/>
  <c r="N9" i="7"/>
  <c r="L10" i="7"/>
  <c r="M10" i="7"/>
  <c r="N10" i="7"/>
  <c r="L11" i="7"/>
  <c r="M11" i="7"/>
  <c r="N11" i="7"/>
  <c r="L12" i="7"/>
  <c r="M12" i="7"/>
  <c r="N12" i="7"/>
  <c r="L13" i="7"/>
  <c r="M13" i="7"/>
  <c r="N13" i="7"/>
  <c r="L14" i="7"/>
  <c r="P14" i="7" s="1"/>
  <c r="M14" i="7"/>
  <c r="N14" i="7"/>
  <c r="L15" i="7"/>
  <c r="P15" i="7" s="1"/>
  <c r="M15" i="7"/>
  <c r="N15" i="7"/>
  <c r="L16" i="7"/>
  <c r="M16" i="7"/>
  <c r="N16" i="7"/>
  <c r="L17" i="7"/>
  <c r="M17" i="7"/>
  <c r="N17" i="7"/>
  <c r="L18" i="7"/>
  <c r="M18" i="7"/>
  <c r="N18" i="7"/>
  <c r="L19" i="7"/>
  <c r="M19" i="7"/>
  <c r="N19" i="7"/>
  <c r="L20" i="7"/>
  <c r="M20" i="7"/>
  <c r="N20" i="7"/>
  <c r="L21" i="7"/>
  <c r="M21" i="7"/>
  <c r="N21" i="7"/>
  <c r="L22" i="7"/>
  <c r="M22" i="7"/>
  <c r="N22" i="7"/>
  <c r="L23" i="7"/>
  <c r="M23" i="7"/>
  <c r="N23" i="7"/>
  <c r="L24" i="7"/>
  <c r="M24" i="7"/>
  <c r="N24" i="7"/>
  <c r="L25" i="7"/>
  <c r="M25" i="7"/>
  <c r="N25" i="7"/>
  <c r="L26" i="7"/>
  <c r="M26" i="7"/>
  <c r="N26" i="7"/>
  <c r="L27" i="7"/>
  <c r="M27" i="7"/>
  <c r="N27" i="7"/>
  <c r="M7" i="7"/>
  <c r="N7" i="7"/>
  <c r="L7" i="7"/>
  <c r="I8" i="7"/>
  <c r="J8" i="7"/>
  <c r="K8" i="7"/>
  <c r="I9" i="7"/>
  <c r="J9" i="7"/>
  <c r="K9" i="7"/>
  <c r="I10" i="7"/>
  <c r="J10" i="7"/>
  <c r="K10" i="7"/>
  <c r="R10" i="7" s="1"/>
  <c r="I11" i="7"/>
  <c r="J11" i="7"/>
  <c r="K11" i="7"/>
  <c r="I12" i="7"/>
  <c r="J12" i="7"/>
  <c r="K12" i="7"/>
  <c r="I13" i="7"/>
  <c r="J13" i="7"/>
  <c r="K13" i="7"/>
  <c r="I14" i="7"/>
  <c r="J14" i="7"/>
  <c r="K14" i="7"/>
  <c r="R14" i="7" s="1"/>
  <c r="I15" i="7"/>
  <c r="J15" i="7"/>
  <c r="K15" i="7"/>
  <c r="I16" i="7"/>
  <c r="J16" i="7"/>
  <c r="K16" i="7"/>
  <c r="I17" i="7"/>
  <c r="J17" i="7"/>
  <c r="K17" i="7"/>
  <c r="I18" i="7"/>
  <c r="J18" i="7"/>
  <c r="K18" i="7"/>
  <c r="I19" i="7"/>
  <c r="J19" i="7"/>
  <c r="K19" i="7"/>
  <c r="R19" i="7" s="1"/>
  <c r="I20" i="7"/>
  <c r="J20" i="7"/>
  <c r="K20" i="7"/>
  <c r="I21" i="7"/>
  <c r="J21" i="7"/>
  <c r="K21" i="7"/>
  <c r="I22" i="7"/>
  <c r="J22" i="7"/>
  <c r="K22" i="7"/>
  <c r="I23" i="7"/>
  <c r="J23" i="7"/>
  <c r="K23" i="7"/>
  <c r="I24" i="7"/>
  <c r="J24" i="7"/>
  <c r="K24" i="7"/>
  <c r="I25" i="7"/>
  <c r="J25" i="7"/>
  <c r="K25" i="7"/>
  <c r="I26" i="7"/>
  <c r="J26" i="7"/>
  <c r="K26" i="7"/>
  <c r="I27" i="7"/>
  <c r="J27" i="7"/>
  <c r="K27" i="7"/>
  <c r="J7" i="7"/>
  <c r="Q7" i="7" s="1"/>
  <c r="K7" i="7"/>
  <c r="I7" i="7"/>
  <c r="F8" i="7"/>
  <c r="G8" i="7"/>
  <c r="H8" i="7"/>
  <c r="F9" i="7"/>
  <c r="G9" i="7"/>
  <c r="H9" i="7"/>
  <c r="F10" i="7"/>
  <c r="G10" i="7"/>
  <c r="H10" i="7"/>
  <c r="F11" i="7"/>
  <c r="G11" i="7"/>
  <c r="H11" i="7"/>
  <c r="F12" i="7"/>
  <c r="G12" i="7"/>
  <c r="H12" i="7"/>
  <c r="F13" i="7"/>
  <c r="G13" i="7"/>
  <c r="H13" i="7"/>
  <c r="F14" i="7"/>
  <c r="G14" i="7"/>
  <c r="H14" i="7"/>
  <c r="F15" i="7"/>
  <c r="G15" i="7"/>
  <c r="H15" i="7"/>
  <c r="F16" i="7"/>
  <c r="G16" i="7"/>
  <c r="H16" i="7"/>
  <c r="F17" i="7"/>
  <c r="G17" i="7"/>
  <c r="H17" i="7"/>
  <c r="F18" i="7"/>
  <c r="G18" i="7"/>
  <c r="H18" i="7"/>
  <c r="F19" i="7"/>
  <c r="G19" i="7"/>
  <c r="H19" i="7"/>
  <c r="F20" i="7"/>
  <c r="G20" i="7"/>
  <c r="H20" i="7"/>
  <c r="F21" i="7"/>
  <c r="G21" i="7"/>
  <c r="H21" i="7"/>
  <c r="F22" i="7"/>
  <c r="G22" i="7"/>
  <c r="H22" i="7"/>
  <c r="F23" i="7"/>
  <c r="G23" i="7"/>
  <c r="H23" i="7"/>
  <c r="F24" i="7"/>
  <c r="G24" i="7"/>
  <c r="H24" i="7"/>
  <c r="F25" i="7"/>
  <c r="G25" i="7"/>
  <c r="H25" i="7"/>
  <c r="F26" i="7"/>
  <c r="G26" i="7"/>
  <c r="H26" i="7"/>
  <c r="F27" i="7"/>
  <c r="G27" i="7"/>
  <c r="H27" i="7"/>
  <c r="G7" i="7"/>
  <c r="H7" i="7"/>
  <c r="F7" i="7"/>
  <c r="V8" i="7"/>
  <c r="W8" i="7"/>
  <c r="X8" i="7"/>
  <c r="V9" i="7"/>
  <c r="W9" i="7"/>
  <c r="X9" i="7"/>
  <c r="V10" i="7"/>
  <c r="V28" i="7" s="1"/>
  <c r="W10" i="7"/>
  <c r="X10" i="7"/>
  <c r="V11" i="7"/>
  <c r="W11" i="7"/>
  <c r="X11" i="7"/>
  <c r="V12" i="7"/>
  <c r="W12" i="7"/>
  <c r="X12" i="7"/>
  <c r="V13" i="7"/>
  <c r="W13" i="7"/>
  <c r="X13" i="7"/>
  <c r="V14" i="7"/>
  <c r="W14" i="7"/>
  <c r="X14" i="7"/>
  <c r="V15" i="7"/>
  <c r="W15" i="7"/>
  <c r="X15" i="7"/>
  <c r="V16" i="7"/>
  <c r="W16" i="7"/>
  <c r="X16" i="7"/>
  <c r="V17" i="7"/>
  <c r="W17" i="7"/>
  <c r="X17" i="7"/>
  <c r="V18" i="7"/>
  <c r="W18" i="7"/>
  <c r="X18" i="7"/>
  <c r="V19" i="7"/>
  <c r="W19" i="7"/>
  <c r="X19" i="7"/>
  <c r="V20" i="7"/>
  <c r="W20" i="7"/>
  <c r="X20" i="7"/>
  <c r="V21" i="7"/>
  <c r="W21" i="7"/>
  <c r="X21" i="7"/>
  <c r="V22" i="7"/>
  <c r="W22" i="7"/>
  <c r="X22" i="7"/>
  <c r="V23" i="7"/>
  <c r="W23" i="7"/>
  <c r="X23" i="7"/>
  <c r="V24" i="7"/>
  <c r="W24" i="7"/>
  <c r="X24" i="7"/>
  <c r="V25" i="7"/>
  <c r="W25" i="7"/>
  <c r="X25" i="7"/>
  <c r="V26" i="7"/>
  <c r="W26" i="7"/>
  <c r="X26" i="7"/>
  <c r="V27" i="7"/>
  <c r="W27" i="7"/>
  <c r="X27" i="7"/>
  <c r="W7" i="7"/>
  <c r="X7" i="7"/>
  <c r="X28" i="7" s="1"/>
  <c r="V7" i="7"/>
  <c r="Y5" i="7"/>
  <c r="S5" i="7"/>
  <c r="E27" i="7"/>
  <c r="D27" i="7"/>
  <c r="C27" i="7"/>
  <c r="E26" i="7"/>
  <c r="D26" i="7"/>
  <c r="C26" i="7"/>
  <c r="P26" i="7" s="1"/>
  <c r="E25" i="7"/>
  <c r="D25" i="7"/>
  <c r="C25" i="7"/>
  <c r="P25" i="7" s="1"/>
  <c r="E24" i="7"/>
  <c r="D24" i="7"/>
  <c r="C24" i="7"/>
  <c r="E23" i="7"/>
  <c r="D23" i="7"/>
  <c r="Q23" i="7" s="1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P18" i="7" s="1"/>
  <c r="E17" i="7"/>
  <c r="D17" i="7"/>
  <c r="C17" i="7"/>
  <c r="P17" i="7" s="1"/>
  <c r="E16" i="7"/>
  <c r="D16" i="7"/>
  <c r="C16" i="7"/>
  <c r="E15" i="7"/>
  <c r="D15" i="7"/>
  <c r="Q15" i="7" s="1"/>
  <c r="C15" i="7"/>
  <c r="E14" i="7"/>
  <c r="D14" i="7"/>
  <c r="C14" i="7"/>
  <c r="E13" i="7"/>
  <c r="D13" i="7"/>
  <c r="C13" i="7"/>
  <c r="E12" i="7"/>
  <c r="D12" i="7"/>
  <c r="C12" i="7"/>
  <c r="E11" i="7"/>
  <c r="D11" i="7"/>
  <c r="C11" i="7"/>
  <c r="E10" i="7"/>
  <c r="D10" i="7"/>
  <c r="C10" i="7"/>
  <c r="E9" i="7"/>
  <c r="D9" i="7"/>
  <c r="C9" i="7"/>
  <c r="E8" i="7"/>
  <c r="D8" i="7"/>
  <c r="Q8" i="7" s="1"/>
  <c r="C8" i="7"/>
  <c r="R13" i="7"/>
  <c r="D7" i="7"/>
  <c r="E7" i="7"/>
  <c r="C7" i="7"/>
  <c r="R27" i="7"/>
  <c r="R25" i="7"/>
  <c r="Q22" i="7"/>
  <c r="Q21" i="7"/>
  <c r="R20" i="7"/>
  <c r="Q14" i="7"/>
  <c r="R12" i="7"/>
  <c r="Q12" i="7"/>
  <c r="R11" i="7"/>
  <c r="P10" i="7"/>
  <c r="P9" i="7"/>
  <c r="D30" i="3"/>
  <c r="E30" i="3"/>
  <c r="C30" i="3"/>
  <c r="D55" i="3"/>
  <c r="E55" i="3"/>
  <c r="C55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49" i="3"/>
  <c r="D49" i="3"/>
  <c r="E49" i="3"/>
  <c r="C50" i="3"/>
  <c r="D50" i="3"/>
  <c r="E50" i="3"/>
  <c r="C51" i="3"/>
  <c r="D51" i="3"/>
  <c r="E51" i="3"/>
  <c r="C52" i="3"/>
  <c r="D52" i="3"/>
  <c r="E52" i="3"/>
  <c r="C53" i="3"/>
  <c r="D53" i="3"/>
  <c r="E53" i="3"/>
  <c r="C54" i="3"/>
  <c r="D54" i="3"/>
  <c r="E54" i="3"/>
  <c r="D34" i="3"/>
  <c r="E34" i="3"/>
  <c r="C34" i="3"/>
  <c r="Y7" i="9" l="1"/>
  <c r="Y19" i="9"/>
  <c r="R7" i="9"/>
  <c r="P8" i="9"/>
  <c r="R10" i="9"/>
  <c r="Q12" i="9"/>
  <c r="Q8" i="9"/>
  <c r="P25" i="9"/>
  <c r="R25" i="9"/>
  <c r="P26" i="9"/>
  <c r="R26" i="9"/>
  <c r="W28" i="9"/>
  <c r="P17" i="9"/>
  <c r="R17" i="9"/>
  <c r="P18" i="9"/>
  <c r="Q23" i="9"/>
  <c r="Q26" i="9"/>
  <c r="R27" i="9"/>
  <c r="Y15" i="9"/>
  <c r="X28" i="9"/>
  <c r="P13" i="9"/>
  <c r="R13" i="9"/>
  <c r="P14" i="9"/>
  <c r="Q19" i="9"/>
  <c r="Q22" i="9"/>
  <c r="R23" i="9"/>
  <c r="P24" i="9"/>
  <c r="Y27" i="9"/>
  <c r="P9" i="9"/>
  <c r="P28" i="9" s="1"/>
  <c r="R9" i="9"/>
  <c r="P10" i="9"/>
  <c r="Q15" i="9"/>
  <c r="Q18" i="9"/>
  <c r="R19" i="9"/>
  <c r="P20" i="9"/>
  <c r="R22" i="9"/>
  <c r="Q24" i="9"/>
  <c r="Y23" i="9"/>
  <c r="Y17" i="9"/>
  <c r="Y21" i="9"/>
  <c r="Q10" i="9"/>
  <c r="R11" i="9"/>
  <c r="P12" i="9"/>
  <c r="R14" i="9"/>
  <c r="Q16" i="9"/>
  <c r="Z9" i="9"/>
  <c r="Z13" i="9"/>
  <c r="Z21" i="9"/>
  <c r="R28" i="9"/>
  <c r="R26" i="7"/>
  <c r="P24" i="7"/>
  <c r="R18" i="7"/>
  <c r="P16" i="7"/>
  <c r="Q13" i="7"/>
  <c r="P8" i="7"/>
  <c r="Q10" i="7"/>
  <c r="P23" i="7"/>
  <c r="Q20" i="7"/>
  <c r="R17" i="7"/>
  <c r="R9" i="7"/>
  <c r="R21" i="7"/>
  <c r="Q24" i="7"/>
  <c r="Q27" i="7"/>
  <c r="R24" i="7"/>
  <c r="P22" i="7"/>
  <c r="Q19" i="7"/>
  <c r="Q11" i="7"/>
  <c r="R8" i="7"/>
  <c r="P27" i="7"/>
  <c r="Q9" i="7"/>
  <c r="P12" i="7"/>
  <c r="Q17" i="7"/>
  <c r="P20" i="7"/>
  <c r="R22" i="7"/>
  <c r="Q25" i="7"/>
  <c r="Q26" i="7"/>
  <c r="R23" i="7"/>
  <c r="P21" i="7"/>
  <c r="Q18" i="7"/>
  <c r="R15" i="7"/>
  <c r="P13" i="7"/>
  <c r="R16" i="7"/>
  <c r="P19" i="7"/>
  <c r="Q16" i="7"/>
  <c r="P11" i="7"/>
  <c r="R7" i="7"/>
  <c r="P7" i="7"/>
  <c r="Z11" i="7"/>
  <c r="Z24" i="7"/>
  <c r="Z22" i="7"/>
  <c r="Y22" i="7"/>
  <c r="Z26" i="7"/>
  <c r="Y25" i="7"/>
  <c r="Y21" i="7"/>
  <c r="W28" i="7"/>
  <c r="Z10" i="7"/>
  <c r="Y18" i="7"/>
  <c r="Z23" i="7"/>
  <c r="Z27" i="7"/>
  <c r="Y9" i="7"/>
  <c r="Y14" i="7"/>
  <c r="Y17" i="7"/>
  <c r="Z18" i="7"/>
  <c r="Z19" i="7"/>
  <c r="Z20" i="7"/>
  <c r="Z16" i="7"/>
  <c r="Z12" i="7"/>
  <c r="Z8" i="7"/>
  <c r="Y24" i="7"/>
  <c r="Y20" i="7"/>
  <c r="Y16" i="7"/>
  <c r="Y12" i="7"/>
  <c r="Y8" i="7"/>
  <c r="Z25" i="7"/>
  <c r="Z21" i="7"/>
  <c r="Z17" i="7"/>
  <c r="Z13" i="7"/>
  <c r="Z9" i="7"/>
  <c r="Y15" i="7"/>
  <c r="Y7" i="7"/>
  <c r="Y11" i="7"/>
  <c r="Y27" i="7"/>
  <c r="Y23" i="7"/>
  <c r="Y19" i="7"/>
  <c r="Y10" i="7"/>
  <c r="Y13" i="7"/>
  <c r="Z14" i="7"/>
  <c r="Z15" i="7"/>
  <c r="Y26" i="7"/>
  <c r="Z7" i="7"/>
  <c r="S20" i="9" l="1"/>
  <c r="S7" i="9"/>
  <c r="T21" i="9"/>
  <c r="S9" i="9"/>
  <c r="S25" i="9"/>
  <c r="S17" i="9"/>
  <c r="S11" i="9"/>
  <c r="T18" i="9"/>
  <c r="T16" i="9"/>
  <c r="S14" i="9"/>
  <c r="T12" i="9"/>
  <c r="S13" i="9"/>
  <c r="T15" i="9"/>
  <c r="S21" i="9"/>
  <c r="T8" i="9"/>
  <c r="T20" i="9"/>
  <c r="S27" i="9"/>
  <c r="T24" i="9"/>
  <c r="S18" i="9"/>
  <c r="S26" i="9"/>
  <c r="T25" i="9"/>
  <c r="S19" i="9"/>
  <c r="S23" i="9"/>
  <c r="S8" i="9"/>
  <c r="S10" i="9"/>
  <c r="S22" i="9"/>
  <c r="S15" i="9"/>
  <c r="T9" i="9"/>
  <c r="T13" i="9"/>
  <c r="T17" i="9"/>
  <c r="S12" i="9"/>
  <c r="T14" i="9"/>
  <c r="T22" i="9"/>
  <c r="S24" i="9"/>
  <c r="T10" i="9"/>
  <c r="T7" i="9"/>
  <c r="S16" i="9"/>
  <c r="Q28" i="9"/>
  <c r="T26" i="9"/>
  <c r="T11" i="9"/>
  <c r="T19" i="9"/>
  <c r="T23" i="9"/>
  <c r="T27" i="9"/>
  <c r="P28" i="7"/>
  <c r="S8" i="7" s="1"/>
  <c r="Q28" i="7"/>
  <c r="R28" i="7"/>
  <c r="T26" i="7"/>
  <c r="S16" i="7"/>
  <c r="T22" i="7"/>
  <c r="T21" i="7"/>
  <c r="T17" i="7"/>
  <c r="S27" i="7"/>
  <c r="T20" i="7"/>
  <c r="T8" i="7"/>
  <c r="T14" i="7"/>
  <c r="T19" i="7"/>
  <c r="S21" i="7"/>
  <c r="S23" i="7"/>
  <c r="S7" i="7"/>
  <c r="S9" i="7"/>
  <c r="T27" i="7"/>
  <c r="T16" i="7"/>
  <c r="T18" i="7" l="1"/>
  <c r="T10" i="7"/>
  <c r="S11" i="7"/>
  <c r="T7" i="7"/>
  <c r="T11" i="7"/>
  <c r="S12" i="7"/>
  <c r="S25" i="7"/>
  <c r="S22" i="7"/>
  <c r="T25" i="7"/>
  <c r="S15" i="7"/>
  <c r="S14" i="7"/>
  <c r="S10" i="7"/>
  <c r="T23" i="7"/>
  <c r="S19" i="7"/>
  <c r="T24" i="7"/>
  <c r="S13" i="7"/>
  <c r="S18" i="7"/>
  <c r="T12" i="7"/>
  <c r="S20" i="7"/>
  <c r="T13" i="7"/>
  <c r="T9" i="7"/>
  <c r="S17" i="7"/>
  <c r="S24" i="7"/>
  <c r="T15" i="7"/>
  <c r="S26" i="7"/>
  <c r="A1" i="8" l="1"/>
  <c r="O1" i="8"/>
  <c r="A1" i="7"/>
</calcChain>
</file>

<file path=xl/sharedStrings.xml><?xml version="1.0" encoding="utf-8"?>
<sst xmlns="http://schemas.openxmlformats.org/spreadsheetml/2006/main" count="298" uniqueCount="46">
  <si>
    <t>Fjarðabyggð</t>
  </si>
  <si>
    <t>Fljótsdalshreppur</t>
  </si>
  <si>
    <t>Mannfjöldi eftir kyni, aldri 2001</t>
  </si>
  <si>
    <t>Alls</t>
  </si>
  <si>
    <t>Karlar</t>
  </si>
  <si>
    <t>Konur</t>
  </si>
  <si>
    <t>0-4 ára</t>
  </si>
  <si>
    <t>5-9 ára</t>
  </si>
  <si>
    <t>10-14 ára</t>
  </si>
  <si>
    <t>15-19 ára</t>
  </si>
  <si>
    <t>20-24 ára</t>
  </si>
  <si>
    <t>25-29 ára</t>
  </si>
  <si>
    <t>30-34 ára</t>
  </si>
  <si>
    <t>35-39 ára</t>
  </si>
  <si>
    <t>40-44 ára</t>
  </si>
  <si>
    <t>45-49 ára</t>
  </si>
  <si>
    <t>50-54 ára</t>
  </si>
  <si>
    <t>55-59 ára</t>
  </si>
  <si>
    <t>60-64 ára</t>
  </si>
  <si>
    <t>65-69 ára</t>
  </si>
  <si>
    <t>70-74 ára</t>
  </si>
  <si>
    <t>75-79 ára</t>
  </si>
  <si>
    <t>80-84 ára</t>
  </si>
  <si>
    <t>85-89 ára</t>
  </si>
  <si>
    <t>90-94 ára</t>
  </si>
  <si>
    <t>95-99 ára</t>
  </si>
  <si>
    <t>100 ára og eldri</t>
  </si>
  <si>
    <t>Landið</t>
  </si>
  <si>
    <t>% konur</t>
  </si>
  <si>
    <t>% karlar</t>
  </si>
  <si>
    <t>Mannfj. Eftir kyni og aldri</t>
  </si>
  <si>
    <t>1.1.2 Kynja- og aldurssamsetning - Grunnástand</t>
  </si>
  <si>
    <t>Frumgögn fyrir vísi</t>
  </si>
  <si>
    <t>Slóð á töflu á Hagstofa.is</t>
  </si>
  <si>
    <t>Slóð á CSV</t>
  </si>
  <si>
    <t>http://px.hagstofa.is/pxis/sq/3e345b08-3e9c-4505-b5f4-5d60a08f3223</t>
  </si>
  <si>
    <t>http://px.hagstofa.is/pxis/sq/c44bbccd-0e4d-40a9-9ae9-c6079420563c</t>
  </si>
  <si>
    <t>Sömu tímabil og valin voru Snið: Semíkommuskipt án töfluheits (CSV)</t>
  </si>
  <si>
    <t>Sveitarfélag</t>
  </si>
  <si>
    <t>Aldur</t>
  </si>
  <si>
    <t>Múlaþing</t>
  </si>
  <si>
    <t>Vopnafjarðarhreppur</t>
  </si>
  <si>
    <t>Ísland</t>
  </si>
  <si>
    <t>Austurland</t>
  </si>
  <si>
    <t>Landið allt</t>
  </si>
  <si>
    <t>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</si>
</sst>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rgb="FF555555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4569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vertical="center" wrapText="1"/>
    </xf>
    <xf numFmtId="0" fontId="1" fillId="0" borderId="0" xfId="0" applyFont="1" applyFill="1"/>
    <xf numFmtId="0" fontId="0" fillId="2" borderId="0" xfId="0" applyFill="1"/>
    <xf numFmtId="0" fontId="3" fillId="0" borderId="0" xfId="0" applyFont="1" applyAlignment="1">
      <alignment vertical="center" wrapText="1"/>
    </xf>
    <xf numFmtId="0" fontId="2" fillId="2" borderId="0" xfId="0" applyFont="1" applyFill="1" applyAlignment="1"/>
    <xf numFmtId="0" fontId="5" fillId="0" borderId="0" xfId="0" applyFont="1" applyFill="1"/>
    <xf numFmtId="0" fontId="6" fillId="0" borderId="0" xfId="0" applyFont="1"/>
    <xf numFmtId="1" fontId="0" fillId="0" borderId="0" xfId="0" applyNumberFormat="1"/>
    <xf numFmtId="0" fontId="6" fillId="0" borderId="0" xfId="0" applyFont="1" applyFill="1"/>
    <xf numFmtId="1" fontId="0" fillId="0" borderId="0" xfId="0" applyNumberFormat="1" applyFill="1"/>
    <xf numFmtId="10" fontId="0" fillId="0" borderId="0" xfId="0" applyNumberFormat="1" applyFill="1"/>
    <xf numFmtId="2" fontId="0" fillId="0" borderId="0" xfId="0" applyNumberFormat="1" applyFill="1"/>
    <xf numFmtId="0" fontId="1" fillId="0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7" fillId="0" borderId="0" xfId="2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7" fillId="0" borderId="0" xfId="2" applyFill="1" applyAlignment="1">
      <alignment horizontal="left"/>
    </xf>
    <xf numFmtId="0" fontId="8" fillId="0" borderId="0" xfId="2" applyFont="1" applyFill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 applyAlignment="1">
      <alignment horizont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3" borderId="7" xfId="0" applyNumberForma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10" fontId="0" fillId="0" borderId="10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10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3" fontId="0" fillId="3" borderId="14" xfId="0" applyNumberFormat="1" applyFill="1" applyBorder="1"/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3" fontId="0" fillId="3" borderId="17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10" fontId="0" fillId="0" borderId="4" xfId="0" applyNumberFormat="1" applyBorder="1"/>
    <xf numFmtId="10" fontId="0" fillId="0" borderId="6" xfId="0" applyNumberFormat="1" applyBorder="1"/>
    <xf numFmtId="3" fontId="0" fillId="0" borderId="0" xfId="0" applyNumberFormat="1"/>
    <xf numFmtId="10" fontId="0" fillId="0" borderId="0" xfId="0" applyNumberFormat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12" xfId="0" applyNumberFormat="1" applyBorder="1"/>
    <xf numFmtId="2" fontId="0" fillId="0" borderId="13" xfId="0" applyNumberFormat="1" applyBorder="1"/>
  </cellXfs>
  <cellStyles count="3">
    <cellStyle name="Hyperlink" xfId="2" builtinId="8"/>
    <cellStyle name="Normal" xfId="0" builtinId="0"/>
    <cellStyle name="Normal 3" xfId="1" xr:uid="{377293A3-1ACB-408D-99D2-04C482BB914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45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Aldursdreifing á Austurlandi</a:t>
            </a:r>
            <a:r>
              <a:rPr lang="en-US" baseline="0"/>
              <a:t> og á Íslandi 2001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Birting!$C$3:$C$4</c:f>
              <c:strCache>
                <c:ptCount val="2"/>
                <c:pt idx="0">
                  <c:v>Austurland</c:v>
                </c:pt>
                <c:pt idx="1">
                  <c:v>% karlar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noFill/>
            </a:ln>
          </c:spPr>
          <c:invertIfNegative val="0"/>
          <c:cat>
            <c:strRef>
              <c:f>Birting!$B$5:$B$25</c:f>
              <c:strCache>
                <c:ptCount val="21"/>
                <c:pt idx="0">
                  <c:v>0-4 ára</c:v>
                </c:pt>
                <c:pt idx="1">
                  <c:v>5-9 ára</c:v>
                </c:pt>
                <c:pt idx="2">
                  <c:v>10-14 ára</c:v>
                </c:pt>
                <c:pt idx="3">
                  <c:v>15-19 ára</c:v>
                </c:pt>
                <c:pt idx="4">
                  <c:v>20-24 ára</c:v>
                </c:pt>
                <c:pt idx="5">
                  <c:v>25-29 ára</c:v>
                </c:pt>
                <c:pt idx="6">
                  <c:v>30-34 ára</c:v>
                </c:pt>
                <c:pt idx="7">
                  <c:v>35-39 ára</c:v>
                </c:pt>
                <c:pt idx="8">
                  <c:v>40-44 ára</c:v>
                </c:pt>
                <c:pt idx="9">
                  <c:v>45-49 ára</c:v>
                </c:pt>
                <c:pt idx="10">
                  <c:v>50-54 ára</c:v>
                </c:pt>
                <c:pt idx="11">
                  <c:v>55-59 ára</c:v>
                </c:pt>
                <c:pt idx="12">
                  <c:v>60-64 ára</c:v>
                </c:pt>
                <c:pt idx="13">
                  <c:v>65-69 ára</c:v>
                </c:pt>
                <c:pt idx="14">
                  <c:v>70-74 ára</c:v>
                </c:pt>
                <c:pt idx="15">
                  <c:v>75-79 ára</c:v>
                </c:pt>
                <c:pt idx="16">
                  <c:v>80-84 ára</c:v>
                </c:pt>
                <c:pt idx="17">
                  <c:v>85-89 ára</c:v>
                </c:pt>
                <c:pt idx="18">
                  <c:v>90-94 ára</c:v>
                </c:pt>
                <c:pt idx="19">
                  <c:v>95-99 ára</c:v>
                </c:pt>
                <c:pt idx="20">
                  <c:v>100 ára og eldri</c:v>
                </c:pt>
              </c:strCache>
            </c:strRef>
          </c:cat>
          <c:val>
            <c:numRef>
              <c:f>Birting!$C$5:$C$25</c:f>
              <c:numCache>
                <c:formatCode>0.00%</c:formatCode>
                <c:ptCount val="21"/>
                <c:pt idx="0">
                  <c:v>-3.475765306122449E-2</c:v>
                </c:pt>
                <c:pt idx="1">
                  <c:v>-3.6564625850340135E-2</c:v>
                </c:pt>
                <c:pt idx="2">
                  <c:v>-4.2623299319727893E-2</c:v>
                </c:pt>
                <c:pt idx="3">
                  <c:v>-4.2942176870748298E-2</c:v>
                </c:pt>
                <c:pt idx="4">
                  <c:v>-3.4651360544217684E-2</c:v>
                </c:pt>
                <c:pt idx="5">
                  <c:v>-3.1462585034013606E-2</c:v>
                </c:pt>
                <c:pt idx="6">
                  <c:v>-3.3694727891156462E-2</c:v>
                </c:pt>
                <c:pt idx="7">
                  <c:v>-3.985969387755102E-2</c:v>
                </c:pt>
                <c:pt idx="8">
                  <c:v>-3.9115646258503403E-2</c:v>
                </c:pt>
                <c:pt idx="9">
                  <c:v>-3.6352040816326529E-2</c:v>
                </c:pt>
                <c:pt idx="10">
                  <c:v>-3.4332482993197279E-2</c:v>
                </c:pt>
                <c:pt idx="11">
                  <c:v>-2.7317176870748298E-2</c:v>
                </c:pt>
                <c:pt idx="12">
                  <c:v>-2.0195578231292519E-2</c:v>
                </c:pt>
                <c:pt idx="13">
                  <c:v>-1.7963435374149659E-2</c:v>
                </c:pt>
                <c:pt idx="14">
                  <c:v>-1.9026360544217687E-2</c:v>
                </c:pt>
                <c:pt idx="15">
                  <c:v>-1.1373299319727892E-2</c:v>
                </c:pt>
                <c:pt idx="16">
                  <c:v>-8.2908163265306128E-3</c:v>
                </c:pt>
                <c:pt idx="17">
                  <c:v>-3.5076530612244898E-3</c:v>
                </c:pt>
                <c:pt idx="18">
                  <c:v>-1.0629251700680273E-3</c:v>
                </c:pt>
                <c:pt idx="19">
                  <c:v>-3.1887755102040814E-4</c:v>
                </c:pt>
                <c:pt idx="20">
                  <c:v>-1.0629251700680272E-4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2-4491-B3E8-20133154B6A9}"/>
            </c:ext>
          </c:extLst>
        </c:ser>
        <c:ser>
          <c:idx val="1"/>
          <c:order val="1"/>
          <c:tx>
            <c:strRef>
              <c:f>Birting!$D$3:$D$4</c:f>
              <c:strCache>
                <c:ptCount val="2"/>
                <c:pt idx="0">
                  <c:v>Austurland</c:v>
                </c:pt>
                <c:pt idx="1">
                  <c:v>% konur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Birting!$B$5:$B$25</c:f>
              <c:strCache>
                <c:ptCount val="21"/>
                <c:pt idx="0">
                  <c:v>0-4 ára</c:v>
                </c:pt>
                <c:pt idx="1">
                  <c:v>5-9 ára</c:v>
                </c:pt>
                <c:pt idx="2">
                  <c:v>10-14 ára</c:v>
                </c:pt>
                <c:pt idx="3">
                  <c:v>15-19 ára</c:v>
                </c:pt>
                <c:pt idx="4">
                  <c:v>20-24 ára</c:v>
                </c:pt>
                <c:pt idx="5">
                  <c:v>25-29 ára</c:v>
                </c:pt>
                <c:pt idx="6">
                  <c:v>30-34 ára</c:v>
                </c:pt>
                <c:pt idx="7">
                  <c:v>35-39 ára</c:v>
                </c:pt>
                <c:pt idx="8">
                  <c:v>40-44 ára</c:v>
                </c:pt>
                <c:pt idx="9">
                  <c:v>45-49 ára</c:v>
                </c:pt>
                <c:pt idx="10">
                  <c:v>50-54 ára</c:v>
                </c:pt>
                <c:pt idx="11">
                  <c:v>55-59 ára</c:v>
                </c:pt>
                <c:pt idx="12">
                  <c:v>60-64 ára</c:v>
                </c:pt>
                <c:pt idx="13">
                  <c:v>65-69 ára</c:v>
                </c:pt>
                <c:pt idx="14">
                  <c:v>70-74 ára</c:v>
                </c:pt>
                <c:pt idx="15">
                  <c:v>75-79 ára</c:v>
                </c:pt>
                <c:pt idx="16">
                  <c:v>80-84 ára</c:v>
                </c:pt>
                <c:pt idx="17">
                  <c:v>85-89 ára</c:v>
                </c:pt>
                <c:pt idx="18">
                  <c:v>90-94 ára</c:v>
                </c:pt>
                <c:pt idx="19">
                  <c:v>95-99 ára</c:v>
                </c:pt>
                <c:pt idx="20">
                  <c:v>100 ára og eldri</c:v>
                </c:pt>
              </c:strCache>
            </c:strRef>
          </c:cat>
          <c:val>
            <c:numRef>
              <c:f>Birting!$D$5:$D$25</c:f>
              <c:numCache>
                <c:formatCode>0.00%</c:formatCode>
                <c:ptCount val="21"/>
                <c:pt idx="0">
                  <c:v>3.3163265306122451E-2</c:v>
                </c:pt>
                <c:pt idx="1">
                  <c:v>3.9009353741496597E-2</c:v>
                </c:pt>
                <c:pt idx="2">
                  <c:v>3.9328231292517009E-2</c:v>
                </c:pt>
                <c:pt idx="3">
                  <c:v>4.5493197278911567E-2</c:v>
                </c:pt>
                <c:pt idx="4">
                  <c:v>3.2844387755102039E-2</c:v>
                </c:pt>
                <c:pt idx="5">
                  <c:v>2.5722789115646259E-2</c:v>
                </c:pt>
                <c:pt idx="6">
                  <c:v>3.2844387755102039E-2</c:v>
                </c:pt>
                <c:pt idx="7">
                  <c:v>3.7733843537414963E-2</c:v>
                </c:pt>
                <c:pt idx="8">
                  <c:v>3.7308673469387758E-2</c:v>
                </c:pt>
                <c:pt idx="9">
                  <c:v>2.9549319727891158E-2</c:v>
                </c:pt>
                <c:pt idx="10">
                  <c:v>2.7848639455782313E-2</c:v>
                </c:pt>
                <c:pt idx="11">
                  <c:v>2.5829081632653062E-2</c:v>
                </c:pt>
                <c:pt idx="12">
                  <c:v>1.6900510204081634E-2</c:v>
                </c:pt>
                <c:pt idx="13">
                  <c:v>1.5093537414965986E-2</c:v>
                </c:pt>
                <c:pt idx="14">
                  <c:v>1.5943877551020409E-2</c:v>
                </c:pt>
                <c:pt idx="15">
                  <c:v>1.4030612244897959E-2</c:v>
                </c:pt>
                <c:pt idx="16">
                  <c:v>8.7159863945578224E-3</c:v>
                </c:pt>
                <c:pt idx="17">
                  <c:v>5.1020408163265302E-3</c:v>
                </c:pt>
                <c:pt idx="18">
                  <c:v>1.5943877551020409E-3</c:v>
                </c:pt>
                <c:pt idx="19">
                  <c:v>3.1887755102040814E-4</c:v>
                </c:pt>
                <c:pt idx="20">
                  <c:v>1.0629251700680272E-4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2-4491-B3E8-20133154B6A9}"/>
            </c:ext>
          </c:extLst>
        </c:ser>
        <c:ser>
          <c:idx val="2"/>
          <c:order val="2"/>
          <c:tx>
            <c:strRef>
              <c:f>Birting!$E$3:$E$4</c:f>
              <c:strCache>
                <c:ptCount val="2"/>
                <c:pt idx="0">
                  <c:v>Landið</c:v>
                </c:pt>
                <c:pt idx="1">
                  <c:v>% karlar</c:v>
                </c:pt>
              </c:strCache>
            </c:strRef>
          </c:tx>
          <c:spPr>
            <a:noFill/>
            <a:ln w="25400">
              <a:solidFill>
                <a:srgbClr val="0070C0"/>
              </a:solidFill>
            </a:ln>
          </c:spPr>
          <c:invertIfNegative val="0"/>
          <c:cat>
            <c:strRef>
              <c:f>Birting!$B$5:$B$25</c:f>
              <c:strCache>
                <c:ptCount val="21"/>
                <c:pt idx="0">
                  <c:v>0-4 ára</c:v>
                </c:pt>
                <c:pt idx="1">
                  <c:v>5-9 ára</c:v>
                </c:pt>
                <c:pt idx="2">
                  <c:v>10-14 ára</c:v>
                </c:pt>
                <c:pt idx="3">
                  <c:v>15-19 ára</c:v>
                </c:pt>
                <c:pt idx="4">
                  <c:v>20-24 ára</c:v>
                </c:pt>
                <c:pt idx="5">
                  <c:v>25-29 ára</c:v>
                </c:pt>
                <c:pt idx="6">
                  <c:v>30-34 ára</c:v>
                </c:pt>
                <c:pt idx="7">
                  <c:v>35-39 ára</c:v>
                </c:pt>
                <c:pt idx="8">
                  <c:v>40-44 ára</c:v>
                </c:pt>
                <c:pt idx="9">
                  <c:v>45-49 ára</c:v>
                </c:pt>
                <c:pt idx="10">
                  <c:v>50-54 ára</c:v>
                </c:pt>
                <c:pt idx="11">
                  <c:v>55-59 ára</c:v>
                </c:pt>
                <c:pt idx="12">
                  <c:v>60-64 ára</c:v>
                </c:pt>
                <c:pt idx="13">
                  <c:v>65-69 ára</c:v>
                </c:pt>
                <c:pt idx="14">
                  <c:v>70-74 ára</c:v>
                </c:pt>
                <c:pt idx="15">
                  <c:v>75-79 ára</c:v>
                </c:pt>
                <c:pt idx="16">
                  <c:v>80-84 ára</c:v>
                </c:pt>
                <c:pt idx="17">
                  <c:v>85-89 ára</c:v>
                </c:pt>
                <c:pt idx="18">
                  <c:v>90-94 ára</c:v>
                </c:pt>
                <c:pt idx="19">
                  <c:v>95-99 ára</c:v>
                </c:pt>
                <c:pt idx="20">
                  <c:v>100 ára og eldri</c:v>
                </c:pt>
              </c:strCache>
            </c:strRef>
          </c:cat>
          <c:val>
            <c:numRef>
              <c:f>Birting!$E$5:$E$25</c:f>
              <c:numCache>
                <c:formatCode>0.00%</c:formatCode>
                <c:ptCount val="21"/>
                <c:pt idx="0">
                  <c:v>-3.8562116875646257E-2</c:v>
                </c:pt>
                <c:pt idx="1">
                  <c:v>-4.0608975829419011E-2</c:v>
                </c:pt>
                <c:pt idx="2">
                  <c:v>-3.971612183751469E-2</c:v>
                </c:pt>
                <c:pt idx="3">
                  <c:v>-3.7828070906017412E-2</c:v>
                </c:pt>
                <c:pt idx="4">
                  <c:v>-3.8615052883071418E-2</c:v>
                </c:pt>
                <c:pt idx="5">
                  <c:v>-3.8293907771358798E-2</c:v>
                </c:pt>
                <c:pt idx="6">
                  <c:v>-3.5844735161154849E-2</c:v>
                </c:pt>
                <c:pt idx="7">
                  <c:v>-3.7962175458161142E-2</c:v>
                </c:pt>
                <c:pt idx="8">
                  <c:v>-3.8029227734233013E-2</c:v>
                </c:pt>
                <c:pt idx="9">
                  <c:v>-3.3596719379166508E-2</c:v>
                </c:pt>
                <c:pt idx="10">
                  <c:v>-2.9742978038615052E-2</c:v>
                </c:pt>
                <c:pt idx="11">
                  <c:v>-2.2766012259979318E-2</c:v>
                </c:pt>
                <c:pt idx="12">
                  <c:v>-1.6925406107403632E-2</c:v>
                </c:pt>
                <c:pt idx="13">
                  <c:v>-1.627958681681671E-2</c:v>
                </c:pt>
                <c:pt idx="14">
                  <c:v>-1.4620925250828448E-2</c:v>
                </c:pt>
                <c:pt idx="15">
                  <c:v>-1.0675428164073391E-2</c:v>
                </c:pt>
                <c:pt idx="16">
                  <c:v>-6.3240883537254598E-3</c:v>
                </c:pt>
                <c:pt idx="17">
                  <c:v>-3.031468691880675E-3</c:v>
                </c:pt>
                <c:pt idx="18">
                  <c:v>-9.704934694612173E-4</c:v>
                </c:pt>
                <c:pt idx="19">
                  <c:v>-2.4703470131740078E-4</c:v>
                </c:pt>
                <c:pt idx="20">
                  <c:v>-2.823253729341723E-5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82-4491-B3E8-20133154B6A9}"/>
            </c:ext>
          </c:extLst>
        </c:ser>
        <c:ser>
          <c:idx val="3"/>
          <c:order val="3"/>
          <c:tx>
            <c:strRef>
              <c:f>Birting!$F$3:$F$4</c:f>
              <c:strCache>
                <c:ptCount val="2"/>
                <c:pt idx="0">
                  <c:v>Landið</c:v>
                </c:pt>
                <c:pt idx="1">
                  <c:v>% konur</c:v>
                </c:pt>
              </c:strCache>
            </c:strRef>
          </c:tx>
          <c:spPr>
            <a:noFill/>
            <a:ln w="25400">
              <a:solidFill>
                <a:srgbClr val="FF0000"/>
              </a:solidFill>
            </a:ln>
          </c:spPr>
          <c:invertIfNegative val="0"/>
          <c:cat>
            <c:strRef>
              <c:f>Birting!$B$5:$B$25</c:f>
              <c:strCache>
                <c:ptCount val="21"/>
                <c:pt idx="0">
                  <c:v>0-4 ára</c:v>
                </c:pt>
                <c:pt idx="1">
                  <c:v>5-9 ára</c:v>
                </c:pt>
                <c:pt idx="2">
                  <c:v>10-14 ára</c:v>
                </c:pt>
                <c:pt idx="3">
                  <c:v>15-19 ára</c:v>
                </c:pt>
                <c:pt idx="4">
                  <c:v>20-24 ára</c:v>
                </c:pt>
                <c:pt idx="5">
                  <c:v>25-29 ára</c:v>
                </c:pt>
                <c:pt idx="6">
                  <c:v>30-34 ára</c:v>
                </c:pt>
                <c:pt idx="7">
                  <c:v>35-39 ára</c:v>
                </c:pt>
                <c:pt idx="8">
                  <c:v>40-44 ára</c:v>
                </c:pt>
                <c:pt idx="9">
                  <c:v>45-49 ára</c:v>
                </c:pt>
                <c:pt idx="10">
                  <c:v>50-54 ára</c:v>
                </c:pt>
                <c:pt idx="11">
                  <c:v>55-59 ára</c:v>
                </c:pt>
                <c:pt idx="12">
                  <c:v>60-64 ára</c:v>
                </c:pt>
                <c:pt idx="13">
                  <c:v>65-69 ára</c:v>
                </c:pt>
                <c:pt idx="14">
                  <c:v>70-74 ára</c:v>
                </c:pt>
                <c:pt idx="15">
                  <c:v>75-79 ára</c:v>
                </c:pt>
                <c:pt idx="16">
                  <c:v>80-84 ára</c:v>
                </c:pt>
                <c:pt idx="17">
                  <c:v>85-89 ára</c:v>
                </c:pt>
                <c:pt idx="18">
                  <c:v>90-94 ára</c:v>
                </c:pt>
                <c:pt idx="19">
                  <c:v>95-99 ára</c:v>
                </c:pt>
                <c:pt idx="20">
                  <c:v>100 ára og eldri</c:v>
                </c:pt>
              </c:strCache>
            </c:strRef>
          </c:cat>
          <c:val>
            <c:numRef>
              <c:f>Birting!$F$5:$F$25</c:f>
              <c:numCache>
                <c:formatCode>0.00%</c:formatCode>
                <c:ptCount val="21"/>
                <c:pt idx="0">
                  <c:v>3.7281065495957451E-2</c:v>
                </c:pt>
                <c:pt idx="1">
                  <c:v>3.8777389972508569E-2</c:v>
                </c:pt>
                <c:pt idx="2">
                  <c:v>3.7482222324173052E-2</c:v>
                </c:pt>
                <c:pt idx="3">
                  <c:v>3.6924629712628061E-2</c:v>
                </c:pt>
                <c:pt idx="4">
                  <c:v>3.7955117323837793E-2</c:v>
                </c:pt>
                <c:pt idx="5">
                  <c:v>3.7058734264771791E-2</c:v>
                </c:pt>
                <c:pt idx="6">
                  <c:v>3.5301258818256569E-2</c:v>
                </c:pt>
                <c:pt idx="7">
                  <c:v>3.7828070906017412E-2</c:v>
                </c:pt>
                <c:pt idx="8">
                  <c:v>3.6878751839526255E-2</c:v>
                </c:pt>
                <c:pt idx="9">
                  <c:v>3.265798751416038E-2</c:v>
                </c:pt>
                <c:pt idx="10">
                  <c:v>2.7872572442926163E-2</c:v>
                </c:pt>
                <c:pt idx="11">
                  <c:v>2.2409576476649928E-2</c:v>
                </c:pt>
                <c:pt idx="12">
                  <c:v>1.7359481368289919E-2</c:v>
                </c:pt>
                <c:pt idx="13">
                  <c:v>1.7327719763834827E-2</c:v>
                </c:pt>
                <c:pt idx="14">
                  <c:v>1.647721457787063E-2</c:v>
                </c:pt>
                <c:pt idx="15">
                  <c:v>1.3039903162397084E-2</c:v>
                </c:pt>
                <c:pt idx="16">
                  <c:v>8.8720748444563648E-3</c:v>
                </c:pt>
                <c:pt idx="17">
                  <c:v>5.1489089888869678E-3</c:v>
                </c:pt>
                <c:pt idx="18">
                  <c:v>2.0468589537727491E-3</c:v>
                </c:pt>
                <c:pt idx="19">
                  <c:v>5.6817981303002182E-4</c:v>
                </c:pt>
                <c:pt idx="20">
                  <c:v>6.3523208910188771E-5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82-4491-B3E8-20133154B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912368"/>
        <c:axId val="353446904"/>
      </c:barChart>
      <c:catAx>
        <c:axId val="3539123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353446904"/>
        <c:crosses val="autoZero"/>
        <c:auto val="1"/>
        <c:lblAlgn val="ctr"/>
        <c:lblOffset val="100"/>
        <c:tickLblSkip val="2"/>
        <c:noMultiLvlLbl val="0"/>
      </c:catAx>
      <c:valAx>
        <c:axId val="353446904"/>
        <c:scaling>
          <c:orientation val="minMax"/>
          <c:min val="-6.0000000000000012E-2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Hlutfall (%)</a:t>
                </a:r>
              </a:p>
            </c:rich>
          </c:tx>
          <c:overlay val="0"/>
        </c:title>
        <c:numFmt formatCode="0%;0%" sourceLinked="0"/>
        <c:majorTickMark val="out"/>
        <c:minorTickMark val="none"/>
        <c:tickLblPos val="nextTo"/>
        <c:crossAx val="353912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rgbClr val="0070C0"/>
      </a:solidFill>
    </a:ln>
    <a:effectLst>
      <a:outerShdw blurRad="50800" dist="25400" dir="5400000" algn="ctr" rotWithShape="0">
        <a:srgbClr val="000000">
          <a:alpha val="43137"/>
        </a:srgb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19049</xdr:rowOff>
    </xdr:from>
    <xdr:to>
      <xdr:col>13</xdr:col>
      <xdr:colOff>609600</xdr:colOff>
      <xdr:row>63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891297-3B8A-4C6A-B55C-6BFB8157D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x.hagstofa.is/pxis/sq/c44bbccd-0e4d-40a9-9ae9-c6079420563c" TargetMode="External"/><Relationship Id="rId1" Type="http://schemas.openxmlformats.org/officeDocument/2006/relationships/hyperlink" Target="http://px.hagstofa.is/pxis/sq/3e345b08-3e9c-4505-b5f4-5d60a08f3223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031C-5669-4CB0-8F3F-F3F9EA4F1334}">
  <sheetPr>
    <tabColor theme="5" tint="0.59999389629810485"/>
  </sheetPr>
  <dimension ref="A1:AC86"/>
  <sheetViews>
    <sheetView tabSelected="1" zoomScaleNormal="100" workbookViewId="0">
      <selection activeCell="B4" sqref="B4:G4"/>
    </sheetView>
  </sheetViews>
  <sheetFormatPr defaultColWidth="9.28515625" defaultRowHeight="15" x14ac:dyDescent="0.25"/>
  <cols>
    <col min="1" max="1" width="23" style="1" bestFit="1" customWidth="1"/>
    <col min="2" max="2" width="14.42578125" style="1" bestFit="1" customWidth="1"/>
    <col min="3" max="5" width="7" style="1" bestFit="1" customWidth="1"/>
    <col min="6" max="6" width="9.28515625" style="1"/>
    <col min="7" max="7" width="11.7109375" style="1" bestFit="1" customWidth="1"/>
    <col min="8" max="8" width="14.42578125" style="1" bestFit="1" customWidth="1"/>
    <col min="9" max="9" width="5.85546875" style="1" bestFit="1" customWidth="1"/>
    <col min="10" max="10" width="5" style="1" bestFit="1" customWidth="1"/>
    <col min="11" max="11" width="6.140625" style="1" bestFit="1" customWidth="1"/>
    <col min="12" max="12" width="6.28515625" style="1" bestFit="1" customWidth="1"/>
    <col min="13" max="13" width="9.28515625" style="1"/>
    <col min="14" max="14" width="14.42578125" style="1" bestFit="1" customWidth="1"/>
    <col min="15" max="15" width="5.85546875" style="1" bestFit="1" customWidth="1"/>
    <col min="16" max="16" width="6.140625" style="1" bestFit="1" customWidth="1"/>
    <col min="17" max="17" width="6.28515625" style="1" bestFit="1" customWidth="1"/>
    <col min="18" max="18" width="9.28515625" style="1"/>
    <col min="19" max="19" width="9.42578125" style="1" customWidth="1"/>
    <col min="20" max="20" width="14.42578125" style="1" bestFit="1" customWidth="1"/>
    <col min="21" max="21" width="5" style="1" bestFit="1" customWidth="1"/>
    <col min="22" max="22" width="6.140625" style="1" bestFit="1" customWidth="1"/>
    <col min="23" max="23" width="6.28515625" style="1" bestFit="1" customWidth="1"/>
    <col min="24" max="24" width="9.28515625" style="1"/>
    <col min="25" max="25" width="16.7109375" style="1" bestFit="1" customWidth="1"/>
    <col min="26" max="26" width="14.42578125" style="1" bestFit="1" customWidth="1"/>
    <col min="27" max="27" width="5" style="1" bestFit="1" customWidth="1"/>
    <col min="28" max="28" width="6.140625" style="1" bestFit="1" customWidth="1"/>
    <col min="29" max="29" width="6.28515625" style="1" bestFit="1" customWidth="1"/>
    <col min="30" max="16384" width="9.28515625" style="1"/>
  </cols>
  <sheetData>
    <row r="1" spans="1:29" s="4" customFormat="1" ht="21" x14ac:dyDescent="0.3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9" ht="15" customHeight="1" x14ac:dyDescent="0.25">
      <c r="A2" s="5"/>
      <c r="B2" s="16"/>
      <c r="C2" s="17"/>
      <c r="D2" s="17"/>
      <c r="E2" s="17"/>
      <c r="F2" s="17"/>
      <c r="G2" s="17"/>
      <c r="H2" s="17"/>
      <c r="I2" s="17"/>
      <c r="J2" s="5"/>
      <c r="K2" s="5"/>
      <c r="L2" s="5"/>
      <c r="M2" s="2"/>
      <c r="N2" s="2"/>
      <c r="O2" s="2"/>
      <c r="P2" s="2"/>
      <c r="Q2" s="2"/>
      <c r="R2" s="2"/>
      <c r="S2" s="2"/>
    </row>
    <row r="3" spans="1:29" ht="21" x14ac:dyDescent="0.35">
      <c r="A3" s="19" t="s">
        <v>32</v>
      </c>
      <c r="B3"/>
      <c r="C3"/>
      <c r="D3" s="19"/>
      <c r="E3" s="19"/>
      <c r="F3"/>
      <c r="G3"/>
      <c r="K3" s="3"/>
      <c r="L3" s="3"/>
      <c r="N3" s="7"/>
    </row>
    <row r="4" spans="1:29" ht="15" customHeight="1" x14ac:dyDescent="0.25">
      <c r="A4" s="19" t="s">
        <v>33</v>
      </c>
      <c r="B4" s="20" t="s">
        <v>35</v>
      </c>
      <c r="C4" s="20"/>
      <c r="D4" s="20"/>
      <c r="E4" s="20"/>
      <c r="F4" s="20"/>
      <c r="G4" s="20"/>
      <c r="J4" s="8"/>
      <c r="K4" s="8"/>
      <c r="L4" s="8"/>
      <c r="O4"/>
      <c r="P4" s="8"/>
      <c r="Q4" s="8"/>
      <c r="R4" s="8"/>
      <c r="S4" s="8"/>
      <c r="T4" s="8"/>
    </row>
    <row r="5" spans="1:29" ht="15" customHeight="1" x14ac:dyDescent="0.25">
      <c r="A5" s="19" t="s">
        <v>34</v>
      </c>
      <c r="B5" s="20" t="s">
        <v>36</v>
      </c>
      <c r="C5" s="20"/>
      <c r="D5" s="20"/>
      <c r="E5" s="20"/>
      <c r="F5" s="20"/>
      <c r="G5" s="20"/>
      <c r="H5" s="8"/>
      <c r="I5" s="8"/>
      <c r="J5" s="9"/>
      <c r="K5" s="9"/>
      <c r="L5" s="9"/>
      <c r="O5" s="8"/>
      <c r="P5" s="9"/>
      <c r="Q5" s="9"/>
      <c r="R5" s="9"/>
      <c r="S5" s="9"/>
      <c r="T5" s="9"/>
    </row>
    <row r="6" spans="1:29" x14ac:dyDescent="0.25">
      <c r="A6" s="21" t="s">
        <v>37</v>
      </c>
      <c r="B6" s="21"/>
      <c r="C6" s="21"/>
      <c r="D6" s="21"/>
      <c r="E6" s="21"/>
      <c r="F6" s="21"/>
      <c r="G6" s="21"/>
      <c r="H6"/>
      <c r="I6" s="8"/>
      <c r="J6" s="9"/>
      <c r="K6" s="9"/>
      <c r="L6" s="9"/>
      <c r="M6" s="3"/>
      <c r="O6" s="8"/>
      <c r="P6" s="9"/>
      <c r="Q6" s="9"/>
      <c r="R6" s="9"/>
      <c r="S6" s="9"/>
      <c r="T6" s="9"/>
    </row>
    <row r="7" spans="1:29" x14ac:dyDescent="0.25">
      <c r="B7" s="22"/>
      <c r="C7" s="23">
        <v>2001</v>
      </c>
      <c r="D7" s="24"/>
      <c r="E7" s="24"/>
      <c r="F7" s="9"/>
      <c r="H7" s="22"/>
      <c r="I7" s="23">
        <v>2001</v>
      </c>
      <c r="J7" s="24"/>
      <c r="K7" s="24"/>
      <c r="N7" s="22"/>
      <c r="O7" s="23">
        <v>2001</v>
      </c>
      <c r="P7" s="24"/>
      <c r="S7" s="9"/>
      <c r="T7" s="22"/>
      <c r="U7" s="23">
        <v>2001</v>
      </c>
      <c r="V7" s="24"/>
      <c r="W7" s="24"/>
      <c r="Z7" s="22"/>
      <c r="AA7" s="23">
        <v>2001</v>
      </c>
      <c r="AB7" s="24"/>
      <c r="AC7" s="24"/>
    </row>
    <row r="8" spans="1:29" x14ac:dyDescent="0.25">
      <c r="A8" s="19" t="s">
        <v>38</v>
      </c>
      <c r="B8" s="22" t="s">
        <v>39</v>
      </c>
      <c r="C8" s="22" t="s">
        <v>3</v>
      </c>
      <c r="D8" s="22" t="s">
        <v>4</v>
      </c>
      <c r="E8" s="22" t="s">
        <v>5</v>
      </c>
      <c r="F8" s="9"/>
      <c r="G8" s="3"/>
      <c r="H8" s="22" t="s">
        <v>39</v>
      </c>
      <c r="I8" s="22" t="s">
        <v>3</v>
      </c>
      <c r="J8" s="22" t="s">
        <v>4</v>
      </c>
      <c r="K8" s="22" t="s">
        <v>5</v>
      </c>
      <c r="M8" s="3"/>
      <c r="N8" s="22" t="s">
        <v>39</v>
      </c>
      <c r="O8" s="22" t="s">
        <v>3</v>
      </c>
      <c r="P8" s="22" t="s">
        <v>4</v>
      </c>
      <c r="Q8" s="14" t="s">
        <v>5</v>
      </c>
      <c r="S8" s="3"/>
      <c r="T8" s="22" t="s">
        <v>39</v>
      </c>
      <c r="U8" s="22" t="s">
        <v>3</v>
      </c>
      <c r="V8" s="22" t="s">
        <v>4</v>
      </c>
      <c r="W8" s="22" t="s">
        <v>5</v>
      </c>
      <c r="Z8" s="22" t="s">
        <v>39</v>
      </c>
      <c r="AA8" s="22" t="s">
        <v>3</v>
      </c>
      <c r="AB8" s="22" t="s">
        <v>4</v>
      </c>
      <c r="AC8" s="22" t="s">
        <v>5</v>
      </c>
    </row>
    <row r="9" spans="1:29" x14ac:dyDescent="0.25">
      <c r="A9" s="19" t="s">
        <v>42</v>
      </c>
      <c r="B9" s="19" t="s">
        <v>6</v>
      </c>
      <c r="C9">
        <v>21491</v>
      </c>
      <c r="D9">
        <v>10927</v>
      </c>
      <c r="E9">
        <v>10564</v>
      </c>
      <c r="F9" s="9"/>
      <c r="G9" s="19" t="s">
        <v>0</v>
      </c>
      <c r="H9" s="19" t="s">
        <v>6</v>
      </c>
      <c r="I9">
        <v>296</v>
      </c>
      <c r="J9">
        <v>149</v>
      </c>
      <c r="K9">
        <v>147</v>
      </c>
      <c r="L9" s="9"/>
      <c r="M9" s="19" t="s">
        <v>40</v>
      </c>
      <c r="N9" s="19" t="s">
        <v>6</v>
      </c>
      <c r="O9">
        <v>291</v>
      </c>
      <c r="P9">
        <v>154</v>
      </c>
      <c r="Q9">
        <v>137</v>
      </c>
      <c r="S9" s="19" t="s">
        <v>41</v>
      </c>
      <c r="T9" s="19" t="s">
        <v>6</v>
      </c>
      <c r="U9">
        <v>44</v>
      </c>
      <c r="V9">
        <v>20</v>
      </c>
      <c r="W9">
        <v>24</v>
      </c>
      <c r="Y9" s="19" t="s">
        <v>1</v>
      </c>
      <c r="Z9" s="19" t="s">
        <v>6</v>
      </c>
      <c r="AA9">
        <v>8</v>
      </c>
      <c r="AB9">
        <v>4</v>
      </c>
      <c r="AC9">
        <v>4</v>
      </c>
    </row>
    <row r="10" spans="1:29" x14ac:dyDescent="0.25">
      <c r="A10" s="19"/>
      <c r="B10" s="19" t="s">
        <v>7</v>
      </c>
      <c r="C10">
        <v>22495</v>
      </c>
      <c r="D10">
        <v>11507</v>
      </c>
      <c r="E10">
        <v>10988</v>
      </c>
      <c r="F10" s="9"/>
      <c r="G10" s="19"/>
      <c r="H10" s="19" t="s">
        <v>7</v>
      </c>
      <c r="I10">
        <v>327</v>
      </c>
      <c r="J10">
        <v>168</v>
      </c>
      <c r="K10">
        <v>159</v>
      </c>
      <c r="L10" s="9"/>
      <c r="M10" s="19"/>
      <c r="N10" s="19" t="s">
        <v>7</v>
      </c>
      <c r="O10">
        <v>336</v>
      </c>
      <c r="P10">
        <v>150</v>
      </c>
      <c r="Q10">
        <v>186</v>
      </c>
      <c r="S10" s="19"/>
      <c r="T10" s="19" t="s">
        <v>7</v>
      </c>
      <c r="U10">
        <v>46</v>
      </c>
      <c r="V10">
        <v>24</v>
      </c>
      <c r="W10">
        <v>22</v>
      </c>
      <c r="Y10" s="19"/>
      <c r="Z10" s="19" t="s">
        <v>7</v>
      </c>
      <c r="AA10">
        <v>2</v>
      </c>
      <c r="AB10">
        <v>2</v>
      </c>
      <c r="AC10">
        <v>0</v>
      </c>
    </row>
    <row r="11" spans="1:29" x14ac:dyDescent="0.25">
      <c r="A11" s="19"/>
      <c r="B11" s="19" t="s">
        <v>8</v>
      </c>
      <c r="C11">
        <v>21875</v>
      </c>
      <c r="D11">
        <v>11254</v>
      </c>
      <c r="E11">
        <v>10621</v>
      </c>
      <c r="F11" s="9"/>
      <c r="G11" s="19"/>
      <c r="H11" s="19" t="s">
        <v>8</v>
      </c>
      <c r="I11">
        <v>346</v>
      </c>
      <c r="J11">
        <v>186</v>
      </c>
      <c r="K11">
        <v>160</v>
      </c>
      <c r="L11" s="9"/>
      <c r="M11" s="19"/>
      <c r="N11" s="19" t="s">
        <v>8</v>
      </c>
      <c r="O11">
        <v>352</v>
      </c>
      <c r="P11">
        <v>173</v>
      </c>
      <c r="Q11">
        <v>179</v>
      </c>
      <c r="S11" s="19"/>
      <c r="T11" s="19" t="s">
        <v>8</v>
      </c>
      <c r="U11">
        <v>64</v>
      </c>
      <c r="V11">
        <v>37</v>
      </c>
      <c r="W11">
        <v>27</v>
      </c>
      <c r="Y11" s="19"/>
      <c r="Z11" s="19" t="s">
        <v>8</v>
      </c>
      <c r="AA11">
        <v>9</v>
      </c>
      <c r="AB11">
        <v>5</v>
      </c>
      <c r="AC11">
        <v>4</v>
      </c>
    </row>
    <row r="12" spans="1:29" x14ac:dyDescent="0.25">
      <c r="A12" s="19"/>
      <c r="B12" s="19" t="s">
        <v>9</v>
      </c>
      <c r="C12">
        <v>21182</v>
      </c>
      <c r="D12">
        <v>10719</v>
      </c>
      <c r="E12">
        <v>10463</v>
      </c>
      <c r="F12" s="9"/>
      <c r="G12" s="19"/>
      <c r="H12" s="19" t="s">
        <v>9</v>
      </c>
      <c r="I12">
        <v>395</v>
      </c>
      <c r="J12">
        <v>196</v>
      </c>
      <c r="K12">
        <v>199</v>
      </c>
      <c r="L12" s="9"/>
      <c r="M12" s="19"/>
      <c r="N12" s="19" t="s">
        <v>9</v>
      </c>
      <c r="O12">
        <v>372</v>
      </c>
      <c r="P12">
        <v>174</v>
      </c>
      <c r="Q12">
        <v>198</v>
      </c>
      <c r="S12" s="19"/>
      <c r="T12" s="19" t="s">
        <v>9</v>
      </c>
      <c r="U12">
        <v>57</v>
      </c>
      <c r="V12">
        <v>27</v>
      </c>
      <c r="W12">
        <v>30</v>
      </c>
      <c r="Y12" s="19"/>
      <c r="Z12" s="19" t="s">
        <v>9</v>
      </c>
      <c r="AA12">
        <v>8</v>
      </c>
      <c r="AB12">
        <v>7</v>
      </c>
      <c r="AC12">
        <v>1</v>
      </c>
    </row>
    <row r="13" spans="1:29" x14ac:dyDescent="0.25">
      <c r="A13" s="19"/>
      <c r="B13" s="19" t="s">
        <v>10</v>
      </c>
      <c r="C13">
        <v>21697</v>
      </c>
      <c r="D13">
        <v>10942</v>
      </c>
      <c r="E13">
        <v>10755</v>
      </c>
      <c r="F13" s="9"/>
      <c r="G13" s="19"/>
      <c r="H13" s="19" t="s">
        <v>10</v>
      </c>
      <c r="I13">
        <v>295</v>
      </c>
      <c r="J13">
        <v>154</v>
      </c>
      <c r="K13">
        <v>141</v>
      </c>
      <c r="L13" s="9"/>
      <c r="M13" s="19"/>
      <c r="N13" s="19" t="s">
        <v>10</v>
      </c>
      <c r="O13">
        <v>279</v>
      </c>
      <c r="P13">
        <v>143</v>
      </c>
      <c r="Q13">
        <v>136</v>
      </c>
      <c r="S13" s="19"/>
      <c r="T13" s="19" t="s">
        <v>10</v>
      </c>
      <c r="U13">
        <v>57</v>
      </c>
      <c r="V13">
        <v>26</v>
      </c>
      <c r="W13">
        <v>31</v>
      </c>
      <c r="Y13" s="19"/>
      <c r="Z13" s="19" t="s">
        <v>10</v>
      </c>
      <c r="AA13">
        <v>4</v>
      </c>
      <c r="AB13">
        <v>3</v>
      </c>
      <c r="AC13">
        <v>1</v>
      </c>
    </row>
    <row r="14" spans="1:29" x14ac:dyDescent="0.25">
      <c r="A14" s="19"/>
      <c r="B14" s="19" t="s">
        <v>11</v>
      </c>
      <c r="C14">
        <v>21352</v>
      </c>
      <c r="D14">
        <v>10851</v>
      </c>
      <c r="E14">
        <v>10501</v>
      </c>
      <c r="F14" s="9"/>
      <c r="G14" s="19"/>
      <c r="H14" s="19" t="s">
        <v>11</v>
      </c>
      <c r="I14">
        <v>233</v>
      </c>
      <c r="J14">
        <v>128</v>
      </c>
      <c r="K14">
        <v>105</v>
      </c>
      <c r="L14" s="9"/>
      <c r="M14" s="19"/>
      <c r="N14" s="19" t="s">
        <v>11</v>
      </c>
      <c r="O14">
        <v>268</v>
      </c>
      <c r="P14">
        <v>142</v>
      </c>
      <c r="Q14">
        <v>126</v>
      </c>
      <c r="S14" s="19"/>
      <c r="T14" s="19" t="s">
        <v>11</v>
      </c>
      <c r="U14">
        <v>36</v>
      </c>
      <c r="V14">
        <v>25</v>
      </c>
      <c r="W14">
        <v>11</v>
      </c>
      <c r="Y14" s="19"/>
      <c r="Z14" s="19" t="s">
        <v>11</v>
      </c>
      <c r="AA14">
        <v>1</v>
      </c>
      <c r="AB14">
        <v>1</v>
      </c>
      <c r="AC14">
        <v>0</v>
      </c>
    </row>
    <row r="15" spans="1:29" x14ac:dyDescent="0.25">
      <c r="A15" s="19"/>
      <c r="B15" s="19" t="s">
        <v>12</v>
      </c>
      <c r="C15">
        <v>20160</v>
      </c>
      <c r="D15">
        <v>10157</v>
      </c>
      <c r="E15">
        <v>10003</v>
      </c>
      <c r="F15" s="9"/>
      <c r="G15" s="19"/>
      <c r="H15" s="19" t="s">
        <v>12</v>
      </c>
      <c r="I15">
        <v>301</v>
      </c>
      <c r="J15">
        <v>146</v>
      </c>
      <c r="K15">
        <v>155</v>
      </c>
      <c r="L15" s="9"/>
      <c r="M15" s="19"/>
      <c r="N15" s="19" t="s">
        <v>12</v>
      </c>
      <c r="O15">
        <v>281</v>
      </c>
      <c r="P15">
        <v>147</v>
      </c>
      <c r="Q15">
        <v>134</v>
      </c>
      <c r="S15" s="19"/>
      <c r="T15" s="19" t="s">
        <v>12</v>
      </c>
      <c r="U15">
        <v>39</v>
      </c>
      <c r="V15">
        <v>21</v>
      </c>
      <c r="W15">
        <v>18</v>
      </c>
      <c r="Y15" s="19"/>
      <c r="Z15" s="19" t="s">
        <v>12</v>
      </c>
      <c r="AA15">
        <v>5</v>
      </c>
      <c r="AB15">
        <v>3</v>
      </c>
      <c r="AC15">
        <v>2</v>
      </c>
    </row>
    <row r="16" spans="1:29" x14ac:dyDescent="0.25">
      <c r="A16" s="19"/>
      <c r="B16" s="19" t="s">
        <v>13</v>
      </c>
      <c r="C16">
        <v>21476</v>
      </c>
      <c r="D16">
        <v>10757</v>
      </c>
      <c r="E16">
        <v>10719</v>
      </c>
      <c r="F16" s="9"/>
      <c r="G16" s="19"/>
      <c r="H16" s="19" t="s">
        <v>13</v>
      </c>
      <c r="I16">
        <v>345</v>
      </c>
      <c r="J16">
        <v>184</v>
      </c>
      <c r="K16">
        <v>161</v>
      </c>
      <c r="L16" s="9"/>
      <c r="M16" s="19"/>
      <c r="N16" s="19" t="s">
        <v>13</v>
      </c>
      <c r="O16">
        <v>325</v>
      </c>
      <c r="P16">
        <v>166</v>
      </c>
      <c r="Q16">
        <v>159</v>
      </c>
      <c r="S16" s="19"/>
      <c r="T16" s="19" t="s">
        <v>13</v>
      </c>
      <c r="U16">
        <v>51</v>
      </c>
      <c r="V16">
        <v>20</v>
      </c>
      <c r="W16">
        <v>31</v>
      </c>
      <c r="Y16" s="19"/>
      <c r="Z16" s="19" t="s">
        <v>13</v>
      </c>
      <c r="AA16">
        <v>9</v>
      </c>
      <c r="AB16">
        <v>5</v>
      </c>
      <c r="AC16">
        <v>4</v>
      </c>
    </row>
    <row r="17" spans="1:29" x14ac:dyDescent="0.25">
      <c r="A17" s="19"/>
      <c r="B17" s="19" t="s">
        <v>14</v>
      </c>
      <c r="C17">
        <v>21226</v>
      </c>
      <c r="D17">
        <v>10776</v>
      </c>
      <c r="E17">
        <v>10450</v>
      </c>
      <c r="F17" s="9"/>
      <c r="G17" s="19"/>
      <c r="H17" s="19" t="s">
        <v>14</v>
      </c>
      <c r="I17">
        <v>319</v>
      </c>
      <c r="J17">
        <v>156</v>
      </c>
      <c r="K17">
        <v>163</v>
      </c>
      <c r="L17" s="9"/>
      <c r="M17" s="19"/>
      <c r="N17" s="19" t="s">
        <v>14</v>
      </c>
      <c r="O17">
        <v>321</v>
      </c>
      <c r="P17">
        <v>169</v>
      </c>
      <c r="Q17">
        <v>152</v>
      </c>
      <c r="S17" s="19"/>
      <c r="T17" s="19" t="s">
        <v>14</v>
      </c>
      <c r="U17">
        <v>71</v>
      </c>
      <c r="V17">
        <v>39</v>
      </c>
      <c r="W17">
        <v>32</v>
      </c>
      <c r="Y17" s="19"/>
      <c r="Z17" s="19" t="s">
        <v>14</v>
      </c>
      <c r="AA17">
        <v>8</v>
      </c>
      <c r="AB17">
        <v>4</v>
      </c>
      <c r="AC17">
        <v>4</v>
      </c>
    </row>
    <row r="18" spans="1:29" x14ac:dyDescent="0.25">
      <c r="A18" s="19"/>
      <c r="B18" s="19" t="s">
        <v>15</v>
      </c>
      <c r="C18">
        <v>18774</v>
      </c>
      <c r="D18">
        <v>9520</v>
      </c>
      <c r="E18">
        <v>9254</v>
      </c>
      <c r="F18" s="9"/>
      <c r="G18" s="19"/>
      <c r="H18" s="19" t="s">
        <v>15</v>
      </c>
      <c r="I18">
        <v>251</v>
      </c>
      <c r="J18">
        <v>147</v>
      </c>
      <c r="K18">
        <v>104</v>
      </c>
      <c r="L18" s="9"/>
      <c r="M18" s="19"/>
      <c r="N18" s="19" t="s">
        <v>15</v>
      </c>
      <c r="O18">
        <v>311</v>
      </c>
      <c r="P18">
        <v>160</v>
      </c>
      <c r="Q18">
        <v>151</v>
      </c>
      <c r="S18" s="19"/>
      <c r="T18" s="19" t="s">
        <v>15</v>
      </c>
      <c r="U18">
        <v>54</v>
      </c>
      <c r="V18">
        <v>32</v>
      </c>
      <c r="W18">
        <v>22</v>
      </c>
      <c r="Y18" s="19"/>
      <c r="Z18" s="19" t="s">
        <v>15</v>
      </c>
      <c r="AA18">
        <v>4</v>
      </c>
      <c r="AB18">
        <v>3</v>
      </c>
      <c r="AC18">
        <v>1</v>
      </c>
    </row>
    <row r="19" spans="1:29" x14ac:dyDescent="0.25">
      <c r="A19" s="19"/>
      <c r="B19" s="19" t="s">
        <v>16</v>
      </c>
      <c r="C19">
        <v>16326</v>
      </c>
      <c r="D19">
        <v>8428</v>
      </c>
      <c r="E19">
        <v>7898</v>
      </c>
      <c r="F19" s="9"/>
      <c r="G19" s="19"/>
      <c r="H19" s="19" t="s">
        <v>16</v>
      </c>
      <c r="I19">
        <v>271</v>
      </c>
      <c r="J19">
        <v>143</v>
      </c>
      <c r="K19">
        <v>128</v>
      </c>
      <c r="L19" s="9"/>
      <c r="M19" s="19"/>
      <c r="N19" s="19" t="s">
        <v>16</v>
      </c>
      <c r="O19">
        <v>253</v>
      </c>
      <c r="P19">
        <v>145</v>
      </c>
      <c r="Q19">
        <v>108</v>
      </c>
      <c r="S19" s="19"/>
      <c r="T19" s="19" t="s">
        <v>16</v>
      </c>
      <c r="U19">
        <v>55</v>
      </c>
      <c r="V19">
        <v>31</v>
      </c>
      <c r="W19">
        <v>24</v>
      </c>
      <c r="Y19" s="19"/>
      <c r="Z19" s="19" t="s">
        <v>16</v>
      </c>
      <c r="AA19">
        <v>6</v>
      </c>
      <c r="AB19">
        <v>4</v>
      </c>
      <c r="AC19">
        <v>2</v>
      </c>
    </row>
    <row r="20" spans="1:29" x14ac:dyDescent="0.25">
      <c r="A20" s="19"/>
      <c r="B20" s="19" t="s">
        <v>17</v>
      </c>
      <c r="C20">
        <v>12801</v>
      </c>
      <c r="D20">
        <v>6451</v>
      </c>
      <c r="E20">
        <v>6350</v>
      </c>
      <c r="F20" s="9"/>
      <c r="G20" s="19"/>
      <c r="H20" s="19" t="s">
        <v>17</v>
      </c>
      <c r="I20">
        <v>238</v>
      </c>
      <c r="J20">
        <v>125</v>
      </c>
      <c r="K20">
        <v>113</v>
      </c>
      <c r="L20" s="9"/>
      <c r="M20" s="19"/>
      <c r="N20" s="19" t="s">
        <v>17</v>
      </c>
      <c r="O20">
        <v>220</v>
      </c>
      <c r="P20">
        <v>110</v>
      </c>
      <c r="Q20">
        <v>110</v>
      </c>
      <c r="S20" s="19"/>
      <c r="T20" s="19" t="s">
        <v>17</v>
      </c>
      <c r="U20">
        <v>36</v>
      </c>
      <c r="V20">
        <v>20</v>
      </c>
      <c r="W20">
        <v>16</v>
      </c>
      <c r="Y20" s="19"/>
      <c r="Z20" s="19" t="s">
        <v>17</v>
      </c>
      <c r="AA20">
        <v>6</v>
      </c>
      <c r="AB20">
        <v>2</v>
      </c>
      <c r="AC20">
        <v>4</v>
      </c>
    </row>
    <row r="21" spans="1:29" x14ac:dyDescent="0.25">
      <c r="A21" s="19"/>
      <c r="B21" s="19" t="s">
        <v>18</v>
      </c>
      <c r="C21">
        <v>9715</v>
      </c>
      <c r="D21">
        <v>4796</v>
      </c>
      <c r="E21">
        <v>4919</v>
      </c>
      <c r="F21" s="9"/>
      <c r="G21" s="19"/>
      <c r="H21" s="19" t="s">
        <v>18</v>
      </c>
      <c r="I21">
        <v>169</v>
      </c>
      <c r="J21">
        <v>89</v>
      </c>
      <c r="K21">
        <v>80</v>
      </c>
      <c r="L21" s="9"/>
      <c r="M21" s="19"/>
      <c r="N21" s="19" t="s">
        <v>18</v>
      </c>
      <c r="O21">
        <v>155</v>
      </c>
      <c r="P21">
        <v>89</v>
      </c>
      <c r="Q21">
        <v>66</v>
      </c>
      <c r="S21" s="19"/>
      <c r="T21" s="19" t="s">
        <v>18</v>
      </c>
      <c r="U21">
        <v>24</v>
      </c>
      <c r="V21">
        <v>11</v>
      </c>
      <c r="W21">
        <v>13</v>
      </c>
      <c r="Y21" s="19"/>
      <c r="Z21" s="19" t="s">
        <v>18</v>
      </c>
      <c r="AA21">
        <v>1</v>
      </c>
      <c r="AB21">
        <v>1</v>
      </c>
      <c r="AC21">
        <v>0</v>
      </c>
    </row>
    <row r="22" spans="1:29" x14ac:dyDescent="0.25">
      <c r="A22" s="19"/>
      <c r="B22" s="19" t="s">
        <v>19</v>
      </c>
      <c r="C22">
        <v>9523</v>
      </c>
      <c r="D22">
        <v>4613</v>
      </c>
      <c r="E22">
        <v>4910</v>
      </c>
      <c r="F22" s="9"/>
      <c r="G22" s="19"/>
      <c r="H22" s="19" t="s">
        <v>19</v>
      </c>
      <c r="I22">
        <v>136</v>
      </c>
      <c r="J22">
        <v>77</v>
      </c>
      <c r="K22">
        <v>59</v>
      </c>
      <c r="L22" s="9"/>
      <c r="M22" s="19"/>
      <c r="N22" s="19" t="s">
        <v>19</v>
      </c>
      <c r="O22">
        <v>135</v>
      </c>
      <c r="P22">
        <v>70</v>
      </c>
      <c r="Q22">
        <v>65</v>
      </c>
      <c r="S22" s="19"/>
      <c r="T22" s="19" t="s">
        <v>19</v>
      </c>
      <c r="U22">
        <v>35</v>
      </c>
      <c r="V22">
        <v>18</v>
      </c>
      <c r="W22">
        <v>17</v>
      </c>
      <c r="Y22" s="19"/>
      <c r="Z22" s="19" t="s">
        <v>19</v>
      </c>
      <c r="AA22">
        <v>5</v>
      </c>
      <c r="AB22">
        <v>4</v>
      </c>
      <c r="AC22">
        <v>1</v>
      </c>
    </row>
    <row r="23" spans="1:29" x14ac:dyDescent="0.25">
      <c r="A23" s="19"/>
      <c r="B23" s="19" t="s">
        <v>20</v>
      </c>
      <c r="C23">
        <v>8812</v>
      </c>
      <c r="D23">
        <v>4143</v>
      </c>
      <c r="E23">
        <v>4669</v>
      </c>
      <c r="F23" s="9"/>
      <c r="G23" s="19"/>
      <c r="H23" s="19" t="s">
        <v>20</v>
      </c>
      <c r="I23">
        <v>142</v>
      </c>
      <c r="J23">
        <v>75</v>
      </c>
      <c r="K23">
        <v>67</v>
      </c>
      <c r="L23" s="9"/>
      <c r="M23" s="19"/>
      <c r="N23" s="19" t="s">
        <v>20</v>
      </c>
      <c r="O23">
        <v>139</v>
      </c>
      <c r="P23">
        <v>80</v>
      </c>
      <c r="Q23">
        <v>59</v>
      </c>
      <c r="S23" s="19"/>
      <c r="T23" s="19" t="s">
        <v>20</v>
      </c>
      <c r="U23">
        <v>45</v>
      </c>
      <c r="V23">
        <v>23</v>
      </c>
      <c r="W23">
        <v>22</v>
      </c>
      <c r="Y23" s="19"/>
      <c r="Z23" s="19" t="s">
        <v>20</v>
      </c>
      <c r="AA23">
        <v>3</v>
      </c>
      <c r="AB23">
        <v>1</v>
      </c>
      <c r="AC23">
        <v>2</v>
      </c>
    </row>
    <row r="24" spans="1:29" x14ac:dyDescent="0.25">
      <c r="A24" s="19"/>
      <c r="B24" s="19" t="s">
        <v>21</v>
      </c>
      <c r="C24">
        <v>6720</v>
      </c>
      <c r="D24">
        <v>3025</v>
      </c>
      <c r="E24">
        <v>3695</v>
      </c>
      <c r="F24" s="9"/>
      <c r="G24" s="19"/>
      <c r="H24" s="19" t="s">
        <v>21</v>
      </c>
      <c r="I24">
        <v>112</v>
      </c>
      <c r="J24">
        <v>49</v>
      </c>
      <c r="K24">
        <v>63</v>
      </c>
      <c r="L24" s="9"/>
      <c r="M24" s="19"/>
      <c r="N24" s="19" t="s">
        <v>21</v>
      </c>
      <c r="O24">
        <v>108</v>
      </c>
      <c r="P24">
        <v>48</v>
      </c>
      <c r="Q24">
        <v>60</v>
      </c>
      <c r="S24" s="19"/>
      <c r="T24" s="19" t="s">
        <v>21</v>
      </c>
      <c r="U24">
        <v>17</v>
      </c>
      <c r="V24">
        <v>9</v>
      </c>
      <c r="W24">
        <v>8</v>
      </c>
      <c r="Y24" s="19"/>
      <c r="Z24" s="19" t="s">
        <v>21</v>
      </c>
      <c r="AA24">
        <v>2</v>
      </c>
      <c r="AB24">
        <v>1</v>
      </c>
      <c r="AC24">
        <v>1</v>
      </c>
    </row>
    <row r="25" spans="1:29" x14ac:dyDescent="0.25">
      <c r="A25" s="19"/>
      <c r="B25" s="19" t="s">
        <v>22</v>
      </c>
      <c r="C25">
        <v>4306</v>
      </c>
      <c r="D25">
        <v>1792</v>
      </c>
      <c r="E25">
        <v>2514</v>
      </c>
      <c r="F25" s="9"/>
      <c r="G25" s="19"/>
      <c r="H25" s="19" t="s">
        <v>22</v>
      </c>
      <c r="I25">
        <v>83</v>
      </c>
      <c r="J25">
        <v>41</v>
      </c>
      <c r="K25">
        <v>42</v>
      </c>
      <c r="L25" s="9"/>
      <c r="M25" s="19"/>
      <c r="N25" s="19" t="s">
        <v>22</v>
      </c>
      <c r="O25">
        <v>65</v>
      </c>
      <c r="P25">
        <v>33</v>
      </c>
      <c r="Q25">
        <v>32</v>
      </c>
      <c r="S25" s="19"/>
      <c r="T25" s="19" t="s">
        <v>22</v>
      </c>
      <c r="U25">
        <v>9</v>
      </c>
      <c r="V25">
        <v>2</v>
      </c>
      <c r="W25">
        <v>7</v>
      </c>
      <c r="Y25" s="19"/>
      <c r="Z25" s="19" t="s">
        <v>22</v>
      </c>
      <c r="AA25">
        <v>3</v>
      </c>
      <c r="AB25">
        <v>2</v>
      </c>
      <c r="AC25">
        <v>1</v>
      </c>
    </row>
    <row r="26" spans="1:29" x14ac:dyDescent="0.25">
      <c r="A26" s="19"/>
      <c r="B26" s="19" t="s">
        <v>23</v>
      </c>
      <c r="C26">
        <v>2318</v>
      </c>
      <c r="D26">
        <v>859</v>
      </c>
      <c r="E26">
        <v>1459</v>
      </c>
      <c r="G26" s="19"/>
      <c r="H26" s="19" t="s">
        <v>23</v>
      </c>
      <c r="I26">
        <v>34</v>
      </c>
      <c r="J26">
        <v>12</v>
      </c>
      <c r="K26">
        <v>22</v>
      </c>
      <c r="L26" s="9"/>
      <c r="M26" s="19"/>
      <c r="N26" s="19" t="s">
        <v>23</v>
      </c>
      <c r="O26">
        <v>37</v>
      </c>
      <c r="P26">
        <v>14</v>
      </c>
      <c r="Q26">
        <v>23</v>
      </c>
      <c r="S26" s="19"/>
      <c r="T26" s="19" t="s">
        <v>23</v>
      </c>
      <c r="U26">
        <v>8</v>
      </c>
      <c r="V26">
        <v>6</v>
      </c>
      <c r="W26">
        <v>2</v>
      </c>
      <c r="Y26" s="19"/>
      <c r="Z26" s="19" t="s">
        <v>23</v>
      </c>
      <c r="AA26">
        <v>2</v>
      </c>
      <c r="AB26">
        <v>1</v>
      </c>
      <c r="AC26">
        <v>1</v>
      </c>
    </row>
    <row r="27" spans="1:29" x14ac:dyDescent="0.25">
      <c r="A27" s="19"/>
      <c r="B27" s="19" t="s">
        <v>24</v>
      </c>
      <c r="C27">
        <v>855</v>
      </c>
      <c r="D27">
        <v>275</v>
      </c>
      <c r="E27">
        <v>580</v>
      </c>
      <c r="G27" s="19"/>
      <c r="H27" s="19" t="s">
        <v>24</v>
      </c>
      <c r="I27">
        <v>11</v>
      </c>
      <c r="J27">
        <v>2</v>
      </c>
      <c r="K27">
        <v>9</v>
      </c>
      <c r="M27" s="19"/>
      <c r="N27" s="19" t="s">
        <v>24</v>
      </c>
      <c r="O27">
        <v>12</v>
      </c>
      <c r="P27">
        <v>7</v>
      </c>
      <c r="Q27">
        <v>5</v>
      </c>
      <c r="S27" s="19"/>
      <c r="T27" s="19" t="s">
        <v>24</v>
      </c>
      <c r="U27">
        <v>2</v>
      </c>
      <c r="V27">
        <v>1</v>
      </c>
      <c r="W27">
        <v>1</v>
      </c>
      <c r="Y27" s="19"/>
      <c r="Z27" s="19" t="s">
        <v>24</v>
      </c>
      <c r="AA27">
        <v>0</v>
      </c>
      <c r="AB27">
        <v>0</v>
      </c>
      <c r="AC27">
        <v>0</v>
      </c>
    </row>
    <row r="28" spans="1:29" x14ac:dyDescent="0.25">
      <c r="A28" s="19"/>
      <c r="B28" s="19" t="s">
        <v>25</v>
      </c>
      <c r="C28">
        <v>231</v>
      </c>
      <c r="D28">
        <v>70</v>
      </c>
      <c r="E28">
        <v>161</v>
      </c>
      <c r="G28" s="19"/>
      <c r="H28" s="19" t="s">
        <v>25</v>
      </c>
      <c r="I28">
        <v>2</v>
      </c>
      <c r="J28">
        <v>1</v>
      </c>
      <c r="K28">
        <v>1</v>
      </c>
      <c r="M28" s="19"/>
      <c r="N28" s="19" t="s">
        <v>25</v>
      </c>
      <c r="O28">
        <v>2</v>
      </c>
      <c r="P28">
        <v>0</v>
      </c>
      <c r="Q28">
        <v>2</v>
      </c>
      <c r="S28" s="19"/>
      <c r="T28" s="19" t="s">
        <v>25</v>
      </c>
      <c r="U28">
        <v>2</v>
      </c>
      <c r="V28">
        <v>2</v>
      </c>
      <c r="W28">
        <v>0</v>
      </c>
      <c r="Y28" s="19"/>
      <c r="Z28" s="19" t="s">
        <v>25</v>
      </c>
      <c r="AA28">
        <v>0</v>
      </c>
      <c r="AB28">
        <v>0</v>
      </c>
      <c r="AC28">
        <v>0</v>
      </c>
    </row>
    <row r="29" spans="1:29" x14ac:dyDescent="0.25">
      <c r="A29" s="19"/>
      <c r="B29" s="19" t="s">
        <v>26</v>
      </c>
      <c r="C29">
        <v>26</v>
      </c>
      <c r="D29">
        <v>8</v>
      </c>
      <c r="E29">
        <v>18</v>
      </c>
      <c r="G29" s="19"/>
      <c r="H29" s="19" t="s">
        <v>26</v>
      </c>
      <c r="I29">
        <v>2</v>
      </c>
      <c r="J29">
        <v>1</v>
      </c>
      <c r="K29">
        <v>1</v>
      </c>
      <c r="M29" s="19"/>
      <c r="N29" s="19" t="s">
        <v>26</v>
      </c>
      <c r="O29">
        <v>0</v>
      </c>
      <c r="P29">
        <v>0</v>
      </c>
      <c r="Q29">
        <v>0</v>
      </c>
      <c r="S29" s="19"/>
      <c r="T29" s="19" t="s">
        <v>26</v>
      </c>
      <c r="U29">
        <v>0</v>
      </c>
      <c r="V29">
        <v>0</v>
      </c>
      <c r="W29">
        <v>0</v>
      </c>
      <c r="Y29" s="19"/>
      <c r="Z29" s="19" t="s">
        <v>26</v>
      </c>
      <c r="AA29">
        <v>0</v>
      </c>
      <c r="AB29">
        <v>0</v>
      </c>
      <c r="AC29">
        <v>0</v>
      </c>
    </row>
    <row r="30" spans="1:29" x14ac:dyDescent="0.25">
      <c r="A30"/>
      <c r="B30"/>
      <c r="C30">
        <f>SUM(C9:C29)</f>
        <v>283361</v>
      </c>
      <c r="D30">
        <f t="shared" ref="D30:E30" si="0">SUM(D9:D29)</f>
        <v>141870</v>
      </c>
      <c r="E30">
        <f t="shared" si="0"/>
        <v>141491</v>
      </c>
    </row>
    <row r="31" spans="1:29" x14ac:dyDescent="0.25">
      <c r="A31"/>
      <c r="B31"/>
      <c r="C31"/>
      <c r="D31"/>
      <c r="E31"/>
    </row>
    <row r="32" spans="1:29" x14ac:dyDescent="0.25">
      <c r="B32" s="22"/>
      <c r="C32" s="23">
        <v>2001</v>
      </c>
      <c r="D32" s="24"/>
      <c r="E32" s="24"/>
    </row>
    <row r="33" spans="1:20" x14ac:dyDescent="0.25">
      <c r="A33"/>
      <c r="B33" s="22" t="s">
        <v>39</v>
      </c>
      <c r="C33" s="22" t="s">
        <v>3</v>
      </c>
      <c r="D33" s="22" t="s">
        <v>4</v>
      </c>
      <c r="E33" s="22" t="s">
        <v>5</v>
      </c>
    </row>
    <row r="34" spans="1:20" x14ac:dyDescent="0.25">
      <c r="A34" s="19" t="s">
        <v>43</v>
      </c>
      <c r="B34" s="19" t="s">
        <v>6</v>
      </c>
      <c r="C34">
        <f>I9+O9+U9+AA9</f>
        <v>639</v>
      </c>
      <c r="D34">
        <f t="shared" ref="D34:E34" si="1">J9+P9+V9+AB9</f>
        <v>327</v>
      </c>
      <c r="E34">
        <f t="shared" si="1"/>
        <v>312</v>
      </c>
      <c r="F34" s="8"/>
    </row>
    <row r="35" spans="1:20" x14ac:dyDescent="0.25">
      <c r="A35"/>
      <c r="B35" s="19" t="s">
        <v>7</v>
      </c>
      <c r="C35">
        <f t="shared" ref="C35:C54" si="2">I10+O10+U10+AA10</f>
        <v>711</v>
      </c>
      <c r="D35">
        <f t="shared" ref="D35:D54" si="3">J10+P10+V10+AB10</f>
        <v>344</v>
      </c>
      <c r="E35">
        <f t="shared" ref="E35:E54" si="4">K10+Q10+W10+AC10</f>
        <v>367</v>
      </c>
      <c r="F35" s="9"/>
    </row>
    <row r="36" spans="1:20" x14ac:dyDescent="0.25">
      <c r="A36"/>
      <c r="B36" s="19" t="s">
        <v>8</v>
      </c>
      <c r="C36">
        <f t="shared" si="2"/>
        <v>771</v>
      </c>
      <c r="D36">
        <f t="shared" si="3"/>
        <v>401</v>
      </c>
      <c r="E36">
        <f t="shared" si="4"/>
        <v>370</v>
      </c>
      <c r="F36" s="9"/>
    </row>
    <row r="37" spans="1:20" x14ac:dyDescent="0.25">
      <c r="A37"/>
      <c r="B37" s="19" t="s">
        <v>9</v>
      </c>
      <c r="C37">
        <f t="shared" si="2"/>
        <v>832</v>
      </c>
      <c r="D37">
        <f t="shared" si="3"/>
        <v>404</v>
      </c>
      <c r="E37">
        <f t="shared" si="4"/>
        <v>428</v>
      </c>
      <c r="F37" s="9"/>
      <c r="T37" s="24"/>
    </row>
    <row r="38" spans="1:20" x14ac:dyDescent="0.25">
      <c r="A38"/>
      <c r="B38" s="19" t="s">
        <v>10</v>
      </c>
      <c r="C38">
        <f t="shared" si="2"/>
        <v>635</v>
      </c>
      <c r="D38">
        <f t="shared" si="3"/>
        <v>326</v>
      </c>
      <c r="E38">
        <f t="shared" si="4"/>
        <v>309</v>
      </c>
      <c r="F38" s="9"/>
      <c r="T38" s="22"/>
    </row>
    <row r="39" spans="1:20" x14ac:dyDescent="0.25">
      <c r="A39"/>
      <c r="B39" s="19" t="s">
        <v>11</v>
      </c>
      <c r="C39">
        <f t="shared" si="2"/>
        <v>538</v>
      </c>
      <c r="D39">
        <f t="shared" si="3"/>
        <v>296</v>
      </c>
      <c r="E39">
        <f t="shared" si="4"/>
        <v>242</v>
      </c>
      <c r="F39" s="9"/>
      <c r="T39" s="9"/>
    </row>
    <row r="40" spans="1:20" x14ac:dyDescent="0.25">
      <c r="A40"/>
      <c r="B40" s="19" t="s">
        <v>12</v>
      </c>
      <c r="C40">
        <f t="shared" si="2"/>
        <v>626</v>
      </c>
      <c r="D40">
        <f t="shared" si="3"/>
        <v>317</v>
      </c>
      <c r="E40">
        <f t="shared" si="4"/>
        <v>309</v>
      </c>
      <c r="F40" s="9"/>
      <c r="T40" s="9"/>
    </row>
    <row r="41" spans="1:20" x14ac:dyDescent="0.25">
      <c r="A41"/>
      <c r="B41" s="19" t="s">
        <v>13</v>
      </c>
      <c r="C41">
        <f t="shared" si="2"/>
        <v>730</v>
      </c>
      <c r="D41">
        <f t="shared" si="3"/>
        <v>375</v>
      </c>
      <c r="E41">
        <f t="shared" si="4"/>
        <v>355</v>
      </c>
      <c r="F41" s="9"/>
      <c r="T41" s="9"/>
    </row>
    <row r="42" spans="1:20" x14ac:dyDescent="0.25">
      <c r="A42"/>
      <c r="B42" s="19" t="s">
        <v>14</v>
      </c>
      <c r="C42">
        <f t="shared" si="2"/>
        <v>719</v>
      </c>
      <c r="D42">
        <f t="shared" si="3"/>
        <v>368</v>
      </c>
      <c r="E42">
        <f t="shared" si="4"/>
        <v>351</v>
      </c>
      <c r="F42" s="9"/>
      <c r="T42" s="9"/>
    </row>
    <row r="43" spans="1:20" x14ac:dyDescent="0.25">
      <c r="A43"/>
      <c r="B43" s="19" t="s">
        <v>15</v>
      </c>
      <c r="C43">
        <f t="shared" si="2"/>
        <v>620</v>
      </c>
      <c r="D43">
        <f t="shared" si="3"/>
        <v>342</v>
      </c>
      <c r="E43">
        <f t="shared" si="4"/>
        <v>278</v>
      </c>
      <c r="F43" s="9"/>
      <c r="T43" s="9"/>
    </row>
    <row r="44" spans="1:20" x14ac:dyDescent="0.25">
      <c r="A44"/>
      <c r="B44" s="19" t="s">
        <v>16</v>
      </c>
      <c r="C44">
        <f t="shared" si="2"/>
        <v>585</v>
      </c>
      <c r="D44">
        <f t="shared" si="3"/>
        <v>323</v>
      </c>
      <c r="E44">
        <f t="shared" si="4"/>
        <v>262</v>
      </c>
      <c r="F44" s="9"/>
      <c r="T44" s="9"/>
    </row>
    <row r="45" spans="1:20" x14ac:dyDescent="0.25">
      <c r="A45"/>
      <c r="B45" s="19" t="s">
        <v>17</v>
      </c>
      <c r="C45">
        <f t="shared" si="2"/>
        <v>500</v>
      </c>
      <c r="D45">
        <f t="shared" si="3"/>
        <v>257</v>
      </c>
      <c r="E45">
        <f t="shared" si="4"/>
        <v>243</v>
      </c>
      <c r="F45" s="9"/>
      <c r="T45" s="9"/>
    </row>
    <row r="46" spans="1:20" x14ac:dyDescent="0.25">
      <c r="A46"/>
      <c r="B46" s="19" t="s">
        <v>18</v>
      </c>
      <c r="C46">
        <f t="shared" si="2"/>
        <v>349</v>
      </c>
      <c r="D46">
        <f t="shared" si="3"/>
        <v>190</v>
      </c>
      <c r="E46">
        <f t="shared" si="4"/>
        <v>159</v>
      </c>
      <c r="F46" s="9"/>
      <c r="T46" s="9"/>
    </row>
    <row r="47" spans="1:20" x14ac:dyDescent="0.25">
      <c r="A47"/>
      <c r="B47" s="19" t="s">
        <v>19</v>
      </c>
      <c r="C47">
        <f t="shared" si="2"/>
        <v>311</v>
      </c>
      <c r="D47">
        <f t="shared" si="3"/>
        <v>169</v>
      </c>
      <c r="E47">
        <f t="shared" si="4"/>
        <v>142</v>
      </c>
      <c r="F47" s="9"/>
      <c r="T47" s="9"/>
    </row>
    <row r="48" spans="1:20" x14ac:dyDescent="0.25">
      <c r="A48"/>
      <c r="B48" s="19" t="s">
        <v>20</v>
      </c>
      <c r="C48">
        <f t="shared" si="2"/>
        <v>329</v>
      </c>
      <c r="D48">
        <f t="shared" si="3"/>
        <v>179</v>
      </c>
      <c r="E48">
        <f t="shared" si="4"/>
        <v>150</v>
      </c>
      <c r="F48" s="9"/>
      <c r="T48" s="9"/>
    </row>
    <row r="49" spans="1:20" x14ac:dyDescent="0.25">
      <c r="A49"/>
      <c r="B49" s="19" t="s">
        <v>21</v>
      </c>
      <c r="C49">
        <f t="shared" si="2"/>
        <v>239</v>
      </c>
      <c r="D49">
        <f t="shared" si="3"/>
        <v>107</v>
      </c>
      <c r="E49">
        <f t="shared" si="4"/>
        <v>132</v>
      </c>
      <c r="F49" s="9"/>
      <c r="T49" s="9"/>
    </row>
    <row r="50" spans="1:20" x14ac:dyDescent="0.25">
      <c r="A50"/>
      <c r="B50" s="19" t="s">
        <v>22</v>
      </c>
      <c r="C50">
        <f t="shared" si="2"/>
        <v>160</v>
      </c>
      <c r="D50">
        <f t="shared" si="3"/>
        <v>78</v>
      </c>
      <c r="E50">
        <f t="shared" si="4"/>
        <v>82</v>
      </c>
      <c r="F50" s="9"/>
      <c r="T50" s="9"/>
    </row>
    <row r="51" spans="1:20" x14ac:dyDescent="0.25">
      <c r="B51" s="19" t="s">
        <v>23</v>
      </c>
      <c r="C51">
        <f t="shared" si="2"/>
        <v>81</v>
      </c>
      <c r="D51">
        <f t="shared" si="3"/>
        <v>33</v>
      </c>
      <c r="E51">
        <f t="shared" si="4"/>
        <v>48</v>
      </c>
      <c r="F51" s="9"/>
      <c r="T51" s="9"/>
    </row>
    <row r="52" spans="1:20" x14ac:dyDescent="0.25">
      <c r="B52" s="19" t="s">
        <v>24</v>
      </c>
      <c r="C52">
        <f t="shared" si="2"/>
        <v>25</v>
      </c>
      <c r="D52">
        <f t="shared" si="3"/>
        <v>10</v>
      </c>
      <c r="E52">
        <f t="shared" si="4"/>
        <v>15</v>
      </c>
      <c r="F52" s="9"/>
    </row>
    <row r="53" spans="1:20" x14ac:dyDescent="0.25">
      <c r="B53" s="19" t="s">
        <v>25</v>
      </c>
      <c r="C53">
        <f t="shared" si="2"/>
        <v>6</v>
      </c>
      <c r="D53">
        <f t="shared" si="3"/>
        <v>3</v>
      </c>
      <c r="E53">
        <f t="shared" si="4"/>
        <v>3</v>
      </c>
      <c r="F53" s="9"/>
      <c r="T53" s="11"/>
    </row>
    <row r="54" spans="1:20" x14ac:dyDescent="0.25">
      <c r="B54" s="19" t="s">
        <v>26</v>
      </c>
      <c r="C54">
        <f t="shared" si="2"/>
        <v>2</v>
      </c>
      <c r="D54">
        <f t="shared" si="3"/>
        <v>1</v>
      </c>
      <c r="E54">
        <f t="shared" si="4"/>
        <v>1</v>
      </c>
      <c r="F54" s="9"/>
      <c r="H54"/>
      <c r="I54" s="8"/>
      <c r="J54" s="9"/>
      <c r="K54" s="9"/>
      <c r="L54" s="9"/>
      <c r="T54" s="9"/>
    </row>
    <row r="55" spans="1:20" x14ac:dyDescent="0.25">
      <c r="C55" s="1">
        <f>SUM(C34:C54)</f>
        <v>9408</v>
      </c>
      <c r="D55" s="1">
        <f t="shared" ref="D55:E55" si="5">SUM(D34:D54)</f>
        <v>4850</v>
      </c>
      <c r="E55" s="1">
        <f t="shared" si="5"/>
        <v>4558</v>
      </c>
      <c r="F55" s="9"/>
      <c r="H55"/>
      <c r="I55" s="8"/>
      <c r="J55" s="9"/>
      <c r="K55" s="9"/>
      <c r="L55" s="9"/>
    </row>
    <row r="65" spans="6:12" x14ac:dyDescent="0.25">
      <c r="F65" s="8"/>
      <c r="J65" s="8"/>
      <c r="K65" s="8"/>
      <c r="L65" s="8"/>
    </row>
    <row r="66" spans="6:12" x14ac:dyDescent="0.25">
      <c r="F66" s="9"/>
      <c r="H66" s="8"/>
      <c r="I66" s="8"/>
      <c r="J66" s="9"/>
      <c r="K66" s="9"/>
      <c r="L66" s="9"/>
    </row>
    <row r="67" spans="6:12" x14ac:dyDescent="0.25">
      <c r="F67" s="9"/>
      <c r="H67"/>
      <c r="I67" s="8"/>
      <c r="J67" s="9"/>
      <c r="K67" s="9"/>
      <c r="L67" s="9"/>
    </row>
    <row r="68" spans="6:12" x14ac:dyDescent="0.25">
      <c r="F68" s="9"/>
      <c r="H68"/>
      <c r="I68" s="8"/>
      <c r="J68" s="9"/>
      <c r="K68" s="9"/>
      <c r="L68" s="9"/>
    </row>
    <row r="69" spans="6:12" x14ac:dyDescent="0.25">
      <c r="F69" s="9"/>
      <c r="H69"/>
      <c r="I69" s="8"/>
      <c r="J69" s="9"/>
      <c r="K69" s="9"/>
      <c r="L69" s="9"/>
    </row>
    <row r="70" spans="6:12" x14ac:dyDescent="0.25">
      <c r="F70" s="9"/>
      <c r="H70"/>
      <c r="I70" s="8"/>
      <c r="J70" s="9"/>
      <c r="K70" s="9"/>
      <c r="L70" s="9"/>
    </row>
    <row r="71" spans="6:12" x14ac:dyDescent="0.25">
      <c r="F71" s="9"/>
      <c r="H71"/>
      <c r="I71" s="8"/>
      <c r="J71" s="9"/>
      <c r="K71" s="9"/>
      <c r="L71" s="9"/>
    </row>
    <row r="72" spans="6:12" x14ac:dyDescent="0.25">
      <c r="F72" s="9"/>
      <c r="H72"/>
      <c r="I72" s="8"/>
      <c r="J72" s="9"/>
      <c r="K72" s="9"/>
      <c r="L72" s="9"/>
    </row>
    <row r="73" spans="6:12" x14ac:dyDescent="0.25">
      <c r="F73" s="9"/>
      <c r="H73"/>
      <c r="I73" s="8"/>
      <c r="J73" s="9"/>
      <c r="K73" s="9"/>
      <c r="L73" s="9"/>
    </row>
    <row r="74" spans="6:12" x14ac:dyDescent="0.25">
      <c r="F74" s="9"/>
      <c r="H74"/>
      <c r="I74" s="8"/>
      <c r="J74" s="9"/>
      <c r="K74" s="9"/>
      <c r="L74" s="9"/>
    </row>
    <row r="75" spans="6:12" x14ac:dyDescent="0.25">
      <c r="F75" s="9"/>
      <c r="H75"/>
      <c r="I75" s="8"/>
      <c r="J75" s="9"/>
      <c r="K75" s="9"/>
      <c r="L75" s="9"/>
    </row>
    <row r="76" spans="6:12" x14ac:dyDescent="0.25">
      <c r="F76" s="9"/>
      <c r="H76"/>
      <c r="I76" s="8"/>
      <c r="J76" s="9"/>
      <c r="K76" s="9"/>
      <c r="L76" s="9"/>
    </row>
    <row r="77" spans="6:12" x14ac:dyDescent="0.25">
      <c r="F77" s="9"/>
      <c r="H77"/>
      <c r="I77" s="8"/>
      <c r="J77" s="9"/>
      <c r="K77" s="9"/>
      <c r="L77" s="9"/>
    </row>
    <row r="78" spans="6:12" x14ac:dyDescent="0.25">
      <c r="F78" s="9"/>
      <c r="H78"/>
      <c r="I78" s="8"/>
      <c r="J78" s="9"/>
      <c r="K78" s="9"/>
      <c r="L78" s="9"/>
    </row>
    <row r="79" spans="6:12" x14ac:dyDescent="0.25">
      <c r="F79" s="9"/>
      <c r="H79"/>
      <c r="I79" s="8"/>
      <c r="J79" s="9"/>
      <c r="K79" s="9"/>
      <c r="L79" s="9"/>
    </row>
    <row r="80" spans="6:12" x14ac:dyDescent="0.25">
      <c r="F80" s="9"/>
      <c r="H80"/>
      <c r="I80" s="8"/>
      <c r="J80" s="9"/>
      <c r="K80" s="9"/>
      <c r="L80" s="9"/>
    </row>
    <row r="81" spans="6:12" x14ac:dyDescent="0.25">
      <c r="F81" s="9"/>
      <c r="H81"/>
      <c r="I81" s="8"/>
      <c r="J81" s="9"/>
      <c r="K81" s="9"/>
      <c r="L81" s="9"/>
    </row>
    <row r="82" spans="6:12" x14ac:dyDescent="0.25">
      <c r="F82" s="9"/>
      <c r="H82"/>
      <c r="I82" s="8"/>
      <c r="J82" s="9"/>
      <c r="K82" s="9"/>
      <c r="L82" s="9"/>
    </row>
    <row r="83" spans="6:12" x14ac:dyDescent="0.25">
      <c r="F83" s="9"/>
      <c r="H83"/>
      <c r="I83" s="8"/>
      <c r="J83" s="9"/>
      <c r="K83" s="9"/>
      <c r="L83" s="9"/>
    </row>
    <row r="84" spans="6:12" x14ac:dyDescent="0.25">
      <c r="F84" s="9"/>
      <c r="H84"/>
      <c r="I84" s="8"/>
      <c r="J84" s="9"/>
      <c r="K84" s="9"/>
      <c r="L84" s="9"/>
    </row>
    <row r="85" spans="6:12" x14ac:dyDescent="0.25">
      <c r="F85" s="9"/>
      <c r="H85"/>
      <c r="I85" s="8"/>
      <c r="J85" s="9"/>
      <c r="K85" s="9"/>
      <c r="L85" s="9"/>
    </row>
    <row r="86" spans="6:12" x14ac:dyDescent="0.25">
      <c r="F86" s="9"/>
      <c r="H86"/>
      <c r="I86" s="8"/>
      <c r="J86" s="9"/>
      <c r="K86" s="9"/>
      <c r="L86" s="9"/>
    </row>
  </sheetData>
  <mergeCells count="5">
    <mergeCell ref="A1:M1"/>
    <mergeCell ref="B2:I2"/>
    <mergeCell ref="B4:G4"/>
    <mergeCell ref="B5:G5"/>
    <mergeCell ref="A6:G6"/>
  </mergeCells>
  <conditionalFormatting sqref="B34:B54">
    <cfRule type="duplicateValues" dxfId="1" priority="2"/>
  </conditionalFormatting>
  <conditionalFormatting sqref="B9:B29">
    <cfRule type="duplicateValues" dxfId="0" priority="1"/>
  </conditionalFormatting>
  <hyperlinks>
    <hyperlink ref="B4" r:id="rId1" xr:uid="{4798865F-16C8-4F52-ADB3-0EC9477C234E}"/>
    <hyperlink ref="B5" r:id="rId2" xr:uid="{364D7C5C-C5E9-4E31-8DD0-1DABA3AE386E}"/>
  </hyperlinks>
  <pageMargins left="0.70866141732283472" right="0.70866141732283472" top="0.74803149606299213" bottom="0.74803149606299213" header="0.31496062992125984" footer="0.31496062992125984"/>
  <pageSetup paperSize="9" pageOrder="overThenDown" orientation="landscape" r:id="rId3"/>
  <headerFooter>
    <oddHeader>&amp;L&amp;A&amp;C&amp;G&amp;R&amp;P af &amp;N</oddHeader>
    <oddFooter>&amp;C&amp;"-,Bold"https://www.sjalfbaerni.is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67E7-887E-4D40-8EBC-AD0C9E736589}">
  <sheetPr>
    <tabColor theme="7" tint="0.59999389629810485"/>
    <pageSetUpPr fitToPage="1"/>
  </sheetPr>
  <dimension ref="A1:Z56"/>
  <sheetViews>
    <sheetView zoomScaleNormal="100" workbookViewId="0">
      <selection activeCell="S7" sqref="S7"/>
    </sheetView>
  </sheetViews>
  <sheetFormatPr defaultColWidth="9.28515625" defaultRowHeight="15" x14ac:dyDescent="0.25"/>
  <cols>
    <col min="1" max="1" width="9.28515625" style="1"/>
    <col min="2" max="2" width="14.42578125" style="1" bestFit="1" customWidth="1"/>
    <col min="3" max="3" width="4.28515625" style="1" bestFit="1" customWidth="1"/>
    <col min="4" max="4" width="6.140625" style="1" bestFit="1" customWidth="1"/>
    <col min="5" max="5" width="6.28515625" style="1" bestFit="1" customWidth="1"/>
    <col min="6" max="6" width="4.28515625" style="1" bestFit="1" customWidth="1"/>
    <col min="7" max="7" width="6.140625" style="1" bestFit="1" customWidth="1"/>
    <col min="8" max="8" width="6.28515625" style="1" bestFit="1" customWidth="1"/>
    <col min="9" max="9" width="4.28515625" style="1" bestFit="1" customWidth="1"/>
    <col min="10" max="10" width="6.140625" style="1" bestFit="1" customWidth="1"/>
    <col min="11" max="11" width="6.28515625" style="1" bestFit="1" customWidth="1"/>
    <col min="12" max="12" width="4.28515625" style="1" bestFit="1" customWidth="1"/>
    <col min="13" max="13" width="6.140625" style="1" bestFit="1" customWidth="1"/>
    <col min="14" max="14" width="6.28515625" style="1" bestFit="1" customWidth="1"/>
    <col min="15" max="15" width="9.28515625" style="1"/>
    <col min="16" max="16" width="5.5703125" style="1" bestFit="1" customWidth="1"/>
    <col min="17" max="17" width="6.140625" style="1" bestFit="1" customWidth="1"/>
    <col min="18" max="18" width="6.28515625" style="1" bestFit="1" customWidth="1"/>
    <col min="19" max="19" width="8" style="1" bestFit="1" customWidth="1"/>
    <col min="20" max="20" width="8.140625" style="1" bestFit="1" customWidth="1"/>
    <col min="21" max="16384" width="9.28515625" style="1"/>
  </cols>
  <sheetData>
    <row r="1" spans="1:26" s="4" customFormat="1" ht="21" x14ac:dyDescent="0.35">
      <c r="A1" s="15" t="str">
        <f>Frumgögn!A1</f>
        <v>1.1.2 Kynja- og aldurssamsetning - Grunnástand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"/>
      <c r="O2" s="2"/>
      <c r="P2" s="2"/>
      <c r="Q2" s="2"/>
      <c r="R2" s="2"/>
      <c r="S2" s="2"/>
      <c r="T2" s="2"/>
    </row>
    <row r="3" spans="1:26" ht="21" x14ac:dyDescent="0.35">
      <c r="A3" s="7" t="s">
        <v>2</v>
      </c>
      <c r="D3" s="3"/>
      <c r="E3" s="3"/>
      <c r="K3" s="3"/>
      <c r="L3" s="3"/>
      <c r="M3" s="3"/>
      <c r="O3" s="7"/>
    </row>
    <row r="4" spans="1:26" ht="15" customHeight="1" thickBot="1" x14ac:dyDescent="0.3">
      <c r="B4"/>
      <c r="C4"/>
      <c r="D4" s="8"/>
      <c r="E4" s="8"/>
      <c r="F4" s="8"/>
      <c r="G4" s="10"/>
      <c r="H4" s="10"/>
    </row>
    <row r="5" spans="1:26" ht="21.75" thickBot="1" x14ac:dyDescent="0.4">
      <c r="A5" s="19" t="s">
        <v>43</v>
      </c>
      <c r="B5" s="25">
        <v>2001</v>
      </c>
      <c r="C5" s="26" t="s">
        <v>0</v>
      </c>
      <c r="D5" s="27"/>
      <c r="E5" s="28"/>
      <c r="F5" s="26" t="s">
        <v>40</v>
      </c>
      <c r="G5" s="27"/>
      <c r="H5" s="28"/>
      <c r="I5" s="26" t="s">
        <v>41</v>
      </c>
      <c r="J5" s="27"/>
      <c r="K5" s="28"/>
      <c r="L5" s="26" t="s">
        <v>1</v>
      </c>
      <c r="M5" s="27"/>
      <c r="N5" s="28"/>
      <c r="O5" s="29"/>
      <c r="P5" s="30" t="s">
        <v>43</v>
      </c>
      <c r="Q5" s="31"/>
      <c r="R5" s="32"/>
      <c r="S5" s="33">
        <f>B5</f>
        <v>2001</v>
      </c>
      <c r="T5" s="34"/>
      <c r="U5"/>
      <c r="V5" s="30" t="s">
        <v>44</v>
      </c>
      <c r="W5" s="31"/>
      <c r="X5" s="32"/>
      <c r="Y5" s="33">
        <f>B5</f>
        <v>2001</v>
      </c>
      <c r="Z5" s="34"/>
    </row>
    <row r="6" spans="1:26" ht="15.75" thickBot="1" x14ac:dyDescent="0.3">
      <c r="A6" s="19"/>
      <c r="B6" s="19"/>
      <c r="C6" s="35" t="s">
        <v>3</v>
      </c>
      <c r="D6" s="36" t="s">
        <v>4</v>
      </c>
      <c r="E6" s="37" t="s">
        <v>5</v>
      </c>
      <c r="F6" s="35" t="s">
        <v>3</v>
      </c>
      <c r="G6" s="36" t="s">
        <v>4</v>
      </c>
      <c r="H6" s="37" t="s">
        <v>5</v>
      </c>
      <c r="I6" s="35" t="s">
        <v>3</v>
      </c>
      <c r="J6" s="36" t="s">
        <v>4</v>
      </c>
      <c r="K6" s="37" t="s">
        <v>5</v>
      </c>
      <c r="L6" s="35" t="s">
        <v>3</v>
      </c>
      <c r="M6" s="36" t="s">
        <v>4</v>
      </c>
      <c r="N6" s="37" t="s">
        <v>5</v>
      </c>
      <c r="O6" s="22"/>
      <c r="P6" s="38" t="s">
        <v>3</v>
      </c>
      <c r="Q6" s="39" t="s">
        <v>4</v>
      </c>
      <c r="R6" s="40" t="s">
        <v>5</v>
      </c>
      <c r="S6" s="35" t="s">
        <v>29</v>
      </c>
      <c r="T6" s="37" t="s">
        <v>28</v>
      </c>
      <c r="U6" s="19"/>
      <c r="V6" s="38" t="s">
        <v>3</v>
      </c>
      <c r="W6" s="39" t="s">
        <v>4</v>
      </c>
      <c r="X6" s="40" t="s">
        <v>5</v>
      </c>
      <c r="Y6" s="35" t="s">
        <v>29</v>
      </c>
      <c r="Z6" s="37" t="s">
        <v>28</v>
      </c>
    </row>
    <row r="7" spans="1:26" x14ac:dyDescent="0.25">
      <c r="A7"/>
      <c r="B7" s="19" t="s">
        <v>6</v>
      </c>
      <c r="C7" s="41">
        <f>Frumgögn!I9</f>
        <v>296</v>
      </c>
      <c r="D7" s="42">
        <f>Frumgögn!J9</f>
        <v>149</v>
      </c>
      <c r="E7" s="76">
        <f>Frumgögn!K9</f>
        <v>147</v>
      </c>
      <c r="F7" s="44">
        <f>Frumgögn!O9</f>
        <v>291</v>
      </c>
      <c r="G7" s="45">
        <f>Frumgögn!P9</f>
        <v>154</v>
      </c>
      <c r="H7" s="46">
        <f>Frumgögn!Q9</f>
        <v>137</v>
      </c>
      <c r="I7" s="41">
        <f>Frumgögn!U9</f>
        <v>44</v>
      </c>
      <c r="J7" s="42">
        <f>Frumgögn!V9</f>
        <v>20</v>
      </c>
      <c r="K7" s="43">
        <f>Frumgögn!W9</f>
        <v>24</v>
      </c>
      <c r="L7" s="44">
        <f>Frumgögn!AA9</f>
        <v>8</v>
      </c>
      <c r="M7" s="45">
        <f>Frumgögn!AB9</f>
        <v>4</v>
      </c>
      <c r="N7" s="46">
        <f>Frumgögn!AC9</f>
        <v>4</v>
      </c>
      <c r="O7"/>
      <c r="P7" s="47">
        <f>C7+F7+I7+L7</f>
        <v>639</v>
      </c>
      <c r="Q7" s="48">
        <f>M7+J7+G7+D7</f>
        <v>327</v>
      </c>
      <c r="R7" s="49">
        <f>N7+K7+H7+E7</f>
        <v>312</v>
      </c>
      <c r="S7" s="50">
        <f>Q7/$P$28*-1</f>
        <v>-3.475765306122449E-2</v>
      </c>
      <c r="T7" s="51">
        <f>R7/$P$28</f>
        <v>3.3163265306122451E-2</v>
      </c>
      <c r="U7"/>
      <c r="V7" s="47">
        <f>Frumgögn!C9</f>
        <v>21491</v>
      </c>
      <c r="W7" s="48">
        <f>Frumgögn!D9</f>
        <v>10927</v>
      </c>
      <c r="X7" s="49">
        <f>Frumgögn!E9</f>
        <v>10564</v>
      </c>
      <c r="Y7" s="52">
        <f>W7/$V$28*-1</f>
        <v>-3.8562116875646257E-2</v>
      </c>
      <c r="Z7" s="53">
        <f>X7/$V$28</f>
        <v>3.7281065495957451E-2</v>
      </c>
    </row>
    <row r="8" spans="1:26" x14ac:dyDescent="0.25">
      <c r="A8"/>
      <c r="B8" s="19" t="s">
        <v>7</v>
      </c>
      <c r="C8" s="54">
        <f>Frumgögn!I10</f>
        <v>327</v>
      </c>
      <c r="D8" s="55">
        <f>Frumgögn!J10</f>
        <v>168</v>
      </c>
      <c r="E8" s="77">
        <f>Frumgögn!K10</f>
        <v>159</v>
      </c>
      <c r="F8" s="57">
        <f>Frumgögn!O10</f>
        <v>336</v>
      </c>
      <c r="G8" s="58">
        <f>Frumgögn!P10</f>
        <v>150</v>
      </c>
      <c r="H8" s="59">
        <f>Frumgögn!Q10</f>
        <v>186</v>
      </c>
      <c r="I8" s="54">
        <f>Frumgögn!U10</f>
        <v>46</v>
      </c>
      <c r="J8" s="55">
        <f>Frumgögn!V10</f>
        <v>24</v>
      </c>
      <c r="K8" s="56">
        <f>Frumgögn!W10</f>
        <v>22</v>
      </c>
      <c r="L8" s="57">
        <f>Frumgögn!AA10</f>
        <v>2</v>
      </c>
      <c r="M8" s="58">
        <f>Frumgögn!AB10</f>
        <v>2</v>
      </c>
      <c r="N8" s="59">
        <f>Frumgögn!AC10</f>
        <v>0</v>
      </c>
      <c r="O8"/>
      <c r="P8" s="60">
        <f t="shared" ref="P8:P27" si="0">C8+F8+I8+L8</f>
        <v>711</v>
      </c>
      <c r="Q8" s="61">
        <f t="shared" ref="Q8:R27" si="1">M8+J8+G8+D8</f>
        <v>344</v>
      </c>
      <c r="R8" s="62">
        <f t="shared" si="1"/>
        <v>367</v>
      </c>
      <c r="S8" s="50">
        <f t="shared" ref="S8:S27" si="2">Q8/$P$28*-1</f>
        <v>-3.6564625850340135E-2</v>
      </c>
      <c r="T8" s="51">
        <f t="shared" ref="T8:T27" si="3">R8/$P$28</f>
        <v>3.9009353741496597E-2</v>
      </c>
      <c r="U8"/>
      <c r="V8" s="60">
        <f>Frumgögn!C10</f>
        <v>22495</v>
      </c>
      <c r="W8" s="61">
        <f>Frumgögn!D10</f>
        <v>11507</v>
      </c>
      <c r="X8" s="62">
        <f>Frumgögn!E10</f>
        <v>10988</v>
      </c>
      <c r="Y8" s="50">
        <f t="shared" ref="Y8:Y27" si="4">W8/$V$28*-1</f>
        <v>-4.0608975829419011E-2</v>
      </c>
      <c r="Z8" s="51">
        <f t="shared" ref="Z8:Z27" si="5">X8/$V$28</f>
        <v>3.8777389972508569E-2</v>
      </c>
    </row>
    <row r="9" spans="1:26" x14ac:dyDescent="0.25">
      <c r="A9"/>
      <c r="B9" s="19" t="s">
        <v>8</v>
      </c>
      <c r="C9" s="54">
        <f>Frumgögn!I11</f>
        <v>346</v>
      </c>
      <c r="D9" s="55">
        <f>Frumgögn!J11</f>
        <v>186</v>
      </c>
      <c r="E9" s="77">
        <f>Frumgögn!K11</f>
        <v>160</v>
      </c>
      <c r="F9" s="57">
        <f>Frumgögn!O11</f>
        <v>352</v>
      </c>
      <c r="G9" s="58">
        <f>Frumgögn!P11</f>
        <v>173</v>
      </c>
      <c r="H9" s="59">
        <f>Frumgögn!Q11</f>
        <v>179</v>
      </c>
      <c r="I9" s="54">
        <f>Frumgögn!U11</f>
        <v>64</v>
      </c>
      <c r="J9" s="55">
        <f>Frumgögn!V11</f>
        <v>37</v>
      </c>
      <c r="K9" s="56">
        <f>Frumgögn!W11</f>
        <v>27</v>
      </c>
      <c r="L9" s="57">
        <f>Frumgögn!AA11</f>
        <v>9</v>
      </c>
      <c r="M9" s="58">
        <f>Frumgögn!AB11</f>
        <v>5</v>
      </c>
      <c r="N9" s="59">
        <f>Frumgögn!AC11</f>
        <v>4</v>
      </c>
      <c r="O9"/>
      <c r="P9" s="60">
        <f t="shared" si="0"/>
        <v>771</v>
      </c>
      <c r="Q9" s="61">
        <f t="shared" si="1"/>
        <v>401</v>
      </c>
      <c r="R9" s="62">
        <f t="shared" si="1"/>
        <v>370</v>
      </c>
      <c r="S9" s="50">
        <f t="shared" si="2"/>
        <v>-4.2623299319727893E-2</v>
      </c>
      <c r="T9" s="51">
        <f t="shared" si="3"/>
        <v>3.9328231292517009E-2</v>
      </c>
      <c r="U9"/>
      <c r="V9" s="60">
        <f>Frumgögn!C11</f>
        <v>21875</v>
      </c>
      <c r="W9" s="61">
        <f>Frumgögn!D11</f>
        <v>11254</v>
      </c>
      <c r="X9" s="62">
        <f>Frumgögn!E11</f>
        <v>10621</v>
      </c>
      <c r="Y9" s="50">
        <f t="shared" si="4"/>
        <v>-3.971612183751469E-2</v>
      </c>
      <c r="Z9" s="51">
        <f t="shared" si="5"/>
        <v>3.7482222324173052E-2</v>
      </c>
    </row>
    <row r="10" spans="1:26" x14ac:dyDescent="0.25">
      <c r="A10"/>
      <c r="B10" s="19" t="s">
        <v>9</v>
      </c>
      <c r="C10" s="54">
        <f>Frumgögn!I12</f>
        <v>395</v>
      </c>
      <c r="D10" s="55">
        <f>Frumgögn!J12</f>
        <v>196</v>
      </c>
      <c r="E10" s="77">
        <f>Frumgögn!K12</f>
        <v>199</v>
      </c>
      <c r="F10" s="57">
        <f>Frumgögn!O12</f>
        <v>372</v>
      </c>
      <c r="G10" s="58">
        <f>Frumgögn!P12</f>
        <v>174</v>
      </c>
      <c r="H10" s="59">
        <f>Frumgögn!Q12</f>
        <v>198</v>
      </c>
      <c r="I10" s="54">
        <f>Frumgögn!U12</f>
        <v>57</v>
      </c>
      <c r="J10" s="55">
        <f>Frumgögn!V12</f>
        <v>27</v>
      </c>
      <c r="K10" s="56">
        <f>Frumgögn!W12</f>
        <v>30</v>
      </c>
      <c r="L10" s="57">
        <f>Frumgögn!AA12</f>
        <v>8</v>
      </c>
      <c r="M10" s="58">
        <f>Frumgögn!AB12</f>
        <v>7</v>
      </c>
      <c r="N10" s="59">
        <f>Frumgögn!AC12</f>
        <v>1</v>
      </c>
      <c r="O10"/>
      <c r="P10" s="60">
        <f t="shared" si="0"/>
        <v>832</v>
      </c>
      <c r="Q10" s="61">
        <f t="shared" si="1"/>
        <v>404</v>
      </c>
      <c r="R10" s="62">
        <f t="shared" si="1"/>
        <v>428</v>
      </c>
      <c r="S10" s="50">
        <f t="shared" si="2"/>
        <v>-4.2942176870748298E-2</v>
      </c>
      <c r="T10" s="51">
        <f t="shared" si="3"/>
        <v>4.5493197278911567E-2</v>
      </c>
      <c r="U10"/>
      <c r="V10" s="60">
        <f>Frumgögn!C12</f>
        <v>21182</v>
      </c>
      <c r="W10" s="61">
        <f>Frumgögn!D12</f>
        <v>10719</v>
      </c>
      <c r="X10" s="62">
        <f>Frumgögn!E12</f>
        <v>10463</v>
      </c>
      <c r="Y10" s="50">
        <f t="shared" si="4"/>
        <v>-3.7828070906017412E-2</v>
      </c>
      <c r="Z10" s="51">
        <f t="shared" si="5"/>
        <v>3.6924629712628061E-2</v>
      </c>
    </row>
    <row r="11" spans="1:26" x14ac:dyDescent="0.25">
      <c r="A11"/>
      <c r="B11" s="19" t="s">
        <v>10</v>
      </c>
      <c r="C11" s="54">
        <f>Frumgögn!I13</f>
        <v>295</v>
      </c>
      <c r="D11" s="55">
        <f>Frumgögn!J13</f>
        <v>154</v>
      </c>
      <c r="E11" s="77">
        <f>Frumgögn!K13</f>
        <v>141</v>
      </c>
      <c r="F11" s="57">
        <f>Frumgögn!O13</f>
        <v>279</v>
      </c>
      <c r="G11" s="58">
        <f>Frumgögn!P13</f>
        <v>143</v>
      </c>
      <c r="H11" s="59">
        <f>Frumgögn!Q13</f>
        <v>136</v>
      </c>
      <c r="I11" s="54">
        <f>Frumgögn!U13</f>
        <v>57</v>
      </c>
      <c r="J11" s="55">
        <f>Frumgögn!V13</f>
        <v>26</v>
      </c>
      <c r="K11" s="56">
        <f>Frumgögn!W13</f>
        <v>31</v>
      </c>
      <c r="L11" s="57">
        <f>Frumgögn!AA13</f>
        <v>4</v>
      </c>
      <c r="M11" s="58">
        <f>Frumgögn!AB13</f>
        <v>3</v>
      </c>
      <c r="N11" s="59">
        <f>Frumgögn!AC13</f>
        <v>1</v>
      </c>
      <c r="O11"/>
      <c r="P11" s="60">
        <f t="shared" si="0"/>
        <v>635</v>
      </c>
      <c r="Q11" s="61">
        <f t="shared" si="1"/>
        <v>326</v>
      </c>
      <c r="R11" s="62">
        <f t="shared" si="1"/>
        <v>309</v>
      </c>
      <c r="S11" s="50">
        <f t="shared" si="2"/>
        <v>-3.4651360544217684E-2</v>
      </c>
      <c r="T11" s="51">
        <f t="shared" si="3"/>
        <v>3.2844387755102039E-2</v>
      </c>
      <c r="U11"/>
      <c r="V11" s="60">
        <f>Frumgögn!C13</f>
        <v>21697</v>
      </c>
      <c r="W11" s="61">
        <f>Frumgögn!D13</f>
        <v>10942</v>
      </c>
      <c r="X11" s="62">
        <f>Frumgögn!E13</f>
        <v>10755</v>
      </c>
      <c r="Y11" s="50">
        <f t="shared" si="4"/>
        <v>-3.8615052883071418E-2</v>
      </c>
      <c r="Z11" s="51">
        <f t="shared" si="5"/>
        <v>3.7955117323837793E-2</v>
      </c>
    </row>
    <row r="12" spans="1:26" x14ac:dyDescent="0.25">
      <c r="A12"/>
      <c r="B12" s="19" t="s">
        <v>11</v>
      </c>
      <c r="C12" s="54">
        <f>Frumgögn!I14</f>
        <v>233</v>
      </c>
      <c r="D12" s="55">
        <f>Frumgögn!J14</f>
        <v>128</v>
      </c>
      <c r="E12" s="77">
        <f>Frumgögn!K14</f>
        <v>105</v>
      </c>
      <c r="F12" s="57">
        <f>Frumgögn!O14</f>
        <v>268</v>
      </c>
      <c r="G12" s="58">
        <f>Frumgögn!P14</f>
        <v>142</v>
      </c>
      <c r="H12" s="59">
        <f>Frumgögn!Q14</f>
        <v>126</v>
      </c>
      <c r="I12" s="54">
        <f>Frumgögn!U14</f>
        <v>36</v>
      </c>
      <c r="J12" s="55">
        <f>Frumgögn!V14</f>
        <v>25</v>
      </c>
      <c r="K12" s="56">
        <f>Frumgögn!W14</f>
        <v>11</v>
      </c>
      <c r="L12" s="57">
        <f>Frumgögn!AA14</f>
        <v>1</v>
      </c>
      <c r="M12" s="58">
        <f>Frumgögn!AB14</f>
        <v>1</v>
      </c>
      <c r="N12" s="59">
        <f>Frumgögn!AC14</f>
        <v>0</v>
      </c>
      <c r="O12"/>
      <c r="P12" s="60">
        <f t="shared" si="0"/>
        <v>538</v>
      </c>
      <c r="Q12" s="61">
        <f t="shared" si="1"/>
        <v>296</v>
      </c>
      <c r="R12" s="62">
        <f t="shared" si="1"/>
        <v>242</v>
      </c>
      <c r="S12" s="50">
        <f t="shared" si="2"/>
        <v>-3.1462585034013606E-2</v>
      </c>
      <c r="T12" s="51">
        <f t="shared" si="3"/>
        <v>2.5722789115646259E-2</v>
      </c>
      <c r="U12"/>
      <c r="V12" s="60">
        <f>Frumgögn!C14</f>
        <v>21352</v>
      </c>
      <c r="W12" s="61">
        <f>Frumgögn!D14</f>
        <v>10851</v>
      </c>
      <c r="X12" s="62">
        <f>Frumgögn!E14</f>
        <v>10501</v>
      </c>
      <c r="Y12" s="50">
        <f t="shared" si="4"/>
        <v>-3.8293907771358798E-2</v>
      </c>
      <c r="Z12" s="51">
        <f t="shared" si="5"/>
        <v>3.7058734264771791E-2</v>
      </c>
    </row>
    <row r="13" spans="1:26" x14ac:dyDescent="0.25">
      <c r="A13"/>
      <c r="B13" s="19" t="s">
        <v>12</v>
      </c>
      <c r="C13" s="54">
        <f>Frumgögn!I15</f>
        <v>301</v>
      </c>
      <c r="D13" s="55">
        <f>Frumgögn!J15</f>
        <v>146</v>
      </c>
      <c r="E13" s="77">
        <f>Frumgögn!K15</f>
        <v>155</v>
      </c>
      <c r="F13" s="57">
        <f>Frumgögn!O15</f>
        <v>281</v>
      </c>
      <c r="G13" s="58">
        <f>Frumgögn!P15</f>
        <v>147</v>
      </c>
      <c r="H13" s="59">
        <f>Frumgögn!Q15</f>
        <v>134</v>
      </c>
      <c r="I13" s="54">
        <f>Frumgögn!U15</f>
        <v>39</v>
      </c>
      <c r="J13" s="55">
        <f>Frumgögn!V15</f>
        <v>21</v>
      </c>
      <c r="K13" s="56">
        <f>Frumgögn!W15</f>
        <v>18</v>
      </c>
      <c r="L13" s="57">
        <f>Frumgögn!AA15</f>
        <v>5</v>
      </c>
      <c r="M13" s="58">
        <f>Frumgögn!AB15</f>
        <v>3</v>
      </c>
      <c r="N13" s="59">
        <f>Frumgögn!AC15</f>
        <v>2</v>
      </c>
      <c r="O13"/>
      <c r="P13" s="60">
        <f t="shared" si="0"/>
        <v>626</v>
      </c>
      <c r="Q13" s="61">
        <f t="shared" si="1"/>
        <v>317</v>
      </c>
      <c r="R13" s="62">
        <f t="shared" si="1"/>
        <v>309</v>
      </c>
      <c r="S13" s="50">
        <f t="shared" si="2"/>
        <v>-3.3694727891156462E-2</v>
      </c>
      <c r="T13" s="51">
        <f t="shared" si="3"/>
        <v>3.2844387755102039E-2</v>
      </c>
      <c r="U13"/>
      <c r="V13" s="60">
        <f>Frumgögn!C15</f>
        <v>20160</v>
      </c>
      <c r="W13" s="61">
        <f>Frumgögn!D15</f>
        <v>10157</v>
      </c>
      <c r="X13" s="62">
        <f>Frumgögn!E15</f>
        <v>10003</v>
      </c>
      <c r="Y13" s="50">
        <f t="shared" si="4"/>
        <v>-3.5844735161154849E-2</v>
      </c>
      <c r="Z13" s="51">
        <f t="shared" si="5"/>
        <v>3.5301258818256569E-2</v>
      </c>
    </row>
    <row r="14" spans="1:26" x14ac:dyDescent="0.25">
      <c r="A14"/>
      <c r="B14" s="19" t="s">
        <v>13</v>
      </c>
      <c r="C14" s="54">
        <f>Frumgögn!I16</f>
        <v>345</v>
      </c>
      <c r="D14" s="55">
        <f>Frumgögn!J16</f>
        <v>184</v>
      </c>
      <c r="E14" s="77">
        <f>Frumgögn!K16</f>
        <v>161</v>
      </c>
      <c r="F14" s="57">
        <f>Frumgögn!O16</f>
        <v>325</v>
      </c>
      <c r="G14" s="58">
        <f>Frumgögn!P16</f>
        <v>166</v>
      </c>
      <c r="H14" s="59">
        <f>Frumgögn!Q16</f>
        <v>159</v>
      </c>
      <c r="I14" s="54">
        <f>Frumgögn!U16</f>
        <v>51</v>
      </c>
      <c r="J14" s="55">
        <f>Frumgögn!V16</f>
        <v>20</v>
      </c>
      <c r="K14" s="56">
        <f>Frumgögn!W16</f>
        <v>31</v>
      </c>
      <c r="L14" s="57">
        <f>Frumgögn!AA16</f>
        <v>9</v>
      </c>
      <c r="M14" s="58">
        <f>Frumgögn!AB16</f>
        <v>5</v>
      </c>
      <c r="N14" s="59">
        <f>Frumgögn!AC16</f>
        <v>4</v>
      </c>
      <c r="O14"/>
      <c r="P14" s="60">
        <f t="shared" si="0"/>
        <v>730</v>
      </c>
      <c r="Q14" s="61">
        <f t="shared" si="1"/>
        <v>375</v>
      </c>
      <c r="R14" s="62">
        <f t="shared" si="1"/>
        <v>355</v>
      </c>
      <c r="S14" s="50">
        <f t="shared" si="2"/>
        <v>-3.985969387755102E-2</v>
      </c>
      <c r="T14" s="51">
        <f t="shared" si="3"/>
        <v>3.7733843537414963E-2</v>
      </c>
      <c r="U14"/>
      <c r="V14" s="60">
        <f>Frumgögn!C16</f>
        <v>21476</v>
      </c>
      <c r="W14" s="61">
        <f>Frumgögn!D16</f>
        <v>10757</v>
      </c>
      <c r="X14" s="62">
        <f>Frumgögn!E16</f>
        <v>10719</v>
      </c>
      <c r="Y14" s="50">
        <f t="shared" si="4"/>
        <v>-3.7962175458161142E-2</v>
      </c>
      <c r="Z14" s="51">
        <f t="shared" si="5"/>
        <v>3.7828070906017412E-2</v>
      </c>
    </row>
    <row r="15" spans="1:26" x14ac:dyDescent="0.25">
      <c r="A15"/>
      <c r="B15" s="19" t="s">
        <v>14</v>
      </c>
      <c r="C15" s="54">
        <f>Frumgögn!I17</f>
        <v>319</v>
      </c>
      <c r="D15" s="55">
        <f>Frumgögn!J17</f>
        <v>156</v>
      </c>
      <c r="E15" s="77">
        <f>Frumgögn!K17</f>
        <v>163</v>
      </c>
      <c r="F15" s="57">
        <f>Frumgögn!O17</f>
        <v>321</v>
      </c>
      <c r="G15" s="58">
        <f>Frumgögn!P17</f>
        <v>169</v>
      </c>
      <c r="H15" s="59">
        <f>Frumgögn!Q17</f>
        <v>152</v>
      </c>
      <c r="I15" s="54">
        <f>Frumgögn!U17</f>
        <v>71</v>
      </c>
      <c r="J15" s="55">
        <f>Frumgögn!V17</f>
        <v>39</v>
      </c>
      <c r="K15" s="56">
        <f>Frumgögn!W17</f>
        <v>32</v>
      </c>
      <c r="L15" s="57">
        <f>Frumgögn!AA17</f>
        <v>8</v>
      </c>
      <c r="M15" s="58">
        <f>Frumgögn!AB17</f>
        <v>4</v>
      </c>
      <c r="N15" s="59">
        <f>Frumgögn!AC17</f>
        <v>4</v>
      </c>
      <c r="O15"/>
      <c r="P15" s="60">
        <f t="shared" si="0"/>
        <v>719</v>
      </c>
      <c r="Q15" s="61">
        <f t="shared" si="1"/>
        <v>368</v>
      </c>
      <c r="R15" s="62">
        <f t="shared" si="1"/>
        <v>351</v>
      </c>
      <c r="S15" s="50">
        <f t="shared" si="2"/>
        <v>-3.9115646258503403E-2</v>
      </c>
      <c r="T15" s="51">
        <f t="shared" si="3"/>
        <v>3.7308673469387758E-2</v>
      </c>
      <c r="U15"/>
      <c r="V15" s="60">
        <f>Frumgögn!C17</f>
        <v>21226</v>
      </c>
      <c r="W15" s="61">
        <f>Frumgögn!D17</f>
        <v>10776</v>
      </c>
      <c r="X15" s="62">
        <f>Frumgögn!E17</f>
        <v>10450</v>
      </c>
      <c r="Y15" s="50">
        <f t="shared" si="4"/>
        <v>-3.8029227734233013E-2</v>
      </c>
      <c r="Z15" s="51">
        <f t="shared" si="5"/>
        <v>3.6878751839526255E-2</v>
      </c>
    </row>
    <row r="16" spans="1:26" x14ac:dyDescent="0.25">
      <c r="A16"/>
      <c r="B16" s="19" t="s">
        <v>15</v>
      </c>
      <c r="C16" s="54">
        <f>Frumgögn!I18</f>
        <v>251</v>
      </c>
      <c r="D16" s="55">
        <f>Frumgögn!J18</f>
        <v>147</v>
      </c>
      <c r="E16" s="77">
        <f>Frumgögn!K18</f>
        <v>104</v>
      </c>
      <c r="F16" s="57">
        <f>Frumgögn!O18</f>
        <v>311</v>
      </c>
      <c r="G16" s="58">
        <f>Frumgögn!P18</f>
        <v>160</v>
      </c>
      <c r="H16" s="59">
        <f>Frumgögn!Q18</f>
        <v>151</v>
      </c>
      <c r="I16" s="54">
        <f>Frumgögn!U18</f>
        <v>54</v>
      </c>
      <c r="J16" s="55">
        <f>Frumgögn!V18</f>
        <v>32</v>
      </c>
      <c r="K16" s="56">
        <f>Frumgögn!W18</f>
        <v>22</v>
      </c>
      <c r="L16" s="57">
        <f>Frumgögn!AA18</f>
        <v>4</v>
      </c>
      <c r="M16" s="58">
        <f>Frumgögn!AB18</f>
        <v>3</v>
      </c>
      <c r="N16" s="59">
        <f>Frumgögn!AC18</f>
        <v>1</v>
      </c>
      <c r="O16"/>
      <c r="P16" s="60">
        <f t="shared" si="0"/>
        <v>620</v>
      </c>
      <c r="Q16" s="61">
        <f t="shared" si="1"/>
        <v>342</v>
      </c>
      <c r="R16" s="62">
        <f t="shared" si="1"/>
        <v>278</v>
      </c>
      <c r="S16" s="50">
        <f t="shared" si="2"/>
        <v>-3.6352040816326529E-2</v>
      </c>
      <c r="T16" s="51">
        <f t="shared" si="3"/>
        <v>2.9549319727891158E-2</v>
      </c>
      <c r="U16"/>
      <c r="V16" s="60">
        <f>Frumgögn!C18</f>
        <v>18774</v>
      </c>
      <c r="W16" s="61">
        <f>Frumgögn!D18</f>
        <v>9520</v>
      </c>
      <c r="X16" s="62">
        <f>Frumgögn!E18</f>
        <v>9254</v>
      </c>
      <c r="Y16" s="50">
        <f t="shared" si="4"/>
        <v>-3.3596719379166508E-2</v>
      </c>
      <c r="Z16" s="51">
        <f t="shared" si="5"/>
        <v>3.265798751416038E-2</v>
      </c>
    </row>
    <row r="17" spans="1:26" x14ac:dyDescent="0.25">
      <c r="A17"/>
      <c r="B17" s="19" t="s">
        <v>16</v>
      </c>
      <c r="C17" s="54">
        <f>Frumgögn!I19</f>
        <v>271</v>
      </c>
      <c r="D17" s="55">
        <f>Frumgögn!J19</f>
        <v>143</v>
      </c>
      <c r="E17" s="77">
        <f>Frumgögn!K19</f>
        <v>128</v>
      </c>
      <c r="F17" s="57">
        <f>Frumgögn!O19</f>
        <v>253</v>
      </c>
      <c r="G17" s="58">
        <f>Frumgögn!P19</f>
        <v>145</v>
      </c>
      <c r="H17" s="59">
        <f>Frumgögn!Q19</f>
        <v>108</v>
      </c>
      <c r="I17" s="54">
        <f>Frumgögn!U19</f>
        <v>55</v>
      </c>
      <c r="J17" s="55">
        <f>Frumgögn!V19</f>
        <v>31</v>
      </c>
      <c r="K17" s="56">
        <f>Frumgögn!W19</f>
        <v>24</v>
      </c>
      <c r="L17" s="57">
        <f>Frumgögn!AA19</f>
        <v>6</v>
      </c>
      <c r="M17" s="58">
        <f>Frumgögn!AB19</f>
        <v>4</v>
      </c>
      <c r="N17" s="59">
        <f>Frumgögn!AC19</f>
        <v>2</v>
      </c>
      <c r="O17"/>
      <c r="P17" s="60">
        <f t="shared" si="0"/>
        <v>585</v>
      </c>
      <c r="Q17" s="61">
        <f t="shared" si="1"/>
        <v>323</v>
      </c>
      <c r="R17" s="62">
        <f t="shared" si="1"/>
        <v>262</v>
      </c>
      <c r="S17" s="50">
        <f t="shared" si="2"/>
        <v>-3.4332482993197279E-2</v>
      </c>
      <c r="T17" s="51">
        <f t="shared" si="3"/>
        <v>2.7848639455782313E-2</v>
      </c>
      <c r="U17"/>
      <c r="V17" s="60">
        <f>Frumgögn!C19</f>
        <v>16326</v>
      </c>
      <c r="W17" s="61">
        <f>Frumgögn!D19</f>
        <v>8428</v>
      </c>
      <c r="X17" s="62">
        <f>Frumgögn!E19</f>
        <v>7898</v>
      </c>
      <c r="Y17" s="50">
        <f t="shared" si="4"/>
        <v>-2.9742978038615052E-2</v>
      </c>
      <c r="Z17" s="51">
        <f t="shared" si="5"/>
        <v>2.7872572442926163E-2</v>
      </c>
    </row>
    <row r="18" spans="1:26" x14ac:dyDescent="0.25">
      <c r="A18"/>
      <c r="B18" s="19" t="s">
        <v>17</v>
      </c>
      <c r="C18" s="54">
        <f>Frumgögn!I20</f>
        <v>238</v>
      </c>
      <c r="D18" s="55">
        <f>Frumgögn!J20</f>
        <v>125</v>
      </c>
      <c r="E18" s="77">
        <f>Frumgögn!K20</f>
        <v>113</v>
      </c>
      <c r="F18" s="57">
        <f>Frumgögn!O20</f>
        <v>220</v>
      </c>
      <c r="G18" s="58">
        <f>Frumgögn!P20</f>
        <v>110</v>
      </c>
      <c r="H18" s="59">
        <f>Frumgögn!Q20</f>
        <v>110</v>
      </c>
      <c r="I18" s="54">
        <f>Frumgögn!U20</f>
        <v>36</v>
      </c>
      <c r="J18" s="55">
        <f>Frumgögn!V20</f>
        <v>20</v>
      </c>
      <c r="K18" s="56">
        <f>Frumgögn!W20</f>
        <v>16</v>
      </c>
      <c r="L18" s="57">
        <f>Frumgögn!AA20</f>
        <v>6</v>
      </c>
      <c r="M18" s="58">
        <f>Frumgögn!AB20</f>
        <v>2</v>
      </c>
      <c r="N18" s="59">
        <f>Frumgögn!AC20</f>
        <v>4</v>
      </c>
      <c r="O18"/>
      <c r="P18" s="60">
        <f t="shared" si="0"/>
        <v>500</v>
      </c>
      <c r="Q18" s="61">
        <f t="shared" si="1"/>
        <v>257</v>
      </c>
      <c r="R18" s="62">
        <f t="shared" si="1"/>
        <v>243</v>
      </c>
      <c r="S18" s="50">
        <f t="shared" si="2"/>
        <v>-2.7317176870748298E-2</v>
      </c>
      <c r="T18" s="51">
        <f t="shared" si="3"/>
        <v>2.5829081632653062E-2</v>
      </c>
      <c r="U18"/>
      <c r="V18" s="60">
        <f>Frumgögn!C20</f>
        <v>12801</v>
      </c>
      <c r="W18" s="61">
        <f>Frumgögn!D20</f>
        <v>6451</v>
      </c>
      <c r="X18" s="62">
        <f>Frumgögn!E20</f>
        <v>6350</v>
      </c>
      <c r="Y18" s="50">
        <f t="shared" si="4"/>
        <v>-2.2766012259979318E-2</v>
      </c>
      <c r="Z18" s="51">
        <f t="shared" si="5"/>
        <v>2.2409576476649928E-2</v>
      </c>
    </row>
    <row r="19" spans="1:26" x14ac:dyDescent="0.25">
      <c r="A19"/>
      <c r="B19" s="19" t="s">
        <v>18</v>
      </c>
      <c r="C19" s="54">
        <f>Frumgögn!I21</f>
        <v>169</v>
      </c>
      <c r="D19" s="55">
        <f>Frumgögn!J21</f>
        <v>89</v>
      </c>
      <c r="E19" s="77">
        <f>Frumgögn!K21</f>
        <v>80</v>
      </c>
      <c r="F19" s="57">
        <f>Frumgögn!O21</f>
        <v>155</v>
      </c>
      <c r="G19" s="58">
        <f>Frumgögn!P21</f>
        <v>89</v>
      </c>
      <c r="H19" s="59">
        <f>Frumgögn!Q21</f>
        <v>66</v>
      </c>
      <c r="I19" s="54">
        <f>Frumgögn!U21</f>
        <v>24</v>
      </c>
      <c r="J19" s="55">
        <f>Frumgögn!V21</f>
        <v>11</v>
      </c>
      <c r="K19" s="56">
        <f>Frumgögn!W21</f>
        <v>13</v>
      </c>
      <c r="L19" s="57">
        <f>Frumgögn!AA21</f>
        <v>1</v>
      </c>
      <c r="M19" s="58">
        <f>Frumgögn!AB21</f>
        <v>1</v>
      </c>
      <c r="N19" s="59">
        <f>Frumgögn!AC21</f>
        <v>0</v>
      </c>
      <c r="O19"/>
      <c r="P19" s="60">
        <f t="shared" si="0"/>
        <v>349</v>
      </c>
      <c r="Q19" s="61">
        <f t="shared" si="1"/>
        <v>190</v>
      </c>
      <c r="R19" s="62">
        <f t="shared" si="1"/>
        <v>159</v>
      </c>
      <c r="S19" s="50">
        <f t="shared" si="2"/>
        <v>-2.0195578231292519E-2</v>
      </c>
      <c r="T19" s="51">
        <f t="shared" si="3"/>
        <v>1.6900510204081634E-2</v>
      </c>
      <c r="U19"/>
      <c r="V19" s="60">
        <f>Frumgögn!C21</f>
        <v>9715</v>
      </c>
      <c r="W19" s="61">
        <f>Frumgögn!D21</f>
        <v>4796</v>
      </c>
      <c r="X19" s="62">
        <f>Frumgögn!E21</f>
        <v>4919</v>
      </c>
      <c r="Y19" s="50">
        <f t="shared" si="4"/>
        <v>-1.6925406107403632E-2</v>
      </c>
      <c r="Z19" s="51">
        <f t="shared" si="5"/>
        <v>1.7359481368289919E-2</v>
      </c>
    </row>
    <row r="20" spans="1:26" x14ac:dyDescent="0.25">
      <c r="A20"/>
      <c r="B20" s="19" t="s">
        <v>19</v>
      </c>
      <c r="C20" s="54">
        <f>Frumgögn!I22</f>
        <v>136</v>
      </c>
      <c r="D20" s="55">
        <f>Frumgögn!J22</f>
        <v>77</v>
      </c>
      <c r="E20" s="77">
        <f>Frumgögn!K22</f>
        <v>59</v>
      </c>
      <c r="F20" s="57">
        <f>Frumgögn!O22</f>
        <v>135</v>
      </c>
      <c r="G20" s="58">
        <f>Frumgögn!P22</f>
        <v>70</v>
      </c>
      <c r="H20" s="59">
        <f>Frumgögn!Q22</f>
        <v>65</v>
      </c>
      <c r="I20" s="54">
        <f>Frumgögn!U22</f>
        <v>35</v>
      </c>
      <c r="J20" s="55">
        <f>Frumgögn!V22</f>
        <v>18</v>
      </c>
      <c r="K20" s="56">
        <f>Frumgögn!W22</f>
        <v>17</v>
      </c>
      <c r="L20" s="57">
        <f>Frumgögn!AA22</f>
        <v>5</v>
      </c>
      <c r="M20" s="58">
        <f>Frumgögn!AB22</f>
        <v>4</v>
      </c>
      <c r="N20" s="59">
        <f>Frumgögn!AC22</f>
        <v>1</v>
      </c>
      <c r="O20"/>
      <c r="P20" s="60">
        <f t="shared" si="0"/>
        <v>311</v>
      </c>
      <c r="Q20" s="61">
        <f t="shared" si="1"/>
        <v>169</v>
      </c>
      <c r="R20" s="62">
        <f t="shared" si="1"/>
        <v>142</v>
      </c>
      <c r="S20" s="50">
        <f t="shared" si="2"/>
        <v>-1.7963435374149659E-2</v>
      </c>
      <c r="T20" s="51">
        <f t="shared" si="3"/>
        <v>1.5093537414965986E-2</v>
      </c>
      <c r="U20"/>
      <c r="V20" s="60">
        <f>Frumgögn!C22</f>
        <v>9523</v>
      </c>
      <c r="W20" s="61">
        <f>Frumgögn!D22</f>
        <v>4613</v>
      </c>
      <c r="X20" s="62">
        <f>Frumgögn!E22</f>
        <v>4910</v>
      </c>
      <c r="Y20" s="50">
        <f t="shared" si="4"/>
        <v>-1.627958681681671E-2</v>
      </c>
      <c r="Z20" s="51">
        <f t="shared" si="5"/>
        <v>1.7327719763834827E-2</v>
      </c>
    </row>
    <row r="21" spans="1:26" x14ac:dyDescent="0.25">
      <c r="A21"/>
      <c r="B21" s="19" t="s">
        <v>20</v>
      </c>
      <c r="C21" s="54">
        <f>Frumgögn!I23</f>
        <v>142</v>
      </c>
      <c r="D21" s="55">
        <f>Frumgögn!J23</f>
        <v>75</v>
      </c>
      <c r="E21" s="77">
        <f>Frumgögn!K23</f>
        <v>67</v>
      </c>
      <c r="F21" s="57">
        <f>Frumgögn!O23</f>
        <v>139</v>
      </c>
      <c r="G21" s="58">
        <f>Frumgögn!P23</f>
        <v>80</v>
      </c>
      <c r="H21" s="59">
        <f>Frumgögn!Q23</f>
        <v>59</v>
      </c>
      <c r="I21" s="54">
        <f>Frumgögn!U23</f>
        <v>45</v>
      </c>
      <c r="J21" s="55">
        <f>Frumgögn!V23</f>
        <v>23</v>
      </c>
      <c r="K21" s="56">
        <f>Frumgögn!W23</f>
        <v>22</v>
      </c>
      <c r="L21" s="57">
        <f>Frumgögn!AA23</f>
        <v>3</v>
      </c>
      <c r="M21" s="58">
        <f>Frumgögn!AB23</f>
        <v>1</v>
      </c>
      <c r="N21" s="59">
        <f>Frumgögn!AC23</f>
        <v>2</v>
      </c>
      <c r="O21"/>
      <c r="P21" s="60">
        <f t="shared" si="0"/>
        <v>329</v>
      </c>
      <c r="Q21" s="61">
        <f t="shared" si="1"/>
        <v>179</v>
      </c>
      <c r="R21" s="62">
        <f t="shared" si="1"/>
        <v>150</v>
      </c>
      <c r="S21" s="50">
        <f t="shared" si="2"/>
        <v>-1.9026360544217687E-2</v>
      </c>
      <c r="T21" s="51">
        <f t="shared" si="3"/>
        <v>1.5943877551020409E-2</v>
      </c>
      <c r="U21"/>
      <c r="V21" s="60">
        <f>Frumgögn!C23</f>
        <v>8812</v>
      </c>
      <c r="W21" s="61">
        <f>Frumgögn!D23</f>
        <v>4143</v>
      </c>
      <c r="X21" s="62">
        <f>Frumgögn!E23</f>
        <v>4669</v>
      </c>
      <c r="Y21" s="50">
        <f t="shared" si="4"/>
        <v>-1.4620925250828448E-2</v>
      </c>
      <c r="Z21" s="51">
        <f t="shared" si="5"/>
        <v>1.647721457787063E-2</v>
      </c>
    </row>
    <row r="22" spans="1:26" x14ac:dyDescent="0.25">
      <c r="A22"/>
      <c r="B22" s="19" t="s">
        <v>21</v>
      </c>
      <c r="C22" s="54">
        <f>Frumgögn!I24</f>
        <v>112</v>
      </c>
      <c r="D22" s="55">
        <f>Frumgögn!J24</f>
        <v>49</v>
      </c>
      <c r="E22" s="77">
        <f>Frumgögn!K24</f>
        <v>63</v>
      </c>
      <c r="F22" s="57">
        <f>Frumgögn!O24</f>
        <v>108</v>
      </c>
      <c r="G22" s="58">
        <f>Frumgögn!P24</f>
        <v>48</v>
      </c>
      <c r="H22" s="59">
        <f>Frumgögn!Q24</f>
        <v>60</v>
      </c>
      <c r="I22" s="54">
        <f>Frumgögn!U24</f>
        <v>17</v>
      </c>
      <c r="J22" s="55">
        <f>Frumgögn!V24</f>
        <v>9</v>
      </c>
      <c r="K22" s="56">
        <f>Frumgögn!W24</f>
        <v>8</v>
      </c>
      <c r="L22" s="57">
        <f>Frumgögn!AA24</f>
        <v>2</v>
      </c>
      <c r="M22" s="58">
        <f>Frumgögn!AB24</f>
        <v>1</v>
      </c>
      <c r="N22" s="59">
        <f>Frumgögn!AC24</f>
        <v>1</v>
      </c>
      <c r="O22"/>
      <c r="P22" s="60">
        <f t="shared" si="0"/>
        <v>239</v>
      </c>
      <c r="Q22" s="61">
        <f t="shared" si="1"/>
        <v>107</v>
      </c>
      <c r="R22" s="62">
        <f t="shared" si="1"/>
        <v>132</v>
      </c>
      <c r="S22" s="50">
        <f t="shared" si="2"/>
        <v>-1.1373299319727892E-2</v>
      </c>
      <c r="T22" s="51">
        <f t="shared" si="3"/>
        <v>1.4030612244897959E-2</v>
      </c>
      <c r="U22"/>
      <c r="V22" s="60">
        <f>Frumgögn!C24</f>
        <v>6720</v>
      </c>
      <c r="W22" s="61">
        <f>Frumgögn!D24</f>
        <v>3025</v>
      </c>
      <c r="X22" s="62">
        <f>Frumgögn!E24</f>
        <v>3695</v>
      </c>
      <c r="Y22" s="50">
        <f t="shared" si="4"/>
        <v>-1.0675428164073391E-2</v>
      </c>
      <c r="Z22" s="51">
        <f t="shared" si="5"/>
        <v>1.3039903162397084E-2</v>
      </c>
    </row>
    <row r="23" spans="1:26" x14ac:dyDescent="0.25">
      <c r="A23"/>
      <c r="B23" s="19" t="s">
        <v>22</v>
      </c>
      <c r="C23" s="54">
        <f>Frumgögn!I25</f>
        <v>83</v>
      </c>
      <c r="D23" s="55">
        <f>Frumgögn!J25</f>
        <v>41</v>
      </c>
      <c r="E23" s="77">
        <f>Frumgögn!K25</f>
        <v>42</v>
      </c>
      <c r="F23" s="57">
        <f>Frumgögn!O25</f>
        <v>65</v>
      </c>
      <c r="G23" s="58">
        <f>Frumgögn!P25</f>
        <v>33</v>
      </c>
      <c r="H23" s="59">
        <f>Frumgögn!Q25</f>
        <v>32</v>
      </c>
      <c r="I23" s="54">
        <f>Frumgögn!U25</f>
        <v>9</v>
      </c>
      <c r="J23" s="55">
        <f>Frumgögn!V25</f>
        <v>2</v>
      </c>
      <c r="K23" s="56">
        <f>Frumgögn!W25</f>
        <v>7</v>
      </c>
      <c r="L23" s="57">
        <f>Frumgögn!AA25</f>
        <v>3</v>
      </c>
      <c r="M23" s="58">
        <f>Frumgögn!AB25</f>
        <v>2</v>
      </c>
      <c r="N23" s="59">
        <f>Frumgögn!AC25</f>
        <v>1</v>
      </c>
      <c r="O23"/>
      <c r="P23" s="60">
        <f t="shared" si="0"/>
        <v>160</v>
      </c>
      <c r="Q23" s="61">
        <f t="shared" si="1"/>
        <v>78</v>
      </c>
      <c r="R23" s="62">
        <f t="shared" si="1"/>
        <v>82</v>
      </c>
      <c r="S23" s="50">
        <f t="shared" si="2"/>
        <v>-8.2908163265306128E-3</v>
      </c>
      <c r="T23" s="51">
        <f t="shared" si="3"/>
        <v>8.7159863945578224E-3</v>
      </c>
      <c r="U23"/>
      <c r="V23" s="60">
        <f>Frumgögn!C25</f>
        <v>4306</v>
      </c>
      <c r="W23" s="61">
        <f>Frumgögn!D25</f>
        <v>1792</v>
      </c>
      <c r="X23" s="62">
        <f>Frumgögn!E25</f>
        <v>2514</v>
      </c>
      <c r="Y23" s="50">
        <f t="shared" si="4"/>
        <v>-6.3240883537254598E-3</v>
      </c>
      <c r="Z23" s="51">
        <f t="shared" si="5"/>
        <v>8.8720748444563648E-3</v>
      </c>
    </row>
    <row r="24" spans="1:26" x14ac:dyDescent="0.25">
      <c r="A24"/>
      <c r="B24" s="19" t="s">
        <v>23</v>
      </c>
      <c r="C24" s="54">
        <f>Frumgögn!I26</f>
        <v>34</v>
      </c>
      <c r="D24" s="55">
        <f>Frumgögn!J26</f>
        <v>12</v>
      </c>
      <c r="E24" s="77">
        <f>Frumgögn!K26</f>
        <v>22</v>
      </c>
      <c r="F24" s="57">
        <f>Frumgögn!O26</f>
        <v>37</v>
      </c>
      <c r="G24" s="58">
        <f>Frumgögn!P26</f>
        <v>14</v>
      </c>
      <c r="H24" s="59">
        <f>Frumgögn!Q26</f>
        <v>23</v>
      </c>
      <c r="I24" s="54">
        <f>Frumgögn!U26</f>
        <v>8</v>
      </c>
      <c r="J24" s="55">
        <f>Frumgögn!V26</f>
        <v>6</v>
      </c>
      <c r="K24" s="56">
        <f>Frumgögn!W26</f>
        <v>2</v>
      </c>
      <c r="L24" s="57">
        <f>Frumgögn!AA26</f>
        <v>2</v>
      </c>
      <c r="M24" s="58">
        <f>Frumgögn!AB26</f>
        <v>1</v>
      </c>
      <c r="N24" s="59">
        <f>Frumgögn!AC26</f>
        <v>1</v>
      </c>
      <c r="O24"/>
      <c r="P24" s="60">
        <f t="shared" si="0"/>
        <v>81</v>
      </c>
      <c r="Q24" s="61">
        <f t="shared" si="1"/>
        <v>33</v>
      </c>
      <c r="R24" s="62">
        <f t="shared" si="1"/>
        <v>48</v>
      </c>
      <c r="S24" s="50">
        <f t="shared" si="2"/>
        <v>-3.5076530612244898E-3</v>
      </c>
      <c r="T24" s="51">
        <f t="shared" si="3"/>
        <v>5.1020408163265302E-3</v>
      </c>
      <c r="U24"/>
      <c r="V24" s="60">
        <f>Frumgögn!C26</f>
        <v>2318</v>
      </c>
      <c r="W24" s="61">
        <f>Frumgögn!D26</f>
        <v>859</v>
      </c>
      <c r="X24" s="62">
        <f>Frumgögn!E26</f>
        <v>1459</v>
      </c>
      <c r="Y24" s="50">
        <f t="shared" si="4"/>
        <v>-3.031468691880675E-3</v>
      </c>
      <c r="Z24" s="51">
        <f t="shared" si="5"/>
        <v>5.1489089888869678E-3</v>
      </c>
    </row>
    <row r="25" spans="1:26" x14ac:dyDescent="0.25">
      <c r="A25"/>
      <c r="B25" s="19" t="s">
        <v>24</v>
      </c>
      <c r="C25" s="54">
        <f>Frumgögn!I27</f>
        <v>11</v>
      </c>
      <c r="D25" s="55">
        <f>Frumgögn!J27</f>
        <v>2</v>
      </c>
      <c r="E25" s="77">
        <f>Frumgögn!K27</f>
        <v>9</v>
      </c>
      <c r="F25" s="57">
        <f>Frumgögn!O27</f>
        <v>12</v>
      </c>
      <c r="G25" s="58">
        <f>Frumgögn!P27</f>
        <v>7</v>
      </c>
      <c r="H25" s="59">
        <f>Frumgögn!Q27</f>
        <v>5</v>
      </c>
      <c r="I25" s="54">
        <f>Frumgögn!U27</f>
        <v>2</v>
      </c>
      <c r="J25" s="55">
        <f>Frumgögn!V27</f>
        <v>1</v>
      </c>
      <c r="K25" s="56">
        <f>Frumgögn!W27</f>
        <v>1</v>
      </c>
      <c r="L25" s="57">
        <f>Frumgögn!AA27</f>
        <v>0</v>
      </c>
      <c r="M25" s="58">
        <f>Frumgögn!AB27</f>
        <v>0</v>
      </c>
      <c r="N25" s="59">
        <f>Frumgögn!AC27</f>
        <v>0</v>
      </c>
      <c r="O25"/>
      <c r="P25" s="60">
        <f t="shared" si="0"/>
        <v>25</v>
      </c>
      <c r="Q25" s="61">
        <f t="shared" si="1"/>
        <v>10</v>
      </c>
      <c r="R25" s="62">
        <f t="shared" si="1"/>
        <v>15</v>
      </c>
      <c r="S25" s="50">
        <f t="shared" si="2"/>
        <v>-1.0629251700680273E-3</v>
      </c>
      <c r="T25" s="51">
        <f t="shared" si="3"/>
        <v>1.5943877551020409E-3</v>
      </c>
      <c r="U25"/>
      <c r="V25" s="60">
        <f>Frumgögn!C27</f>
        <v>855</v>
      </c>
      <c r="W25" s="61">
        <f>Frumgögn!D27</f>
        <v>275</v>
      </c>
      <c r="X25" s="62">
        <f>Frumgögn!E27</f>
        <v>580</v>
      </c>
      <c r="Y25" s="50">
        <f t="shared" si="4"/>
        <v>-9.704934694612173E-4</v>
      </c>
      <c r="Z25" s="51">
        <f t="shared" si="5"/>
        <v>2.0468589537727491E-3</v>
      </c>
    </row>
    <row r="26" spans="1:26" x14ac:dyDescent="0.25">
      <c r="A26"/>
      <c r="B26" s="19" t="s">
        <v>25</v>
      </c>
      <c r="C26" s="54">
        <f>Frumgögn!I28</f>
        <v>2</v>
      </c>
      <c r="D26" s="55">
        <f>Frumgögn!J28</f>
        <v>1</v>
      </c>
      <c r="E26" s="77">
        <f>Frumgögn!K28</f>
        <v>1</v>
      </c>
      <c r="F26" s="57">
        <f>Frumgögn!O28</f>
        <v>2</v>
      </c>
      <c r="G26" s="58">
        <f>Frumgögn!P28</f>
        <v>0</v>
      </c>
      <c r="H26" s="59">
        <f>Frumgögn!Q28</f>
        <v>2</v>
      </c>
      <c r="I26" s="54">
        <f>Frumgögn!U28</f>
        <v>2</v>
      </c>
      <c r="J26" s="55">
        <f>Frumgögn!V28</f>
        <v>2</v>
      </c>
      <c r="K26" s="56">
        <f>Frumgögn!W28</f>
        <v>0</v>
      </c>
      <c r="L26" s="57">
        <f>Frumgögn!AA28</f>
        <v>0</v>
      </c>
      <c r="M26" s="58">
        <f>Frumgögn!AB28</f>
        <v>0</v>
      </c>
      <c r="N26" s="59">
        <f>Frumgögn!AC28</f>
        <v>0</v>
      </c>
      <c r="O26"/>
      <c r="P26" s="60">
        <f t="shared" si="0"/>
        <v>6</v>
      </c>
      <c r="Q26" s="61">
        <f t="shared" si="1"/>
        <v>3</v>
      </c>
      <c r="R26" s="62">
        <f t="shared" si="1"/>
        <v>3</v>
      </c>
      <c r="S26" s="50">
        <f t="shared" si="2"/>
        <v>-3.1887755102040814E-4</v>
      </c>
      <c r="T26" s="51">
        <f t="shared" si="3"/>
        <v>3.1887755102040814E-4</v>
      </c>
      <c r="U26"/>
      <c r="V26" s="60">
        <f>Frumgögn!C28</f>
        <v>231</v>
      </c>
      <c r="W26" s="61">
        <f>Frumgögn!D28</f>
        <v>70</v>
      </c>
      <c r="X26" s="62">
        <f>Frumgögn!E28</f>
        <v>161</v>
      </c>
      <c r="Y26" s="50">
        <f t="shared" si="4"/>
        <v>-2.4703470131740078E-4</v>
      </c>
      <c r="Z26" s="51">
        <f t="shared" si="5"/>
        <v>5.6817981303002182E-4</v>
      </c>
    </row>
    <row r="27" spans="1:26" ht="15.75" thickBot="1" x14ac:dyDescent="0.3">
      <c r="A27"/>
      <c r="B27" s="19" t="s">
        <v>26</v>
      </c>
      <c r="C27" s="63">
        <f>Frumgögn!I29</f>
        <v>2</v>
      </c>
      <c r="D27" s="64">
        <f>Frumgögn!J29</f>
        <v>1</v>
      </c>
      <c r="E27" s="78">
        <f>Frumgögn!K29</f>
        <v>1</v>
      </c>
      <c r="F27" s="66">
        <f>Frumgögn!O29</f>
        <v>0</v>
      </c>
      <c r="G27" s="67">
        <f>Frumgögn!P29</f>
        <v>0</v>
      </c>
      <c r="H27" s="68">
        <f>Frumgögn!Q29</f>
        <v>0</v>
      </c>
      <c r="I27" s="63">
        <f>Frumgögn!U29</f>
        <v>0</v>
      </c>
      <c r="J27" s="64">
        <f>Frumgögn!V29</f>
        <v>0</v>
      </c>
      <c r="K27" s="65">
        <f>Frumgögn!W29</f>
        <v>0</v>
      </c>
      <c r="L27" s="66">
        <f>Frumgögn!AA29</f>
        <v>0</v>
      </c>
      <c r="M27" s="67">
        <f>Frumgögn!AB29</f>
        <v>0</v>
      </c>
      <c r="N27" s="68">
        <f>Frumgögn!AC29</f>
        <v>0</v>
      </c>
      <c r="O27"/>
      <c r="P27" s="69">
        <f t="shared" si="0"/>
        <v>2</v>
      </c>
      <c r="Q27" s="70">
        <f t="shared" si="1"/>
        <v>1</v>
      </c>
      <c r="R27" s="71">
        <f t="shared" si="1"/>
        <v>1</v>
      </c>
      <c r="S27" s="72">
        <f t="shared" si="2"/>
        <v>-1.0629251700680272E-4</v>
      </c>
      <c r="T27" s="73">
        <f t="shared" si="3"/>
        <v>1.0629251700680272E-4</v>
      </c>
      <c r="U27"/>
      <c r="V27" s="69">
        <f>Frumgögn!C29</f>
        <v>26</v>
      </c>
      <c r="W27" s="70">
        <f>Frumgögn!D29</f>
        <v>8</v>
      </c>
      <c r="X27" s="71">
        <f>Frumgögn!E29</f>
        <v>18</v>
      </c>
      <c r="Y27" s="72">
        <f t="shared" si="4"/>
        <v>-2.823253729341723E-5</v>
      </c>
      <c r="Z27" s="73">
        <f t="shared" si="5"/>
        <v>6.3523208910188771E-5</v>
      </c>
    </row>
    <row r="28" spans="1:26" x14ac:dyDescent="0.25">
      <c r="A28"/>
      <c r="B28" s="74"/>
      <c r="C28" s="74"/>
      <c r="D28" s="74"/>
      <c r="E28"/>
      <c r="F28"/>
      <c r="G28"/>
      <c r="H28" s="74"/>
      <c r="I28" s="74"/>
      <c r="J28" s="75"/>
      <c r="K28"/>
      <c r="L28"/>
      <c r="M28"/>
      <c r="N28"/>
      <c r="O28" s="19" t="s">
        <v>45</v>
      </c>
      <c r="P28" s="74">
        <f>SUM(P7:P27)</f>
        <v>9408</v>
      </c>
      <c r="Q28" s="74">
        <f>SUM(Q7:Q27)</f>
        <v>4850</v>
      </c>
      <c r="R28" s="74">
        <f>SUM(R7:R27)</f>
        <v>4558</v>
      </c>
      <c r="S28"/>
      <c r="T28"/>
      <c r="U28" s="19" t="s">
        <v>45</v>
      </c>
      <c r="V28" s="74">
        <f>SUM(V7:V27)</f>
        <v>283361</v>
      </c>
      <c r="W28" s="74">
        <f>SUM(W7:W27)</f>
        <v>141870</v>
      </c>
      <c r="X28" s="74">
        <f>SUM(X7:X27)</f>
        <v>141491</v>
      </c>
      <c r="Y28"/>
      <c r="Z28"/>
    </row>
    <row r="34" spans="2:8" x14ac:dyDescent="0.25">
      <c r="D34" s="8"/>
      <c r="E34" s="8"/>
      <c r="F34" s="8"/>
      <c r="G34" s="10"/>
      <c r="H34" s="10"/>
    </row>
    <row r="35" spans="2:8" x14ac:dyDescent="0.25">
      <c r="B35" s="3"/>
      <c r="C35" s="8"/>
      <c r="D35" s="11"/>
      <c r="E35" s="11"/>
      <c r="F35" s="11"/>
      <c r="G35" s="12"/>
      <c r="H35" s="12"/>
    </row>
    <row r="36" spans="2:8" x14ac:dyDescent="0.25">
      <c r="C36" s="8"/>
      <c r="D36" s="11"/>
      <c r="E36" s="11"/>
      <c r="F36" s="11"/>
      <c r="G36" s="12"/>
      <c r="H36" s="12"/>
    </row>
    <row r="37" spans="2:8" x14ac:dyDescent="0.25">
      <c r="C37" s="8"/>
      <c r="D37" s="11"/>
      <c r="E37" s="11"/>
      <c r="F37" s="11"/>
      <c r="G37" s="12"/>
      <c r="H37" s="12"/>
    </row>
    <row r="38" spans="2:8" x14ac:dyDescent="0.25">
      <c r="C38" s="8"/>
      <c r="D38" s="11"/>
      <c r="E38" s="11"/>
      <c r="F38" s="11"/>
      <c r="G38" s="12"/>
      <c r="H38" s="12"/>
    </row>
    <row r="39" spans="2:8" x14ac:dyDescent="0.25">
      <c r="C39" s="8"/>
      <c r="D39" s="11"/>
      <c r="E39" s="11"/>
      <c r="F39" s="11"/>
      <c r="G39" s="12"/>
      <c r="H39" s="12"/>
    </row>
    <row r="40" spans="2:8" x14ac:dyDescent="0.25">
      <c r="C40" s="8"/>
      <c r="D40" s="11"/>
      <c r="E40" s="11"/>
      <c r="F40" s="11"/>
      <c r="G40" s="12"/>
      <c r="H40" s="12"/>
    </row>
    <row r="41" spans="2:8" x14ac:dyDescent="0.25">
      <c r="C41" s="8"/>
      <c r="D41" s="11"/>
      <c r="E41" s="11"/>
      <c r="F41" s="11"/>
      <c r="G41" s="12"/>
      <c r="H41" s="12"/>
    </row>
    <row r="42" spans="2:8" x14ac:dyDescent="0.25">
      <c r="C42" s="8"/>
      <c r="D42" s="11"/>
      <c r="E42" s="11"/>
      <c r="F42" s="11"/>
      <c r="G42" s="12"/>
      <c r="H42" s="12"/>
    </row>
    <row r="43" spans="2:8" x14ac:dyDescent="0.25">
      <c r="C43" s="8"/>
      <c r="D43" s="11"/>
      <c r="E43" s="11"/>
      <c r="F43" s="11"/>
      <c r="G43" s="12"/>
      <c r="H43" s="12"/>
    </row>
    <row r="44" spans="2:8" x14ac:dyDescent="0.25">
      <c r="C44" s="8"/>
      <c r="D44" s="11"/>
      <c r="E44" s="11"/>
      <c r="F44" s="11"/>
      <c r="G44" s="12"/>
      <c r="H44" s="12"/>
    </row>
    <row r="45" spans="2:8" x14ac:dyDescent="0.25">
      <c r="C45" s="8"/>
      <c r="D45" s="11"/>
      <c r="E45" s="11"/>
      <c r="F45" s="11"/>
      <c r="G45" s="12"/>
      <c r="H45" s="12"/>
    </row>
    <row r="46" spans="2:8" x14ac:dyDescent="0.25">
      <c r="C46" s="8"/>
      <c r="D46" s="11"/>
      <c r="E46" s="11"/>
      <c r="F46" s="11"/>
      <c r="G46" s="12"/>
      <c r="H46" s="12"/>
    </row>
    <row r="47" spans="2:8" x14ac:dyDescent="0.25">
      <c r="C47" s="8"/>
      <c r="D47" s="11"/>
      <c r="E47" s="11"/>
      <c r="F47" s="11"/>
      <c r="G47" s="12"/>
      <c r="H47" s="12"/>
    </row>
    <row r="48" spans="2:8" x14ac:dyDescent="0.25">
      <c r="C48" s="8"/>
      <c r="D48" s="11"/>
      <c r="E48" s="11"/>
      <c r="F48" s="11"/>
      <c r="G48" s="12"/>
      <c r="H48" s="12"/>
    </row>
    <row r="49" spans="3:8" x14ac:dyDescent="0.25">
      <c r="C49" s="8"/>
      <c r="D49" s="11"/>
      <c r="E49" s="11"/>
      <c r="F49" s="11"/>
      <c r="G49" s="12"/>
      <c r="H49" s="12"/>
    </row>
    <row r="50" spans="3:8" x14ac:dyDescent="0.25">
      <c r="C50" s="8"/>
      <c r="D50" s="11"/>
      <c r="E50" s="11"/>
      <c r="F50" s="11"/>
      <c r="G50" s="12"/>
      <c r="H50" s="12"/>
    </row>
    <row r="51" spans="3:8" x14ac:dyDescent="0.25">
      <c r="C51" s="8"/>
      <c r="D51" s="11"/>
      <c r="E51" s="11"/>
      <c r="F51" s="11"/>
      <c r="G51" s="12"/>
      <c r="H51" s="12"/>
    </row>
    <row r="52" spans="3:8" x14ac:dyDescent="0.25">
      <c r="C52" s="8"/>
      <c r="D52" s="11"/>
      <c r="E52" s="11"/>
      <c r="F52" s="11"/>
      <c r="G52" s="12"/>
      <c r="H52" s="12"/>
    </row>
    <row r="53" spans="3:8" x14ac:dyDescent="0.25">
      <c r="C53" s="8"/>
      <c r="D53" s="11"/>
      <c r="E53" s="11"/>
      <c r="F53" s="11"/>
      <c r="G53" s="12"/>
      <c r="H53" s="12"/>
    </row>
    <row r="54" spans="3:8" x14ac:dyDescent="0.25">
      <c r="C54" s="8"/>
      <c r="D54" s="11"/>
      <c r="E54" s="11"/>
      <c r="F54" s="11"/>
      <c r="G54" s="12"/>
      <c r="H54" s="12"/>
    </row>
    <row r="55" spans="3:8" x14ac:dyDescent="0.25">
      <c r="C55" s="8"/>
      <c r="D55" s="11"/>
      <c r="E55" s="11"/>
      <c r="F55" s="11"/>
      <c r="G55" s="12"/>
      <c r="H55" s="12"/>
    </row>
    <row r="56" spans="3:8" x14ac:dyDescent="0.25">
      <c r="D56" s="11"/>
      <c r="E56" s="11"/>
      <c r="F56" s="11"/>
    </row>
  </sheetData>
  <mergeCells count="9">
    <mergeCell ref="P5:R5"/>
    <mergeCell ref="S5:T5"/>
    <mergeCell ref="V5:X5"/>
    <mergeCell ref="Y5:Z5"/>
    <mergeCell ref="A1:N1"/>
    <mergeCell ref="C5:E5"/>
    <mergeCell ref="F5:H5"/>
    <mergeCell ref="I5:K5"/>
    <mergeCell ref="L5:N5"/>
  </mergeCells>
  <pageMargins left="0.70866141732283472" right="0.70866141732283472" top="0.74803149606299213" bottom="0.74803149606299213" header="0.31496062992125984" footer="0.31496062992125984"/>
  <pageSetup paperSize="9" scale="69" pageOrder="overThenDown" orientation="landscape" r:id="rId1"/>
  <headerFooter>
    <oddHeader>&amp;L&amp;A&amp;C&amp;G&amp;R&amp;P af &amp;N</oddHeader>
    <oddFooter>&amp;C&amp;"-,Bold"https://www.sjalfbaerni.is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3F323-5010-40D2-913E-C2C676993F80}">
  <sheetPr>
    <tabColor theme="7" tint="0.59999389629810485"/>
    <pageSetUpPr fitToPage="1"/>
  </sheetPr>
  <dimension ref="A1:Z56"/>
  <sheetViews>
    <sheetView zoomScaleNormal="100" workbookViewId="0">
      <selection activeCell="Z45" sqref="Z45"/>
    </sheetView>
  </sheetViews>
  <sheetFormatPr defaultColWidth="9.28515625" defaultRowHeight="15" x14ac:dyDescent="0.25"/>
  <cols>
    <col min="1" max="1" width="9.28515625" style="1"/>
    <col min="2" max="2" width="14.42578125" style="1" bestFit="1" customWidth="1"/>
    <col min="3" max="3" width="4.28515625" style="1" bestFit="1" customWidth="1"/>
    <col min="4" max="4" width="6.140625" style="1" bestFit="1" customWidth="1"/>
    <col min="5" max="5" width="6.28515625" style="1" bestFit="1" customWidth="1"/>
    <col min="6" max="6" width="4.28515625" style="1" bestFit="1" customWidth="1"/>
    <col min="7" max="7" width="6.140625" style="1" bestFit="1" customWidth="1"/>
    <col min="8" max="8" width="6.28515625" style="1" bestFit="1" customWidth="1"/>
    <col min="9" max="9" width="4.28515625" style="1" bestFit="1" customWidth="1"/>
    <col min="10" max="10" width="6.140625" style="1" bestFit="1" customWidth="1"/>
    <col min="11" max="11" width="6.28515625" style="1" bestFit="1" customWidth="1"/>
    <col min="12" max="12" width="4.28515625" style="1" bestFit="1" customWidth="1"/>
    <col min="13" max="13" width="6.140625" style="1" bestFit="1" customWidth="1"/>
    <col min="14" max="14" width="6.28515625" style="1" bestFit="1" customWidth="1"/>
    <col min="15" max="15" width="9.28515625" style="1"/>
    <col min="16" max="16" width="5.5703125" style="1" bestFit="1" customWidth="1"/>
    <col min="17" max="17" width="6.140625" style="1" bestFit="1" customWidth="1"/>
    <col min="18" max="18" width="6.28515625" style="1" bestFit="1" customWidth="1"/>
    <col min="19" max="19" width="8.85546875" style="1" bestFit="1" customWidth="1"/>
    <col min="20" max="20" width="8.140625" style="1" bestFit="1" customWidth="1"/>
    <col min="21" max="16384" width="9.28515625" style="1"/>
  </cols>
  <sheetData>
    <row r="1" spans="1:26" s="4" customFormat="1" ht="21" x14ac:dyDescent="0.35">
      <c r="A1" s="15" t="str">
        <f>Frumgögn!A1</f>
        <v>1.1.2 Kynja- og aldurssamsetning - Grunnástand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"/>
      <c r="O2" s="2"/>
      <c r="P2" s="2"/>
      <c r="Q2" s="2"/>
      <c r="R2" s="2"/>
      <c r="S2" s="2"/>
      <c r="T2" s="2"/>
    </row>
    <row r="3" spans="1:26" ht="21" x14ac:dyDescent="0.35">
      <c r="A3" s="7" t="s">
        <v>2</v>
      </c>
      <c r="D3" s="3"/>
      <c r="E3" s="3"/>
      <c r="K3" s="3"/>
      <c r="L3" s="3"/>
      <c r="M3" s="3"/>
      <c r="O3" s="7"/>
    </row>
    <row r="4" spans="1:26" ht="15" customHeight="1" thickBot="1" x14ac:dyDescent="0.3">
      <c r="B4"/>
      <c r="C4"/>
      <c r="D4" s="8"/>
      <c r="E4" s="8"/>
      <c r="F4" s="8"/>
      <c r="G4" s="10"/>
      <c r="H4" s="10"/>
    </row>
    <row r="5" spans="1:26" ht="21.75" thickBot="1" x14ac:dyDescent="0.4">
      <c r="A5" s="19" t="s">
        <v>43</v>
      </c>
      <c r="B5" s="25">
        <v>2001</v>
      </c>
      <c r="C5" s="26" t="s">
        <v>0</v>
      </c>
      <c r="D5" s="27"/>
      <c r="E5" s="28"/>
      <c r="F5" s="26" t="s">
        <v>40</v>
      </c>
      <c r="G5" s="27"/>
      <c r="H5" s="28"/>
      <c r="I5" s="26" t="s">
        <v>41</v>
      </c>
      <c r="J5" s="27"/>
      <c r="K5" s="28"/>
      <c r="L5" s="26" t="s">
        <v>1</v>
      </c>
      <c r="M5" s="27"/>
      <c r="N5" s="28"/>
      <c r="O5" s="29"/>
      <c r="P5" s="30" t="s">
        <v>43</v>
      </c>
      <c r="Q5" s="31"/>
      <c r="R5" s="32"/>
      <c r="S5" s="33">
        <f>B5</f>
        <v>2001</v>
      </c>
      <c r="T5" s="34"/>
      <c r="U5"/>
      <c r="V5" s="30" t="s">
        <v>44</v>
      </c>
      <c r="W5" s="31"/>
      <c r="X5" s="32"/>
      <c r="Y5" s="33">
        <f>B5</f>
        <v>2001</v>
      </c>
      <c r="Z5" s="34"/>
    </row>
    <row r="6" spans="1:26" ht="15.75" thickBot="1" x14ac:dyDescent="0.3">
      <c r="A6" s="19"/>
      <c r="B6" s="19"/>
      <c r="C6" s="35" t="s">
        <v>3</v>
      </c>
      <c r="D6" s="36" t="s">
        <v>4</v>
      </c>
      <c r="E6" s="37" t="s">
        <v>5</v>
      </c>
      <c r="F6" s="35" t="s">
        <v>3</v>
      </c>
      <c r="G6" s="36" t="s">
        <v>4</v>
      </c>
      <c r="H6" s="37" t="s">
        <v>5</v>
      </c>
      <c r="I6" s="35" t="s">
        <v>3</v>
      </c>
      <c r="J6" s="36" t="s">
        <v>4</v>
      </c>
      <c r="K6" s="37" t="s">
        <v>5</v>
      </c>
      <c r="L6" s="35" t="s">
        <v>3</v>
      </c>
      <c r="M6" s="36" t="s">
        <v>4</v>
      </c>
      <c r="N6" s="37" t="s">
        <v>5</v>
      </c>
      <c r="O6" s="22"/>
      <c r="P6" s="38" t="s">
        <v>3</v>
      </c>
      <c r="Q6" s="39" t="s">
        <v>4</v>
      </c>
      <c r="R6" s="40" t="s">
        <v>5</v>
      </c>
      <c r="S6" s="35" t="s">
        <v>29</v>
      </c>
      <c r="T6" s="37" t="s">
        <v>28</v>
      </c>
      <c r="U6" s="19"/>
      <c r="V6" s="38" t="s">
        <v>3</v>
      </c>
      <c r="W6" s="39" t="s">
        <v>4</v>
      </c>
      <c r="X6" s="40" t="s">
        <v>5</v>
      </c>
      <c r="Y6" s="35" t="s">
        <v>29</v>
      </c>
      <c r="Z6" s="37" t="s">
        <v>28</v>
      </c>
    </row>
    <row r="7" spans="1:26" x14ac:dyDescent="0.25">
      <c r="A7"/>
      <c r="B7" s="19" t="s">
        <v>6</v>
      </c>
      <c r="C7" s="41">
        <f>Frumgögn!I9</f>
        <v>296</v>
      </c>
      <c r="D7" s="42">
        <f>Frumgögn!J9</f>
        <v>149</v>
      </c>
      <c r="E7" s="76">
        <f>Frumgögn!K9</f>
        <v>147</v>
      </c>
      <c r="F7" s="44">
        <f>Frumgögn!O9</f>
        <v>291</v>
      </c>
      <c r="G7" s="45">
        <f>Frumgögn!P9</f>
        <v>154</v>
      </c>
      <c r="H7" s="46">
        <f>Frumgögn!Q9</f>
        <v>137</v>
      </c>
      <c r="I7" s="41">
        <f>Frumgögn!U9</f>
        <v>44</v>
      </c>
      <c r="J7" s="42">
        <f>Frumgögn!V9</f>
        <v>20</v>
      </c>
      <c r="K7" s="43">
        <f>Frumgögn!W9</f>
        <v>24</v>
      </c>
      <c r="L7" s="44">
        <f>Frumgögn!AA9</f>
        <v>8</v>
      </c>
      <c r="M7" s="45">
        <f>Frumgögn!AB9</f>
        <v>4</v>
      </c>
      <c r="N7" s="46">
        <f>Frumgögn!AC9</f>
        <v>4</v>
      </c>
      <c r="O7"/>
      <c r="P7" s="47">
        <f>C7+F7+I7+L7</f>
        <v>639</v>
      </c>
      <c r="Q7" s="48">
        <f>M7+J7+G7+D7</f>
        <v>327</v>
      </c>
      <c r="R7" s="49">
        <f>N7+K7+H7+E7</f>
        <v>312</v>
      </c>
      <c r="S7" s="79">
        <f>Q7/$P$28*-100</f>
        <v>-3.4757653061224492</v>
      </c>
      <c r="T7" s="80">
        <f>R7/$P$28*100</f>
        <v>3.3163265306122449</v>
      </c>
      <c r="U7"/>
      <c r="V7" s="47">
        <f>Frumgögn!C9</f>
        <v>21491</v>
      </c>
      <c r="W7" s="48">
        <f>Frumgögn!D9</f>
        <v>10927</v>
      </c>
      <c r="X7" s="49">
        <f>Frumgögn!E9</f>
        <v>10564</v>
      </c>
      <c r="Y7" s="83">
        <f>W7/$V$28*-100</f>
        <v>-3.8562116875646257</v>
      </c>
      <c r="Z7" s="84">
        <f>X7/$V$28*100</f>
        <v>3.7281065495957453</v>
      </c>
    </row>
    <row r="8" spans="1:26" x14ac:dyDescent="0.25">
      <c r="A8"/>
      <c r="B8" s="19" t="s">
        <v>7</v>
      </c>
      <c r="C8" s="54">
        <f>Frumgögn!I10</f>
        <v>327</v>
      </c>
      <c r="D8" s="55">
        <f>Frumgögn!J10</f>
        <v>168</v>
      </c>
      <c r="E8" s="77">
        <f>Frumgögn!K10</f>
        <v>159</v>
      </c>
      <c r="F8" s="57">
        <f>Frumgögn!O10</f>
        <v>336</v>
      </c>
      <c r="G8" s="58">
        <f>Frumgögn!P10</f>
        <v>150</v>
      </c>
      <c r="H8" s="59">
        <f>Frumgögn!Q10</f>
        <v>186</v>
      </c>
      <c r="I8" s="54">
        <f>Frumgögn!U10</f>
        <v>46</v>
      </c>
      <c r="J8" s="55">
        <f>Frumgögn!V10</f>
        <v>24</v>
      </c>
      <c r="K8" s="56">
        <f>Frumgögn!W10</f>
        <v>22</v>
      </c>
      <c r="L8" s="57">
        <f>Frumgögn!AA10</f>
        <v>2</v>
      </c>
      <c r="M8" s="58">
        <f>Frumgögn!AB10</f>
        <v>2</v>
      </c>
      <c r="N8" s="59">
        <f>Frumgögn!AC10</f>
        <v>0</v>
      </c>
      <c r="O8"/>
      <c r="P8" s="60">
        <f t="shared" ref="P8:P27" si="0">C8+F8+I8+L8</f>
        <v>711</v>
      </c>
      <c r="Q8" s="61">
        <f t="shared" ref="Q8:R27" si="1">M8+J8+G8+D8</f>
        <v>344</v>
      </c>
      <c r="R8" s="62">
        <f t="shared" si="1"/>
        <v>367</v>
      </c>
      <c r="S8" s="79">
        <f t="shared" ref="S8:S27" si="2">Q8/$P$28*-100</f>
        <v>-3.6564625850340136</v>
      </c>
      <c r="T8" s="80">
        <f t="shared" ref="T8:T27" si="3">R8/$P$28*100</f>
        <v>3.9009353741496597</v>
      </c>
      <c r="U8"/>
      <c r="V8" s="60">
        <f>Frumgögn!C10</f>
        <v>22495</v>
      </c>
      <c r="W8" s="61">
        <f>Frumgögn!D10</f>
        <v>11507</v>
      </c>
      <c r="X8" s="62">
        <f>Frumgögn!E10</f>
        <v>10988</v>
      </c>
      <c r="Y8" s="79">
        <f t="shared" ref="Y8:Y27" si="4">W8/$V$28*-100</f>
        <v>-4.0608975829419007</v>
      </c>
      <c r="Z8" s="80">
        <f t="shared" ref="Z8:Z27" si="5">X8/$V$28*100</f>
        <v>3.8777389972508569</v>
      </c>
    </row>
    <row r="9" spans="1:26" x14ac:dyDescent="0.25">
      <c r="A9"/>
      <c r="B9" s="19" t="s">
        <v>8</v>
      </c>
      <c r="C9" s="54">
        <f>Frumgögn!I11</f>
        <v>346</v>
      </c>
      <c r="D9" s="55">
        <f>Frumgögn!J11</f>
        <v>186</v>
      </c>
      <c r="E9" s="77">
        <f>Frumgögn!K11</f>
        <v>160</v>
      </c>
      <c r="F9" s="57">
        <f>Frumgögn!O11</f>
        <v>352</v>
      </c>
      <c r="G9" s="58">
        <f>Frumgögn!P11</f>
        <v>173</v>
      </c>
      <c r="H9" s="59">
        <f>Frumgögn!Q11</f>
        <v>179</v>
      </c>
      <c r="I9" s="54">
        <f>Frumgögn!U11</f>
        <v>64</v>
      </c>
      <c r="J9" s="55">
        <f>Frumgögn!V11</f>
        <v>37</v>
      </c>
      <c r="K9" s="56">
        <f>Frumgögn!W11</f>
        <v>27</v>
      </c>
      <c r="L9" s="57">
        <f>Frumgögn!AA11</f>
        <v>9</v>
      </c>
      <c r="M9" s="58">
        <f>Frumgögn!AB11</f>
        <v>5</v>
      </c>
      <c r="N9" s="59">
        <f>Frumgögn!AC11</f>
        <v>4</v>
      </c>
      <c r="O9"/>
      <c r="P9" s="60">
        <f t="shared" si="0"/>
        <v>771</v>
      </c>
      <c r="Q9" s="61">
        <f t="shared" si="1"/>
        <v>401</v>
      </c>
      <c r="R9" s="62">
        <f t="shared" si="1"/>
        <v>370</v>
      </c>
      <c r="S9" s="79">
        <f t="shared" si="2"/>
        <v>-4.262329931972789</v>
      </c>
      <c r="T9" s="80">
        <f t="shared" si="3"/>
        <v>3.9328231292517009</v>
      </c>
      <c r="U9"/>
      <c r="V9" s="60">
        <f>Frumgögn!C11</f>
        <v>21875</v>
      </c>
      <c r="W9" s="61">
        <f>Frumgögn!D11</f>
        <v>11254</v>
      </c>
      <c r="X9" s="62">
        <f>Frumgögn!E11</f>
        <v>10621</v>
      </c>
      <c r="Y9" s="79">
        <f t="shared" si="4"/>
        <v>-3.9716121837514691</v>
      </c>
      <c r="Z9" s="80">
        <f t="shared" si="5"/>
        <v>3.7482222324173051</v>
      </c>
    </row>
    <row r="10" spans="1:26" x14ac:dyDescent="0.25">
      <c r="A10"/>
      <c r="B10" s="19" t="s">
        <v>9</v>
      </c>
      <c r="C10" s="54">
        <f>Frumgögn!I12</f>
        <v>395</v>
      </c>
      <c r="D10" s="55">
        <f>Frumgögn!J12</f>
        <v>196</v>
      </c>
      <c r="E10" s="77">
        <f>Frumgögn!K12</f>
        <v>199</v>
      </c>
      <c r="F10" s="57">
        <f>Frumgögn!O12</f>
        <v>372</v>
      </c>
      <c r="G10" s="58">
        <f>Frumgögn!P12</f>
        <v>174</v>
      </c>
      <c r="H10" s="59">
        <f>Frumgögn!Q12</f>
        <v>198</v>
      </c>
      <c r="I10" s="54">
        <f>Frumgögn!U12</f>
        <v>57</v>
      </c>
      <c r="J10" s="55">
        <f>Frumgögn!V12</f>
        <v>27</v>
      </c>
      <c r="K10" s="56">
        <f>Frumgögn!W12</f>
        <v>30</v>
      </c>
      <c r="L10" s="57">
        <f>Frumgögn!AA12</f>
        <v>8</v>
      </c>
      <c r="M10" s="58">
        <f>Frumgögn!AB12</f>
        <v>7</v>
      </c>
      <c r="N10" s="59">
        <f>Frumgögn!AC12</f>
        <v>1</v>
      </c>
      <c r="O10"/>
      <c r="P10" s="60">
        <f t="shared" si="0"/>
        <v>832</v>
      </c>
      <c r="Q10" s="61">
        <f t="shared" si="1"/>
        <v>404</v>
      </c>
      <c r="R10" s="62">
        <f t="shared" si="1"/>
        <v>428</v>
      </c>
      <c r="S10" s="79">
        <f t="shared" si="2"/>
        <v>-4.2942176870748296</v>
      </c>
      <c r="T10" s="80">
        <f t="shared" si="3"/>
        <v>4.5493197278911568</v>
      </c>
      <c r="U10"/>
      <c r="V10" s="60">
        <f>Frumgögn!C12</f>
        <v>21182</v>
      </c>
      <c r="W10" s="61">
        <f>Frumgögn!D12</f>
        <v>10719</v>
      </c>
      <c r="X10" s="62">
        <f>Frumgögn!E12</f>
        <v>10463</v>
      </c>
      <c r="Y10" s="79">
        <f t="shared" si="4"/>
        <v>-3.7828070906017413</v>
      </c>
      <c r="Z10" s="80">
        <f t="shared" si="5"/>
        <v>3.6924629712628061</v>
      </c>
    </row>
    <row r="11" spans="1:26" x14ac:dyDescent="0.25">
      <c r="A11"/>
      <c r="B11" s="19" t="s">
        <v>10</v>
      </c>
      <c r="C11" s="54">
        <f>Frumgögn!I13</f>
        <v>295</v>
      </c>
      <c r="D11" s="55">
        <f>Frumgögn!J13</f>
        <v>154</v>
      </c>
      <c r="E11" s="77">
        <f>Frumgögn!K13</f>
        <v>141</v>
      </c>
      <c r="F11" s="57">
        <f>Frumgögn!O13</f>
        <v>279</v>
      </c>
      <c r="G11" s="58">
        <f>Frumgögn!P13</f>
        <v>143</v>
      </c>
      <c r="H11" s="59">
        <f>Frumgögn!Q13</f>
        <v>136</v>
      </c>
      <c r="I11" s="54">
        <f>Frumgögn!U13</f>
        <v>57</v>
      </c>
      <c r="J11" s="55">
        <f>Frumgögn!V13</f>
        <v>26</v>
      </c>
      <c r="K11" s="56">
        <f>Frumgögn!W13</f>
        <v>31</v>
      </c>
      <c r="L11" s="57">
        <f>Frumgögn!AA13</f>
        <v>4</v>
      </c>
      <c r="M11" s="58">
        <f>Frumgögn!AB13</f>
        <v>3</v>
      </c>
      <c r="N11" s="59">
        <f>Frumgögn!AC13</f>
        <v>1</v>
      </c>
      <c r="O11"/>
      <c r="P11" s="60">
        <f t="shared" si="0"/>
        <v>635</v>
      </c>
      <c r="Q11" s="61">
        <f t="shared" si="1"/>
        <v>326</v>
      </c>
      <c r="R11" s="62">
        <f t="shared" si="1"/>
        <v>309</v>
      </c>
      <c r="S11" s="79">
        <f t="shared" si="2"/>
        <v>-3.4651360544217682</v>
      </c>
      <c r="T11" s="80">
        <f t="shared" si="3"/>
        <v>3.2844387755102038</v>
      </c>
      <c r="U11"/>
      <c r="V11" s="60">
        <f>Frumgögn!C13</f>
        <v>21697</v>
      </c>
      <c r="W11" s="61">
        <f>Frumgögn!D13</f>
        <v>10942</v>
      </c>
      <c r="X11" s="62">
        <f>Frumgögn!E13</f>
        <v>10755</v>
      </c>
      <c r="Y11" s="79">
        <f t="shared" si="4"/>
        <v>-3.8615052883071419</v>
      </c>
      <c r="Z11" s="80">
        <f t="shared" si="5"/>
        <v>3.7955117323837793</v>
      </c>
    </row>
    <row r="12" spans="1:26" x14ac:dyDescent="0.25">
      <c r="A12"/>
      <c r="B12" s="19" t="s">
        <v>11</v>
      </c>
      <c r="C12" s="54">
        <f>Frumgögn!I14</f>
        <v>233</v>
      </c>
      <c r="D12" s="55">
        <f>Frumgögn!J14</f>
        <v>128</v>
      </c>
      <c r="E12" s="77">
        <f>Frumgögn!K14</f>
        <v>105</v>
      </c>
      <c r="F12" s="57">
        <f>Frumgögn!O14</f>
        <v>268</v>
      </c>
      <c r="G12" s="58">
        <f>Frumgögn!P14</f>
        <v>142</v>
      </c>
      <c r="H12" s="59">
        <f>Frumgögn!Q14</f>
        <v>126</v>
      </c>
      <c r="I12" s="54">
        <f>Frumgögn!U14</f>
        <v>36</v>
      </c>
      <c r="J12" s="55">
        <f>Frumgögn!V14</f>
        <v>25</v>
      </c>
      <c r="K12" s="56">
        <f>Frumgögn!W14</f>
        <v>11</v>
      </c>
      <c r="L12" s="57">
        <f>Frumgögn!AA14</f>
        <v>1</v>
      </c>
      <c r="M12" s="58">
        <f>Frumgögn!AB14</f>
        <v>1</v>
      </c>
      <c r="N12" s="59">
        <f>Frumgögn!AC14</f>
        <v>0</v>
      </c>
      <c r="O12"/>
      <c r="P12" s="60">
        <f t="shared" si="0"/>
        <v>538</v>
      </c>
      <c r="Q12" s="61">
        <f t="shared" si="1"/>
        <v>296</v>
      </c>
      <c r="R12" s="62">
        <f t="shared" si="1"/>
        <v>242</v>
      </c>
      <c r="S12" s="79">
        <f t="shared" si="2"/>
        <v>-3.1462585034013606</v>
      </c>
      <c r="T12" s="80">
        <f t="shared" si="3"/>
        <v>2.5722789115646258</v>
      </c>
      <c r="U12"/>
      <c r="V12" s="60">
        <f>Frumgögn!C14</f>
        <v>21352</v>
      </c>
      <c r="W12" s="61">
        <f>Frumgögn!D14</f>
        <v>10851</v>
      </c>
      <c r="X12" s="62">
        <f>Frumgögn!E14</f>
        <v>10501</v>
      </c>
      <c r="Y12" s="79">
        <f t="shared" si="4"/>
        <v>-3.8293907771358797</v>
      </c>
      <c r="Z12" s="80">
        <f t="shared" si="5"/>
        <v>3.7058734264771789</v>
      </c>
    </row>
    <row r="13" spans="1:26" x14ac:dyDescent="0.25">
      <c r="A13"/>
      <c r="B13" s="19" t="s">
        <v>12</v>
      </c>
      <c r="C13" s="54">
        <f>Frumgögn!I15</f>
        <v>301</v>
      </c>
      <c r="D13" s="55">
        <f>Frumgögn!J15</f>
        <v>146</v>
      </c>
      <c r="E13" s="77">
        <f>Frumgögn!K15</f>
        <v>155</v>
      </c>
      <c r="F13" s="57">
        <f>Frumgögn!O15</f>
        <v>281</v>
      </c>
      <c r="G13" s="58">
        <f>Frumgögn!P15</f>
        <v>147</v>
      </c>
      <c r="H13" s="59">
        <f>Frumgögn!Q15</f>
        <v>134</v>
      </c>
      <c r="I13" s="54">
        <f>Frumgögn!U15</f>
        <v>39</v>
      </c>
      <c r="J13" s="55">
        <f>Frumgögn!V15</f>
        <v>21</v>
      </c>
      <c r="K13" s="56">
        <f>Frumgögn!W15</f>
        <v>18</v>
      </c>
      <c r="L13" s="57">
        <f>Frumgögn!AA15</f>
        <v>5</v>
      </c>
      <c r="M13" s="58">
        <f>Frumgögn!AB15</f>
        <v>3</v>
      </c>
      <c r="N13" s="59">
        <f>Frumgögn!AC15</f>
        <v>2</v>
      </c>
      <c r="O13"/>
      <c r="P13" s="60">
        <f t="shared" si="0"/>
        <v>626</v>
      </c>
      <c r="Q13" s="61">
        <f t="shared" si="1"/>
        <v>317</v>
      </c>
      <c r="R13" s="62">
        <f t="shared" si="1"/>
        <v>309</v>
      </c>
      <c r="S13" s="79">
        <f t="shared" si="2"/>
        <v>-3.3694727891156462</v>
      </c>
      <c r="T13" s="80">
        <f t="shared" si="3"/>
        <v>3.2844387755102038</v>
      </c>
      <c r="U13"/>
      <c r="V13" s="60">
        <f>Frumgögn!C15</f>
        <v>20160</v>
      </c>
      <c r="W13" s="61">
        <f>Frumgögn!D15</f>
        <v>10157</v>
      </c>
      <c r="X13" s="62">
        <f>Frumgögn!E15</f>
        <v>10003</v>
      </c>
      <c r="Y13" s="79">
        <f t="shared" si="4"/>
        <v>-3.584473516115485</v>
      </c>
      <c r="Z13" s="80">
        <f t="shared" si="5"/>
        <v>3.5301258818256569</v>
      </c>
    </row>
    <row r="14" spans="1:26" x14ac:dyDescent="0.25">
      <c r="A14"/>
      <c r="B14" s="19" t="s">
        <v>13</v>
      </c>
      <c r="C14" s="54">
        <f>Frumgögn!I16</f>
        <v>345</v>
      </c>
      <c r="D14" s="55">
        <f>Frumgögn!J16</f>
        <v>184</v>
      </c>
      <c r="E14" s="77">
        <f>Frumgögn!K16</f>
        <v>161</v>
      </c>
      <c r="F14" s="57">
        <f>Frumgögn!O16</f>
        <v>325</v>
      </c>
      <c r="G14" s="58">
        <f>Frumgögn!P16</f>
        <v>166</v>
      </c>
      <c r="H14" s="59">
        <f>Frumgögn!Q16</f>
        <v>159</v>
      </c>
      <c r="I14" s="54">
        <f>Frumgögn!U16</f>
        <v>51</v>
      </c>
      <c r="J14" s="55">
        <f>Frumgögn!V16</f>
        <v>20</v>
      </c>
      <c r="K14" s="56">
        <f>Frumgögn!W16</f>
        <v>31</v>
      </c>
      <c r="L14" s="57">
        <f>Frumgögn!AA16</f>
        <v>9</v>
      </c>
      <c r="M14" s="58">
        <f>Frumgögn!AB16</f>
        <v>5</v>
      </c>
      <c r="N14" s="59">
        <f>Frumgögn!AC16</f>
        <v>4</v>
      </c>
      <c r="O14"/>
      <c r="P14" s="60">
        <f t="shared" si="0"/>
        <v>730</v>
      </c>
      <c r="Q14" s="61">
        <f t="shared" si="1"/>
        <v>375</v>
      </c>
      <c r="R14" s="62">
        <f t="shared" si="1"/>
        <v>355</v>
      </c>
      <c r="S14" s="79">
        <f t="shared" si="2"/>
        <v>-3.9859693877551021</v>
      </c>
      <c r="T14" s="80">
        <f t="shared" si="3"/>
        <v>3.7733843537414962</v>
      </c>
      <c r="U14"/>
      <c r="V14" s="60">
        <f>Frumgögn!C16</f>
        <v>21476</v>
      </c>
      <c r="W14" s="61">
        <f>Frumgögn!D16</f>
        <v>10757</v>
      </c>
      <c r="X14" s="62">
        <f>Frumgögn!E16</f>
        <v>10719</v>
      </c>
      <c r="Y14" s="79">
        <f t="shared" si="4"/>
        <v>-3.796217545816114</v>
      </c>
      <c r="Z14" s="80">
        <f t="shared" si="5"/>
        <v>3.7828070906017413</v>
      </c>
    </row>
    <row r="15" spans="1:26" x14ac:dyDescent="0.25">
      <c r="A15"/>
      <c r="B15" s="19" t="s">
        <v>14</v>
      </c>
      <c r="C15" s="54">
        <f>Frumgögn!I17</f>
        <v>319</v>
      </c>
      <c r="D15" s="55">
        <f>Frumgögn!J17</f>
        <v>156</v>
      </c>
      <c r="E15" s="77">
        <f>Frumgögn!K17</f>
        <v>163</v>
      </c>
      <c r="F15" s="57">
        <f>Frumgögn!O17</f>
        <v>321</v>
      </c>
      <c r="G15" s="58">
        <f>Frumgögn!P17</f>
        <v>169</v>
      </c>
      <c r="H15" s="59">
        <f>Frumgögn!Q17</f>
        <v>152</v>
      </c>
      <c r="I15" s="54">
        <f>Frumgögn!U17</f>
        <v>71</v>
      </c>
      <c r="J15" s="55">
        <f>Frumgögn!V17</f>
        <v>39</v>
      </c>
      <c r="K15" s="56">
        <f>Frumgögn!W17</f>
        <v>32</v>
      </c>
      <c r="L15" s="57">
        <f>Frumgögn!AA17</f>
        <v>8</v>
      </c>
      <c r="M15" s="58">
        <f>Frumgögn!AB17</f>
        <v>4</v>
      </c>
      <c r="N15" s="59">
        <f>Frumgögn!AC17</f>
        <v>4</v>
      </c>
      <c r="O15"/>
      <c r="P15" s="60">
        <f t="shared" si="0"/>
        <v>719</v>
      </c>
      <c r="Q15" s="61">
        <f t="shared" si="1"/>
        <v>368</v>
      </c>
      <c r="R15" s="62">
        <f t="shared" si="1"/>
        <v>351</v>
      </c>
      <c r="S15" s="79">
        <f t="shared" si="2"/>
        <v>-3.9115646258503403</v>
      </c>
      <c r="T15" s="80">
        <f t="shared" si="3"/>
        <v>3.7308673469387759</v>
      </c>
      <c r="U15"/>
      <c r="V15" s="60">
        <f>Frumgögn!C17</f>
        <v>21226</v>
      </c>
      <c r="W15" s="61">
        <f>Frumgögn!D17</f>
        <v>10776</v>
      </c>
      <c r="X15" s="62">
        <f>Frumgögn!E17</f>
        <v>10450</v>
      </c>
      <c r="Y15" s="79">
        <f t="shared" si="4"/>
        <v>-3.8029227734233015</v>
      </c>
      <c r="Z15" s="80">
        <f t="shared" si="5"/>
        <v>3.6878751839526256</v>
      </c>
    </row>
    <row r="16" spans="1:26" x14ac:dyDescent="0.25">
      <c r="A16"/>
      <c r="B16" s="19" t="s">
        <v>15</v>
      </c>
      <c r="C16" s="54">
        <f>Frumgögn!I18</f>
        <v>251</v>
      </c>
      <c r="D16" s="55">
        <f>Frumgögn!J18</f>
        <v>147</v>
      </c>
      <c r="E16" s="77">
        <f>Frumgögn!K18</f>
        <v>104</v>
      </c>
      <c r="F16" s="57">
        <f>Frumgögn!O18</f>
        <v>311</v>
      </c>
      <c r="G16" s="58">
        <f>Frumgögn!P18</f>
        <v>160</v>
      </c>
      <c r="H16" s="59">
        <f>Frumgögn!Q18</f>
        <v>151</v>
      </c>
      <c r="I16" s="54">
        <f>Frumgögn!U18</f>
        <v>54</v>
      </c>
      <c r="J16" s="55">
        <f>Frumgögn!V18</f>
        <v>32</v>
      </c>
      <c r="K16" s="56">
        <f>Frumgögn!W18</f>
        <v>22</v>
      </c>
      <c r="L16" s="57">
        <f>Frumgögn!AA18</f>
        <v>4</v>
      </c>
      <c r="M16" s="58">
        <f>Frumgögn!AB18</f>
        <v>3</v>
      </c>
      <c r="N16" s="59">
        <f>Frumgögn!AC18</f>
        <v>1</v>
      </c>
      <c r="O16"/>
      <c r="P16" s="60">
        <f t="shared" si="0"/>
        <v>620</v>
      </c>
      <c r="Q16" s="61">
        <f t="shared" si="1"/>
        <v>342</v>
      </c>
      <c r="R16" s="62">
        <f t="shared" si="1"/>
        <v>278</v>
      </c>
      <c r="S16" s="79">
        <f t="shared" si="2"/>
        <v>-3.635204081632653</v>
      </c>
      <c r="T16" s="80">
        <f t="shared" si="3"/>
        <v>2.9549319727891157</v>
      </c>
      <c r="U16"/>
      <c r="V16" s="60">
        <f>Frumgögn!C18</f>
        <v>18774</v>
      </c>
      <c r="W16" s="61">
        <f>Frumgögn!D18</f>
        <v>9520</v>
      </c>
      <c r="X16" s="62">
        <f>Frumgögn!E18</f>
        <v>9254</v>
      </c>
      <c r="Y16" s="79">
        <f t="shared" si="4"/>
        <v>-3.3596719379166506</v>
      </c>
      <c r="Z16" s="80">
        <f t="shared" si="5"/>
        <v>3.265798751416038</v>
      </c>
    </row>
    <row r="17" spans="1:26" x14ac:dyDescent="0.25">
      <c r="A17"/>
      <c r="B17" s="19" t="s">
        <v>16</v>
      </c>
      <c r="C17" s="54">
        <f>Frumgögn!I19</f>
        <v>271</v>
      </c>
      <c r="D17" s="55">
        <f>Frumgögn!J19</f>
        <v>143</v>
      </c>
      <c r="E17" s="77">
        <f>Frumgögn!K19</f>
        <v>128</v>
      </c>
      <c r="F17" s="57">
        <f>Frumgögn!O19</f>
        <v>253</v>
      </c>
      <c r="G17" s="58">
        <f>Frumgögn!P19</f>
        <v>145</v>
      </c>
      <c r="H17" s="59">
        <f>Frumgögn!Q19</f>
        <v>108</v>
      </c>
      <c r="I17" s="54">
        <f>Frumgögn!U19</f>
        <v>55</v>
      </c>
      <c r="J17" s="55">
        <f>Frumgögn!V19</f>
        <v>31</v>
      </c>
      <c r="K17" s="56">
        <f>Frumgögn!W19</f>
        <v>24</v>
      </c>
      <c r="L17" s="57">
        <f>Frumgögn!AA19</f>
        <v>6</v>
      </c>
      <c r="M17" s="58">
        <f>Frumgögn!AB19</f>
        <v>4</v>
      </c>
      <c r="N17" s="59">
        <f>Frumgögn!AC19</f>
        <v>2</v>
      </c>
      <c r="O17"/>
      <c r="P17" s="60">
        <f t="shared" si="0"/>
        <v>585</v>
      </c>
      <c r="Q17" s="61">
        <f t="shared" si="1"/>
        <v>323</v>
      </c>
      <c r="R17" s="62">
        <f t="shared" si="1"/>
        <v>262</v>
      </c>
      <c r="S17" s="79">
        <f t="shared" si="2"/>
        <v>-3.433248299319728</v>
      </c>
      <c r="T17" s="80">
        <f t="shared" si="3"/>
        <v>2.7848639455782314</v>
      </c>
      <c r="U17"/>
      <c r="V17" s="60">
        <f>Frumgögn!C19</f>
        <v>16326</v>
      </c>
      <c r="W17" s="61">
        <f>Frumgögn!D19</f>
        <v>8428</v>
      </c>
      <c r="X17" s="62">
        <f>Frumgögn!E19</f>
        <v>7898</v>
      </c>
      <c r="Y17" s="79">
        <f t="shared" si="4"/>
        <v>-2.9742978038615053</v>
      </c>
      <c r="Z17" s="80">
        <f t="shared" si="5"/>
        <v>2.7872572442926162</v>
      </c>
    </row>
    <row r="18" spans="1:26" x14ac:dyDescent="0.25">
      <c r="A18"/>
      <c r="B18" s="19" t="s">
        <v>17</v>
      </c>
      <c r="C18" s="54">
        <f>Frumgögn!I20</f>
        <v>238</v>
      </c>
      <c r="D18" s="55">
        <f>Frumgögn!J20</f>
        <v>125</v>
      </c>
      <c r="E18" s="77">
        <f>Frumgögn!K20</f>
        <v>113</v>
      </c>
      <c r="F18" s="57">
        <f>Frumgögn!O20</f>
        <v>220</v>
      </c>
      <c r="G18" s="58">
        <f>Frumgögn!P20</f>
        <v>110</v>
      </c>
      <c r="H18" s="59">
        <f>Frumgögn!Q20</f>
        <v>110</v>
      </c>
      <c r="I18" s="54">
        <f>Frumgögn!U20</f>
        <v>36</v>
      </c>
      <c r="J18" s="55">
        <f>Frumgögn!V20</f>
        <v>20</v>
      </c>
      <c r="K18" s="56">
        <f>Frumgögn!W20</f>
        <v>16</v>
      </c>
      <c r="L18" s="57">
        <f>Frumgögn!AA20</f>
        <v>6</v>
      </c>
      <c r="M18" s="58">
        <f>Frumgögn!AB20</f>
        <v>2</v>
      </c>
      <c r="N18" s="59">
        <f>Frumgögn!AC20</f>
        <v>4</v>
      </c>
      <c r="O18"/>
      <c r="P18" s="60">
        <f t="shared" si="0"/>
        <v>500</v>
      </c>
      <c r="Q18" s="61">
        <f t="shared" si="1"/>
        <v>257</v>
      </c>
      <c r="R18" s="62">
        <f t="shared" si="1"/>
        <v>243</v>
      </c>
      <c r="S18" s="79">
        <f t="shared" si="2"/>
        <v>-2.7317176870748296</v>
      </c>
      <c r="T18" s="80">
        <f t="shared" si="3"/>
        <v>2.5829081632653064</v>
      </c>
      <c r="U18"/>
      <c r="V18" s="60">
        <f>Frumgögn!C20</f>
        <v>12801</v>
      </c>
      <c r="W18" s="61">
        <f>Frumgögn!D20</f>
        <v>6451</v>
      </c>
      <c r="X18" s="62">
        <f>Frumgögn!E20</f>
        <v>6350</v>
      </c>
      <c r="Y18" s="79">
        <f t="shared" si="4"/>
        <v>-2.2766012259979318</v>
      </c>
      <c r="Z18" s="80">
        <f t="shared" si="5"/>
        <v>2.2409576476649926</v>
      </c>
    </row>
    <row r="19" spans="1:26" x14ac:dyDescent="0.25">
      <c r="A19"/>
      <c r="B19" s="19" t="s">
        <v>18</v>
      </c>
      <c r="C19" s="54">
        <f>Frumgögn!I21</f>
        <v>169</v>
      </c>
      <c r="D19" s="55">
        <f>Frumgögn!J21</f>
        <v>89</v>
      </c>
      <c r="E19" s="77">
        <f>Frumgögn!K21</f>
        <v>80</v>
      </c>
      <c r="F19" s="57">
        <f>Frumgögn!O21</f>
        <v>155</v>
      </c>
      <c r="G19" s="58">
        <f>Frumgögn!P21</f>
        <v>89</v>
      </c>
      <c r="H19" s="59">
        <f>Frumgögn!Q21</f>
        <v>66</v>
      </c>
      <c r="I19" s="54">
        <f>Frumgögn!U21</f>
        <v>24</v>
      </c>
      <c r="J19" s="55">
        <f>Frumgögn!V21</f>
        <v>11</v>
      </c>
      <c r="K19" s="56">
        <f>Frumgögn!W21</f>
        <v>13</v>
      </c>
      <c r="L19" s="57">
        <f>Frumgögn!AA21</f>
        <v>1</v>
      </c>
      <c r="M19" s="58">
        <f>Frumgögn!AB21</f>
        <v>1</v>
      </c>
      <c r="N19" s="59">
        <f>Frumgögn!AC21</f>
        <v>0</v>
      </c>
      <c r="O19"/>
      <c r="P19" s="60">
        <f t="shared" si="0"/>
        <v>349</v>
      </c>
      <c r="Q19" s="61">
        <f t="shared" si="1"/>
        <v>190</v>
      </c>
      <c r="R19" s="62">
        <f t="shared" si="1"/>
        <v>159</v>
      </c>
      <c r="S19" s="79">
        <f t="shared" si="2"/>
        <v>-2.0195578231292517</v>
      </c>
      <c r="T19" s="80">
        <f t="shared" si="3"/>
        <v>1.6900510204081634</v>
      </c>
      <c r="U19"/>
      <c r="V19" s="60">
        <f>Frumgögn!C21</f>
        <v>9715</v>
      </c>
      <c r="W19" s="61">
        <f>Frumgögn!D21</f>
        <v>4796</v>
      </c>
      <c r="X19" s="62">
        <f>Frumgögn!E21</f>
        <v>4919</v>
      </c>
      <c r="Y19" s="79">
        <f t="shared" si="4"/>
        <v>-1.6925406107403631</v>
      </c>
      <c r="Z19" s="80">
        <f t="shared" si="5"/>
        <v>1.735948136828992</v>
      </c>
    </row>
    <row r="20" spans="1:26" x14ac:dyDescent="0.25">
      <c r="A20"/>
      <c r="B20" s="19" t="s">
        <v>19</v>
      </c>
      <c r="C20" s="54">
        <f>Frumgögn!I22</f>
        <v>136</v>
      </c>
      <c r="D20" s="55">
        <f>Frumgögn!J22</f>
        <v>77</v>
      </c>
      <c r="E20" s="77">
        <f>Frumgögn!K22</f>
        <v>59</v>
      </c>
      <c r="F20" s="57">
        <f>Frumgögn!O22</f>
        <v>135</v>
      </c>
      <c r="G20" s="58">
        <f>Frumgögn!P22</f>
        <v>70</v>
      </c>
      <c r="H20" s="59">
        <f>Frumgögn!Q22</f>
        <v>65</v>
      </c>
      <c r="I20" s="54">
        <f>Frumgögn!U22</f>
        <v>35</v>
      </c>
      <c r="J20" s="55">
        <f>Frumgögn!V22</f>
        <v>18</v>
      </c>
      <c r="K20" s="56">
        <f>Frumgögn!W22</f>
        <v>17</v>
      </c>
      <c r="L20" s="57">
        <f>Frumgögn!AA22</f>
        <v>5</v>
      </c>
      <c r="M20" s="58">
        <f>Frumgögn!AB22</f>
        <v>4</v>
      </c>
      <c r="N20" s="59">
        <f>Frumgögn!AC22</f>
        <v>1</v>
      </c>
      <c r="O20"/>
      <c r="P20" s="60">
        <f t="shared" si="0"/>
        <v>311</v>
      </c>
      <c r="Q20" s="61">
        <f t="shared" si="1"/>
        <v>169</v>
      </c>
      <c r="R20" s="62">
        <f t="shared" si="1"/>
        <v>142</v>
      </c>
      <c r="S20" s="79">
        <f t="shared" si="2"/>
        <v>-1.7963435374149659</v>
      </c>
      <c r="T20" s="80">
        <f t="shared" si="3"/>
        <v>1.5093537414965985</v>
      </c>
      <c r="U20"/>
      <c r="V20" s="60">
        <f>Frumgögn!C22</f>
        <v>9523</v>
      </c>
      <c r="W20" s="61">
        <f>Frumgögn!D22</f>
        <v>4613</v>
      </c>
      <c r="X20" s="62">
        <f>Frumgögn!E22</f>
        <v>4910</v>
      </c>
      <c r="Y20" s="79">
        <f t="shared" si="4"/>
        <v>-1.6279586816816711</v>
      </c>
      <c r="Z20" s="80">
        <f t="shared" si="5"/>
        <v>1.7327719763834828</v>
      </c>
    </row>
    <row r="21" spans="1:26" x14ac:dyDescent="0.25">
      <c r="A21"/>
      <c r="B21" s="19" t="s">
        <v>20</v>
      </c>
      <c r="C21" s="54">
        <f>Frumgögn!I23</f>
        <v>142</v>
      </c>
      <c r="D21" s="55">
        <f>Frumgögn!J23</f>
        <v>75</v>
      </c>
      <c r="E21" s="77">
        <f>Frumgögn!K23</f>
        <v>67</v>
      </c>
      <c r="F21" s="57">
        <f>Frumgögn!O23</f>
        <v>139</v>
      </c>
      <c r="G21" s="58">
        <f>Frumgögn!P23</f>
        <v>80</v>
      </c>
      <c r="H21" s="59">
        <f>Frumgögn!Q23</f>
        <v>59</v>
      </c>
      <c r="I21" s="54">
        <f>Frumgögn!U23</f>
        <v>45</v>
      </c>
      <c r="J21" s="55">
        <f>Frumgögn!V23</f>
        <v>23</v>
      </c>
      <c r="K21" s="56">
        <f>Frumgögn!W23</f>
        <v>22</v>
      </c>
      <c r="L21" s="57">
        <f>Frumgögn!AA23</f>
        <v>3</v>
      </c>
      <c r="M21" s="58">
        <f>Frumgögn!AB23</f>
        <v>1</v>
      </c>
      <c r="N21" s="59">
        <f>Frumgögn!AC23</f>
        <v>2</v>
      </c>
      <c r="O21"/>
      <c r="P21" s="60">
        <f t="shared" si="0"/>
        <v>329</v>
      </c>
      <c r="Q21" s="61">
        <f t="shared" si="1"/>
        <v>179</v>
      </c>
      <c r="R21" s="62">
        <f t="shared" si="1"/>
        <v>150</v>
      </c>
      <c r="S21" s="79">
        <f t="shared" si="2"/>
        <v>-1.9026360544217686</v>
      </c>
      <c r="T21" s="80">
        <f t="shared" si="3"/>
        <v>1.5943877551020409</v>
      </c>
      <c r="U21"/>
      <c r="V21" s="60">
        <f>Frumgögn!C23</f>
        <v>8812</v>
      </c>
      <c r="W21" s="61">
        <f>Frumgögn!D23</f>
        <v>4143</v>
      </c>
      <c r="X21" s="62">
        <f>Frumgögn!E23</f>
        <v>4669</v>
      </c>
      <c r="Y21" s="79">
        <f t="shared" si="4"/>
        <v>-1.4620925250828449</v>
      </c>
      <c r="Z21" s="80">
        <f t="shared" si="5"/>
        <v>1.6477214577870631</v>
      </c>
    </row>
    <row r="22" spans="1:26" x14ac:dyDescent="0.25">
      <c r="A22"/>
      <c r="B22" s="19" t="s">
        <v>21</v>
      </c>
      <c r="C22" s="54">
        <f>Frumgögn!I24</f>
        <v>112</v>
      </c>
      <c r="D22" s="55">
        <f>Frumgögn!J24</f>
        <v>49</v>
      </c>
      <c r="E22" s="77">
        <f>Frumgögn!K24</f>
        <v>63</v>
      </c>
      <c r="F22" s="57">
        <f>Frumgögn!O24</f>
        <v>108</v>
      </c>
      <c r="G22" s="58">
        <f>Frumgögn!P24</f>
        <v>48</v>
      </c>
      <c r="H22" s="59">
        <f>Frumgögn!Q24</f>
        <v>60</v>
      </c>
      <c r="I22" s="54">
        <f>Frumgögn!U24</f>
        <v>17</v>
      </c>
      <c r="J22" s="55">
        <f>Frumgögn!V24</f>
        <v>9</v>
      </c>
      <c r="K22" s="56">
        <f>Frumgögn!W24</f>
        <v>8</v>
      </c>
      <c r="L22" s="57">
        <f>Frumgögn!AA24</f>
        <v>2</v>
      </c>
      <c r="M22" s="58">
        <f>Frumgögn!AB24</f>
        <v>1</v>
      </c>
      <c r="N22" s="59">
        <f>Frumgögn!AC24</f>
        <v>1</v>
      </c>
      <c r="O22"/>
      <c r="P22" s="60">
        <f t="shared" si="0"/>
        <v>239</v>
      </c>
      <c r="Q22" s="61">
        <f t="shared" si="1"/>
        <v>107</v>
      </c>
      <c r="R22" s="62">
        <f t="shared" si="1"/>
        <v>132</v>
      </c>
      <c r="S22" s="79">
        <f t="shared" si="2"/>
        <v>-1.1373299319727892</v>
      </c>
      <c r="T22" s="80">
        <f t="shared" si="3"/>
        <v>1.403061224489796</v>
      </c>
      <c r="U22"/>
      <c r="V22" s="60">
        <f>Frumgögn!C24</f>
        <v>6720</v>
      </c>
      <c r="W22" s="61">
        <f>Frumgögn!D24</f>
        <v>3025</v>
      </c>
      <c r="X22" s="62">
        <f>Frumgögn!E24</f>
        <v>3695</v>
      </c>
      <c r="Y22" s="79">
        <f t="shared" si="4"/>
        <v>-1.0675428164073391</v>
      </c>
      <c r="Z22" s="80">
        <f t="shared" si="5"/>
        <v>1.3039903162397084</v>
      </c>
    </row>
    <row r="23" spans="1:26" x14ac:dyDescent="0.25">
      <c r="A23"/>
      <c r="B23" s="19" t="s">
        <v>22</v>
      </c>
      <c r="C23" s="54">
        <f>Frumgögn!I25</f>
        <v>83</v>
      </c>
      <c r="D23" s="55">
        <f>Frumgögn!J25</f>
        <v>41</v>
      </c>
      <c r="E23" s="77">
        <f>Frumgögn!K25</f>
        <v>42</v>
      </c>
      <c r="F23" s="57">
        <f>Frumgögn!O25</f>
        <v>65</v>
      </c>
      <c r="G23" s="58">
        <f>Frumgögn!P25</f>
        <v>33</v>
      </c>
      <c r="H23" s="59">
        <f>Frumgögn!Q25</f>
        <v>32</v>
      </c>
      <c r="I23" s="54">
        <f>Frumgögn!U25</f>
        <v>9</v>
      </c>
      <c r="J23" s="55">
        <f>Frumgögn!V25</f>
        <v>2</v>
      </c>
      <c r="K23" s="56">
        <f>Frumgögn!W25</f>
        <v>7</v>
      </c>
      <c r="L23" s="57">
        <f>Frumgögn!AA25</f>
        <v>3</v>
      </c>
      <c r="M23" s="58">
        <f>Frumgögn!AB25</f>
        <v>2</v>
      </c>
      <c r="N23" s="59">
        <f>Frumgögn!AC25</f>
        <v>1</v>
      </c>
      <c r="O23"/>
      <c r="P23" s="60">
        <f t="shared" si="0"/>
        <v>160</v>
      </c>
      <c r="Q23" s="61">
        <f t="shared" si="1"/>
        <v>78</v>
      </c>
      <c r="R23" s="62">
        <f t="shared" si="1"/>
        <v>82</v>
      </c>
      <c r="S23" s="79">
        <f t="shared" si="2"/>
        <v>-0.82908163265306123</v>
      </c>
      <c r="T23" s="80">
        <f t="shared" si="3"/>
        <v>0.8715986394557822</v>
      </c>
      <c r="U23"/>
      <c r="V23" s="60">
        <f>Frumgögn!C25</f>
        <v>4306</v>
      </c>
      <c r="W23" s="61">
        <f>Frumgögn!D25</f>
        <v>1792</v>
      </c>
      <c r="X23" s="62">
        <f>Frumgögn!E25</f>
        <v>2514</v>
      </c>
      <c r="Y23" s="79">
        <f t="shared" si="4"/>
        <v>-0.632408835372546</v>
      </c>
      <c r="Z23" s="80">
        <f t="shared" si="5"/>
        <v>0.88720748444563646</v>
      </c>
    </row>
    <row r="24" spans="1:26" x14ac:dyDescent="0.25">
      <c r="A24"/>
      <c r="B24" s="19" t="s">
        <v>23</v>
      </c>
      <c r="C24" s="54">
        <f>Frumgögn!I26</f>
        <v>34</v>
      </c>
      <c r="D24" s="55">
        <f>Frumgögn!J26</f>
        <v>12</v>
      </c>
      <c r="E24" s="77">
        <f>Frumgögn!K26</f>
        <v>22</v>
      </c>
      <c r="F24" s="57">
        <f>Frumgögn!O26</f>
        <v>37</v>
      </c>
      <c r="G24" s="58">
        <f>Frumgögn!P26</f>
        <v>14</v>
      </c>
      <c r="H24" s="59">
        <f>Frumgögn!Q26</f>
        <v>23</v>
      </c>
      <c r="I24" s="54">
        <f>Frumgögn!U26</f>
        <v>8</v>
      </c>
      <c r="J24" s="55">
        <f>Frumgögn!V26</f>
        <v>6</v>
      </c>
      <c r="K24" s="56">
        <f>Frumgögn!W26</f>
        <v>2</v>
      </c>
      <c r="L24" s="57">
        <f>Frumgögn!AA26</f>
        <v>2</v>
      </c>
      <c r="M24" s="58">
        <f>Frumgögn!AB26</f>
        <v>1</v>
      </c>
      <c r="N24" s="59">
        <f>Frumgögn!AC26</f>
        <v>1</v>
      </c>
      <c r="O24"/>
      <c r="P24" s="60">
        <f t="shared" si="0"/>
        <v>81</v>
      </c>
      <c r="Q24" s="61">
        <f t="shared" si="1"/>
        <v>33</v>
      </c>
      <c r="R24" s="62">
        <f t="shared" si="1"/>
        <v>48</v>
      </c>
      <c r="S24" s="79">
        <f t="shared" si="2"/>
        <v>-0.35076530612244899</v>
      </c>
      <c r="T24" s="80">
        <f t="shared" si="3"/>
        <v>0.51020408163265307</v>
      </c>
      <c r="U24"/>
      <c r="V24" s="60">
        <f>Frumgögn!C26</f>
        <v>2318</v>
      </c>
      <c r="W24" s="61">
        <f>Frumgögn!D26</f>
        <v>859</v>
      </c>
      <c r="X24" s="62">
        <f>Frumgögn!E26</f>
        <v>1459</v>
      </c>
      <c r="Y24" s="79">
        <f t="shared" si="4"/>
        <v>-0.30314686918806749</v>
      </c>
      <c r="Z24" s="80">
        <f t="shared" si="5"/>
        <v>0.51489089888869677</v>
      </c>
    </row>
    <row r="25" spans="1:26" x14ac:dyDescent="0.25">
      <c r="A25"/>
      <c r="B25" s="19" t="s">
        <v>24</v>
      </c>
      <c r="C25" s="54">
        <f>Frumgögn!I27</f>
        <v>11</v>
      </c>
      <c r="D25" s="55">
        <f>Frumgögn!J27</f>
        <v>2</v>
      </c>
      <c r="E25" s="77">
        <f>Frumgögn!K27</f>
        <v>9</v>
      </c>
      <c r="F25" s="57">
        <f>Frumgögn!O27</f>
        <v>12</v>
      </c>
      <c r="G25" s="58">
        <f>Frumgögn!P27</f>
        <v>7</v>
      </c>
      <c r="H25" s="59">
        <f>Frumgögn!Q27</f>
        <v>5</v>
      </c>
      <c r="I25" s="54">
        <f>Frumgögn!U27</f>
        <v>2</v>
      </c>
      <c r="J25" s="55">
        <f>Frumgögn!V27</f>
        <v>1</v>
      </c>
      <c r="K25" s="56">
        <f>Frumgögn!W27</f>
        <v>1</v>
      </c>
      <c r="L25" s="57">
        <f>Frumgögn!AA27</f>
        <v>0</v>
      </c>
      <c r="M25" s="58">
        <f>Frumgögn!AB27</f>
        <v>0</v>
      </c>
      <c r="N25" s="59">
        <f>Frumgögn!AC27</f>
        <v>0</v>
      </c>
      <c r="O25"/>
      <c r="P25" s="60">
        <f t="shared" si="0"/>
        <v>25</v>
      </c>
      <c r="Q25" s="61">
        <f t="shared" si="1"/>
        <v>10</v>
      </c>
      <c r="R25" s="62">
        <f t="shared" si="1"/>
        <v>15</v>
      </c>
      <c r="S25" s="79">
        <f t="shared" si="2"/>
        <v>-0.10629251700680273</v>
      </c>
      <c r="T25" s="80">
        <f t="shared" si="3"/>
        <v>0.15943877551020408</v>
      </c>
      <c r="U25"/>
      <c r="V25" s="60">
        <f>Frumgögn!C27</f>
        <v>855</v>
      </c>
      <c r="W25" s="61">
        <f>Frumgögn!D27</f>
        <v>275</v>
      </c>
      <c r="X25" s="62">
        <f>Frumgögn!E27</f>
        <v>580</v>
      </c>
      <c r="Y25" s="79">
        <f t="shared" si="4"/>
        <v>-9.7049346946121731E-2</v>
      </c>
      <c r="Z25" s="80">
        <f t="shared" si="5"/>
        <v>0.20468589537727491</v>
      </c>
    </row>
    <row r="26" spans="1:26" x14ac:dyDescent="0.25">
      <c r="A26"/>
      <c r="B26" s="19" t="s">
        <v>25</v>
      </c>
      <c r="C26" s="54">
        <f>Frumgögn!I28</f>
        <v>2</v>
      </c>
      <c r="D26" s="55">
        <f>Frumgögn!J28</f>
        <v>1</v>
      </c>
      <c r="E26" s="77">
        <f>Frumgögn!K28</f>
        <v>1</v>
      </c>
      <c r="F26" s="57">
        <f>Frumgögn!O28</f>
        <v>2</v>
      </c>
      <c r="G26" s="58">
        <f>Frumgögn!P28</f>
        <v>0</v>
      </c>
      <c r="H26" s="59">
        <f>Frumgögn!Q28</f>
        <v>2</v>
      </c>
      <c r="I26" s="54">
        <f>Frumgögn!U28</f>
        <v>2</v>
      </c>
      <c r="J26" s="55">
        <f>Frumgögn!V28</f>
        <v>2</v>
      </c>
      <c r="K26" s="56">
        <f>Frumgögn!W28</f>
        <v>0</v>
      </c>
      <c r="L26" s="57">
        <f>Frumgögn!AA28</f>
        <v>0</v>
      </c>
      <c r="M26" s="58">
        <f>Frumgögn!AB28</f>
        <v>0</v>
      </c>
      <c r="N26" s="59">
        <f>Frumgögn!AC28</f>
        <v>0</v>
      </c>
      <c r="O26"/>
      <c r="P26" s="60">
        <f t="shared" si="0"/>
        <v>6</v>
      </c>
      <c r="Q26" s="61">
        <f t="shared" si="1"/>
        <v>3</v>
      </c>
      <c r="R26" s="62">
        <f t="shared" si="1"/>
        <v>3</v>
      </c>
      <c r="S26" s="79">
        <f t="shared" si="2"/>
        <v>-3.1887755102040817E-2</v>
      </c>
      <c r="T26" s="80">
        <f t="shared" si="3"/>
        <v>3.1887755102040817E-2</v>
      </c>
      <c r="U26"/>
      <c r="V26" s="60">
        <f>Frumgögn!C28</f>
        <v>231</v>
      </c>
      <c r="W26" s="61">
        <f>Frumgögn!D28</f>
        <v>70</v>
      </c>
      <c r="X26" s="62">
        <f>Frumgögn!E28</f>
        <v>161</v>
      </c>
      <c r="Y26" s="79">
        <f t="shared" si="4"/>
        <v>-2.4703470131740079E-2</v>
      </c>
      <c r="Z26" s="80">
        <f t="shared" si="5"/>
        <v>5.6817981303002182E-2</v>
      </c>
    </row>
    <row r="27" spans="1:26" ht="15.75" thickBot="1" x14ac:dyDescent="0.3">
      <c r="A27"/>
      <c r="B27" s="19" t="s">
        <v>26</v>
      </c>
      <c r="C27" s="63">
        <f>Frumgögn!I29</f>
        <v>2</v>
      </c>
      <c r="D27" s="64">
        <f>Frumgögn!J29</f>
        <v>1</v>
      </c>
      <c r="E27" s="78">
        <f>Frumgögn!K29</f>
        <v>1</v>
      </c>
      <c r="F27" s="66">
        <f>Frumgögn!O29</f>
        <v>0</v>
      </c>
      <c r="G27" s="67">
        <f>Frumgögn!P29</f>
        <v>0</v>
      </c>
      <c r="H27" s="68">
        <f>Frumgögn!Q29</f>
        <v>0</v>
      </c>
      <c r="I27" s="63">
        <f>Frumgögn!U29</f>
        <v>0</v>
      </c>
      <c r="J27" s="64">
        <f>Frumgögn!V29</f>
        <v>0</v>
      </c>
      <c r="K27" s="65">
        <f>Frumgögn!W29</f>
        <v>0</v>
      </c>
      <c r="L27" s="66">
        <f>Frumgögn!AA29</f>
        <v>0</v>
      </c>
      <c r="M27" s="67">
        <f>Frumgögn!AB29</f>
        <v>0</v>
      </c>
      <c r="N27" s="68">
        <f>Frumgögn!AC29</f>
        <v>0</v>
      </c>
      <c r="O27"/>
      <c r="P27" s="69">
        <f t="shared" si="0"/>
        <v>2</v>
      </c>
      <c r="Q27" s="70">
        <f t="shared" si="1"/>
        <v>1</v>
      </c>
      <c r="R27" s="71">
        <f t="shared" si="1"/>
        <v>1</v>
      </c>
      <c r="S27" s="81">
        <f t="shared" si="2"/>
        <v>-1.0629251700680272E-2</v>
      </c>
      <c r="T27" s="82">
        <f t="shared" si="3"/>
        <v>1.0629251700680272E-2</v>
      </c>
      <c r="U27"/>
      <c r="V27" s="69">
        <f>Frumgögn!C29</f>
        <v>26</v>
      </c>
      <c r="W27" s="70">
        <f>Frumgögn!D29</f>
        <v>8</v>
      </c>
      <c r="X27" s="71">
        <f>Frumgögn!E29</f>
        <v>18</v>
      </c>
      <c r="Y27" s="81">
        <f t="shared" si="4"/>
        <v>-2.8232537293417228E-3</v>
      </c>
      <c r="Z27" s="82">
        <f t="shared" si="5"/>
        <v>6.3523208910188774E-3</v>
      </c>
    </row>
    <row r="28" spans="1:26" x14ac:dyDescent="0.25">
      <c r="A28"/>
      <c r="B28" s="74"/>
      <c r="C28" s="74"/>
      <c r="D28" s="74"/>
      <c r="E28"/>
      <c r="F28"/>
      <c r="G28"/>
      <c r="H28" s="74"/>
      <c r="I28" s="74"/>
      <c r="J28" s="75"/>
      <c r="K28"/>
      <c r="L28"/>
      <c r="M28"/>
      <c r="N28"/>
      <c r="O28" s="19" t="s">
        <v>45</v>
      </c>
      <c r="P28" s="74">
        <f>SUM(P7:P27)</f>
        <v>9408</v>
      </c>
      <c r="Q28" s="74">
        <f>SUM(Q7:Q27)</f>
        <v>4850</v>
      </c>
      <c r="R28" s="74">
        <f>SUM(R7:R27)</f>
        <v>4558</v>
      </c>
      <c r="S28"/>
      <c r="T28"/>
      <c r="U28" s="19" t="s">
        <v>45</v>
      </c>
      <c r="V28" s="74">
        <f>SUM(V7:V27)</f>
        <v>283361</v>
      </c>
      <c r="W28" s="74">
        <f>SUM(W7:W27)</f>
        <v>141870</v>
      </c>
      <c r="X28" s="74">
        <f>SUM(X7:X27)</f>
        <v>141491</v>
      </c>
      <c r="Y28"/>
      <c r="Z28"/>
    </row>
    <row r="34" spans="2:8" x14ac:dyDescent="0.25">
      <c r="D34" s="8"/>
      <c r="E34" s="8"/>
      <c r="F34" s="8"/>
      <c r="G34" s="10"/>
      <c r="H34" s="10"/>
    </row>
    <row r="35" spans="2:8" x14ac:dyDescent="0.25">
      <c r="B35" s="3"/>
      <c r="C35" s="8"/>
      <c r="D35" s="11"/>
      <c r="E35" s="11"/>
      <c r="F35" s="11"/>
      <c r="G35" s="12"/>
      <c r="H35" s="12"/>
    </row>
    <row r="36" spans="2:8" x14ac:dyDescent="0.25">
      <c r="C36" s="8"/>
      <c r="D36" s="11"/>
      <c r="E36" s="11"/>
      <c r="F36" s="11"/>
      <c r="G36" s="12"/>
      <c r="H36" s="12"/>
    </row>
    <row r="37" spans="2:8" x14ac:dyDescent="0.25">
      <c r="C37" s="8"/>
      <c r="D37" s="11"/>
      <c r="E37" s="11"/>
      <c r="F37" s="11"/>
      <c r="G37" s="12"/>
      <c r="H37" s="12"/>
    </row>
    <row r="38" spans="2:8" x14ac:dyDescent="0.25">
      <c r="C38" s="8"/>
      <c r="D38" s="11"/>
      <c r="E38" s="11"/>
      <c r="F38" s="11"/>
      <c r="G38" s="12"/>
      <c r="H38" s="12"/>
    </row>
    <row r="39" spans="2:8" x14ac:dyDescent="0.25">
      <c r="C39" s="8"/>
      <c r="D39" s="11"/>
      <c r="E39" s="11"/>
      <c r="F39" s="11"/>
      <c r="G39" s="12"/>
      <c r="H39" s="12"/>
    </row>
    <row r="40" spans="2:8" x14ac:dyDescent="0.25">
      <c r="C40" s="8"/>
      <c r="D40" s="11"/>
      <c r="E40" s="11"/>
      <c r="F40" s="11"/>
      <c r="G40" s="12"/>
      <c r="H40" s="12"/>
    </row>
    <row r="41" spans="2:8" x14ac:dyDescent="0.25">
      <c r="C41" s="8"/>
      <c r="D41" s="11"/>
      <c r="E41" s="11"/>
      <c r="F41" s="11"/>
      <c r="G41" s="12"/>
      <c r="H41" s="12"/>
    </row>
    <row r="42" spans="2:8" x14ac:dyDescent="0.25">
      <c r="C42" s="8"/>
      <c r="D42" s="11"/>
      <c r="E42" s="11"/>
      <c r="F42" s="11"/>
      <c r="G42" s="12"/>
      <c r="H42" s="12"/>
    </row>
    <row r="43" spans="2:8" x14ac:dyDescent="0.25">
      <c r="C43" s="8"/>
      <c r="D43" s="11"/>
      <c r="E43" s="11"/>
      <c r="F43" s="11"/>
      <c r="G43" s="12"/>
      <c r="H43" s="12"/>
    </row>
    <row r="44" spans="2:8" x14ac:dyDescent="0.25">
      <c r="C44" s="8"/>
      <c r="D44" s="11"/>
      <c r="E44" s="11"/>
      <c r="F44" s="11"/>
      <c r="G44" s="12"/>
      <c r="H44" s="12"/>
    </row>
    <row r="45" spans="2:8" x14ac:dyDescent="0.25">
      <c r="C45" s="8"/>
      <c r="D45" s="11"/>
      <c r="E45" s="11"/>
      <c r="F45" s="11"/>
      <c r="G45" s="12"/>
      <c r="H45" s="12"/>
    </row>
    <row r="46" spans="2:8" x14ac:dyDescent="0.25">
      <c r="C46" s="8"/>
      <c r="D46" s="11"/>
      <c r="E46" s="11"/>
      <c r="F46" s="11"/>
      <c r="G46" s="12"/>
      <c r="H46" s="12"/>
    </row>
    <row r="47" spans="2:8" x14ac:dyDescent="0.25">
      <c r="C47" s="8"/>
      <c r="D47" s="11"/>
      <c r="E47" s="11"/>
      <c r="F47" s="11"/>
      <c r="G47" s="12"/>
      <c r="H47" s="12"/>
    </row>
    <row r="48" spans="2:8" x14ac:dyDescent="0.25">
      <c r="C48" s="8"/>
      <c r="D48" s="11"/>
      <c r="E48" s="11"/>
      <c r="F48" s="11"/>
      <c r="G48" s="12"/>
      <c r="H48" s="12"/>
    </row>
    <row r="49" spans="3:8" x14ac:dyDescent="0.25">
      <c r="C49" s="8"/>
      <c r="D49" s="11"/>
      <c r="E49" s="11"/>
      <c r="F49" s="11"/>
      <c r="G49" s="12"/>
      <c r="H49" s="12"/>
    </row>
    <row r="50" spans="3:8" x14ac:dyDescent="0.25">
      <c r="C50" s="8"/>
      <c r="D50" s="11"/>
      <c r="E50" s="11"/>
      <c r="F50" s="11"/>
      <c r="G50" s="12"/>
      <c r="H50" s="12"/>
    </row>
    <row r="51" spans="3:8" x14ac:dyDescent="0.25">
      <c r="C51" s="8"/>
      <c r="D51" s="11"/>
      <c r="E51" s="11"/>
      <c r="F51" s="11"/>
      <c r="G51" s="12"/>
      <c r="H51" s="12"/>
    </row>
    <row r="52" spans="3:8" x14ac:dyDescent="0.25">
      <c r="C52" s="8"/>
      <c r="D52" s="11"/>
      <c r="E52" s="11"/>
      <c r="F52" s="11"/>
      <c r="G52" s="12"/>
      <c r="H52" s="12"/>
    </row>
    <row r="53" spans="3:8" x14ac:dyDescent="0.25">
      <c r="C53" s="8"/>
      <c r="D53" s="11"/>
      <c r="E53" s="11"/>
      <c r="F53" s="11"/>
      <c r="G53" s="12"/>
      <c r="H53" s="12"/>
    </row>
    <row r="54" spans="3:8" x14ac:dyDescent="0.25">
      <c r="C54" s="8"/>
      <c r="D54" s="11"/>
      <c r="E54" s="11"/>
      <c r="F54" s="11"/>
      <c r="G54" s="12"/>
      <c r="H54" s="12"/>
    </row>
    <row r="55" spans="3:8" x14ac:dyDescent="0.25">
      <c r="C55" s="8"/>
      <c r="D55" s="11"/>
      <c r="E55" s="11"/>
      <c r="F55" s="11"/>
      <c r="G55" s="12"/>
      <c r="H55" s="12"/>
    </row>
    <row r="56" spans="3:8" x14ac:dyDescent="0.25">
      <c r="D56" s="11"/>
      <c r="E56" s="11"/>
      <c r="F56" s="11"/>
    </row>
  </sheetData>
  <mergeCells count="9">
    <mergeCell ref="S5:T5"/>
    <mergeCell ref="V5:X5"/>
    <mergeCell ref="Y5:Z5"/>
    <mergeCell ref="A1:N1"/>
    <mergeCell ref="C5:E5"/>
    <mergeCell ref="F5:H5"/>
    <mergeCell ref="I5:K5"/>
    <mergeCell ref="L5:N5"/>
    <mergeCell ref="P5:R5"/>
  </mergeCells>
  <pageMargins left="0.70866141732283472" right="0.70866141732283472" top="0.74803149606299213" bottom="0.74803149606299213" header="0.31496062992125984" footer="0.31496062992125984"/>
  <pageSetup paperSize="9" scale="68" pageOrder="overThenDown" orientation="landscape" r:id="rId1"/>
  <headerFooter>
    <oddHeader>&amp;L&amp;A&amp;C&amp;G&amp;R&amp;P af &amp;N</oddHeader>
    <oddFooter>&amp;C&amp;"-,Bold"https://www.sjalfbaerni.is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8BD0E-4C7A-4825-9735-1D4925535A31}">
  <sheetPr>
    <tabColor theme="9" tint="0.59999389629810485"/>
  </sheetPr>
  <dimension ref="A1:Z26"/>
  <sheetViews>
    <sheetView zoomScaleNormal="100" workbookViewId="0">
      <selection activeCell="P22" sqref="P22"/>
    </sheetView>
  </sheetViews>
  <sheetFormatPr defaultColWidth="9.28515625" defaultRowHeight="15" x14ac:dyDescent="0.25"/>
  <cols>
    <col min="1" max="15" width="9.28515625" style="1"/>
    <col min="16" max="21" width="11" style="1" customWidth="1"/>
    <col min="22" max="16384" width="9.28515625" style="1"/>
  </cols>
  <sheetData>
    <row r="1" spans="1:26" s="4" customFormat="1" ht="21" x14ac:dyDescent="0.35">
      <c r="A1" s="15" t="str">
        <f>Frumgögn!A1</f>
        <v>1.1.2 Kynja- og aldurssamsetning - Grunnástand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6" t="str">
        <f>Frumgögn!A1</f>
        <v>1.1.2 Kynja- og aldurssamsetning - Grunnástand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"/>
      <c r="O2" s="2"/>
      <c r="P2" s="2"/>
      <c r="Q2" s="2"/>
      <c r="R2" s="2"/>
      <c r="S2" s="2"/>
      <c r="T2" s="2"/>
    </row>
    <row r="3" spans="1:26" x14ac:dyDescent="0.25">
      <c r="A3" s="3" t="s">
        <v>30</v>
      </c>
      <c r="C3" s="18" t="s">
        <v>43</v>
      </c>
      <c r="D3" s="18"/>
      <c r="E3" s="18" t="s">
        <v>27</v>
      </c>
      <c r="F3" s="18"/>
      <c r="K3" s="3"/>
      <c r="L3" s="3"/>
      <c r="M3" s="3"/>
      <c r="O3" s="3"/>
    </row>
    <row r="4" spans="1:26" ht="15" customHeight="1" x14ac:dyDescent="0.25">
      <c r="C4" s="10" t="s">
        <v>29</v>
      </c>
      <c r="D4" s="10" t="s">
        <v>28</v>
      </c>
      <c r="E4" s="10" t="s">
        <v>29</v>
      </c>
      <c r="F4" s="10" t="s">
        <v>28</v>
      </c>
    </row>
    <row r="5" spans="1:26" ht="15" customHeight="1" x14ac:dyDescent="0.25">
      <c r="B5" s="8" t="s">
        <v>6</v>
      </c>
      <c r="C5" s="12">
        <f>Úrvinnsla!S7</f>
        <v>-3.475765306122449E-2</v>
      </c>
      <c r="D5" s="12">
        <f>Úrvinnsla!T7</f>
        <v>3.3163265306122451E-2</v>
      </c>
      <c r="E5" s="12">
        <f>Úrvinnsla!Y7</f>
        <v>-3.8562116875646257E-2</v>
      </c>
      <c r="F5" s="12">
        <f>Úrvinnsla!Z7</f>
        <v>3.7281065495957451E-2</v>
      </c>
      <c r="R5" s="13"/>
      <c r="S5" s="13"/>
      <c r="T5" s="13"/>
      <c r="U5" s="13"/>
    </row>
    <row r="6" spans="1:26" x14ac:dyDescent="0.25">
      <c r="B6" s="8" t="s">
        <v>7</v>
      </c>
      <c r="C6" s="12">
        <f>Úrvinnsla!S8</f>
        <v>-3.6564625850340135E-2</v>
      </c>
      <c r="D6" s="12">
        <f>Úrvinnsla!T8</f>
        <v>3.9009353741496597E-2</v>
      </c>
      <c r="E6" s="12">
        <f>Úrvinnsla!Y8</f>
        <v>-4.0608975829419011E-2</v>
      </c>
      <c r="F6" s="12">
        <f>Úrvinnsla!Z8</f>
        <v>3.8777389972508569E-2</v>
      </c>
      <c r="R6" s="13"/>
      <c r="S6" s="13"/>
      <c r="T6" s="13"/>
      <c r="U6" s="13"/>
    </row>
    <row r="7" spans="1:26" x14ac:dyDescent="0.25">
      <c r="B7" s="8" t="s">
        <v>8</v>
      </c>
      <c r="C7" s="12">
        <f>Úrvinnsla!S9</f>
        <v>-4.2623299319727893E-2</v>
      </c>
      <c r="D7" s="12">
        <f>Úrvinnsla!T9</f>
        <v>3.9328231292517009E-2</v>
      </c>
      <c r="E7" s="12">
        <f>Úrvinnsla!Y9</f>
        <v>-3.971612183751469E-2</v>
      </c>
      <c r="F7" s="12">
        <f>Úrvinnsla!Z9</f>
        <v>3.7482222324173052E-2</v>
      </c>
    </row>
    <row r="8" spans="1:26" x14ac:dyDescent="0.25">
      <c r="B8" s="8" t="s">
        <v>9</v>
      </c>
      <c r="C8" s="12">
        <f>Úrvinnsla!S10</f>
        <v>-4.2942176870748298E-2</v>
      </c>
      <c r="D8" s="12">
        <f>Úrvinnsla!T10</f>
        <v>4.5493197278911567E-2</v>
      </c>
      <c r="E8" s="12">
        <f>Úrvinnsla!Y10</f>
        <v>-3.7828070906017412E-2</v>
      </c>
      <c r="F8" s="12">
        <f>Úrvinnsla!Z10</f>
        <v>3.6924629712628061E-2</v>
      </c>
    </row>
    <row r="9" spans="1:26" x14ac:dyDescent="0.25">
      <c r="B9" s="8" t="s">
        <v>10</v>
      </c>
      <c r="C9" s="12">
        <f>Úrvinnsla!S11</f>
        <v>-3.4651360544217684E-2</v>
      </c>
      <c r="D9" s="12">
        <f>Úrvinnsla!T11</f>
        <v>3.2844387755102039E-2</v>
      </c>
      <c r="E9" s="12">
        <f>Úrvinnsla!Y11</f>
        <v>-3.8615052883071418E-2</v>
      </c>
      <c r="F9" s="12">
        <f>Úrvinnsla!Z11</f>
        <v>3.7955117323837793E-2</v>
      </c>
    </row>
    <row r="10" spans="1:26" x14ac:dyDescent="0.25">
      <c r="B10" s="8" t="s">
        <v>11</v>
      </c>
      <c r="C10" s="12">
        <f>Úrvinnsla!S12</f>
        <v>-3.1462585034013606E-2</v>
      </c>
      <c r="D10" s="12">
        <f>Úrvinnsla!T12</f>
        <v>2.5722789115646259E-2</v>
      </c>
      <c r="E10" s="12">
        <f>Úrvinnsla!Y12</f>
        <v>-3.8293907771358798E-2</v>
      </c>
      <c r="F10" s="12">
        <f>Úrvinnsla!Z12</f>
        <v>3.7058734264771791E-2</v>
      </c>
    </row>
    <row r="11" spans="1:26" x14ac:dyDescent="0.25">
      <c r="B11" s="8" t="s">
        <v>12</v>
      </c>
      <c r="C11" s="12">
        <f>Úrvinnsla!S13</f>
        <v>-3.3694727891156462E-2</v>
      </c>
      <c r="D11" s="12">
        <f>Úrvinnsla!T13</f>
        <v>3.2844387755102039E-2</v>
      </c>
      <c r="E11" s="12">
        <f>Úrvinnsla!Y13</f>
        <v>-3.5844735161154849E-2</v>
      </c>
      <c r="F11" s="12">
        <f>Úrvinnsla!Z13</f>
        <v>3.5301258818256569E-2</v>
      </c>
    </row>
    <row r="12" spans="1:26" x14ac:dyDescent="0.25">
      <c r="B12" s="8" t="s">
        <v>13</v>
      </c>
      <c r="C12" s="12">
        <f>Úrvinnsla!S14</f>
        <v>-3.985969387755102E-2</v>
      </c>
      <c r="D12" s="12">
        <f>Úrvinnsla!T14</f>
        <v>3.7733843537414963E-2</v>
      </c>
      <c r="E12" s="12">
        <f>Úrvinnsla!Y14</f>
        <v>-3.7962175458161142E-2</v>
      </c>
      <c r="F12" s="12">
        <f>Úrvinnsla!Z14</f>
        <v>3.7828070906017412E-2</v>
      </c>
    </row>
    <row r="13" spans="1:26" x14ac:dyDescent="0.25">
      <c r="B13" s="8" t="s">
        <v>14</v>
      </c>
      <c r="C13" s="12">
        <f>Úrvinnsla!S15</f>
        <v>-3.9115646258503403E-2</v>
      </c>
      <c r="D13" s="12">
        <f>Úrvinnsla!T15</f>
        <v>3.7308673469387758E-2</v>
      </c>
      <c r="E13" s="12">
        <f>Úrvinnsla!Y15</f>
        <v>-3.8029227734233013E-2</v>
      </c>
      <c r="F13" s="12">
        <f>Úrvinnsla!Z15</f>
        <v>3.6878751839526255E-2</v>
      </c>
    </row>
    <row r="14" spans="1:26" x14ac:dyDescent="0.25">
      <c r="B14" s="8" t="s">
        <v>15</v>
      </c>
      <c r="C14" s="12">
        <f>Úrvinnsla!S16</f>
        <v>-3.6352040816326529E-2</v>
      </c>
      <c r="D14" s="12">
        <f>Úrvinnsla!T16</f>
        <v>2.9549319727891158E-2</v>
      </c>
      <c r="E14" s="12">
        <f>Úrvinnsla!Y16</f>
        <v>-3.3596719379166508E-2</v>
      </c>
      <c r="F14" s="12">
        <f>Úrvinnsla!Z16</f>
        <v>3.265798751416038E-2</v>
      </c>
    </row>
    <row r="15" spans="1:26" x14ac:dyDescent="0.25">
      <c r="B15" s="8" t="s">
        <v>16</v>
      </c>
      <c r="C15" s="12">
        <f>Úrvinnsla!S17</f>
        <v>-3.4332482993197279E-2</v>
      </c>
      <c r="D15" s="12">
        <f>Úrvinnsla!T17</f>
        <v>2.7848639455782313E-2</v>
      </c>
      <c r="E15" s="12">
        <f>Úrvinnsla!Y17</f>
        <v>-2.9742978038615052E-2</v>
      </c>
      <c r="F15" s="12">
        <f>Úrvinnsla!Z17</f>
        <v>2.7872572442926163E-2</v>
      </c>
    </row>
    <row r="16" spans="1:26" x14ac:dyDescent="0.25">
      <c r="B16" s="8" t="s">
        <v>17</v>
      </c>
      <c r="C16" s="12">
        <f>Úrvinnsla!S18</f>
        <v>-2.7317176870748298E-2</v>
      </c>
      <c r="D16" s="12">
        <f>Úrvinnsla!T18</f>
        <v>2.5829081632653062E-2</v>
      </c>
      <c r="E16" s="12">
        <f>Úrvinnsla!Y18</f>
        <v>-2.2766012259979318E-2</v>
      </c>
      <c r="F16" s="12">
        <f>Úrvinnsla!Z18</f>
        <v>2.2409576476649928E-2</v>
      </c>
    </row>
    <row r="17" spans="2:6" x14ac:dyDescent="0.25">
      <c r="B17" s="8" t="s">
        <v>18</v>
      </c>
      <c r="C17" s="12">
        <f>Úrvinnsla!S19</f>
        <v>-2.0195578231292519E-2</v>
      </c>
      <c r="D17" s="12">
        <f>Úrvinnsla!T19</f>
        <v>1.6900510204081634E-2</v>
      </c>
      <c r="E17" s="12">
        <f>Úrvinnsla!Y19</f>
        <v>-1.6925406107403632E-2</v>
      </c>
      <c r="F17" s="12">
        <f>Úrvinnsla!Z19</f>
        <v>1.7359481368289919E-2</v>
      </c>
    </row>
    <row r="18" spans="2:6" x14ac:dyDescent="0.25">
      <c r="B18" s="8" t="s">
        <v>19</v>
      </c>
      <c r="C18" s="12">
        <f>Úrvinnsla!S20</f>
        <v>-1.7963435374149659E-2</v>
      </c>
      <c r="D18" s="12">
        <f>Úrvinnsla!T20</f>
        <v>1.5093537414965986E-2</v>
      </c>
      <c r="E18" s="12">
        <f>Úrvinnsla!Y20</f>
        <v>-1.627958681681671E-2</v>
      </c>
      <c r="F18" s="12">
        <f>Úrvinnsla!Z20</f>
        <v>1.7327719763834827E-2</v>
      </c>
    </row>
    <row r="19" spans="2:6" x14ac:dyDescent="0.25">
      <c r="B19" s="8" t="s">
        <v>20</v>
      </c>
      <c r="C19" s="12">
        <f>Úrvinnsla!S21</f>
        <v>-1.9026360544217687E-2</v>
      </c>
      <c r="D19" s="12">
        <f>Úrvinnsla!T21</f>
        <v>1.5943877551020409E-2</v>
      </c>
      <c r="E19" s="12">
        <f>Úrvinnsla!Y21</f>
        <v>-1.4620925250828448E-2</v>
      </c>
      <c r="F19" s="12">
        <f>Úrvinnsla!Z21</f>
        <v>1.647721457787063E-2</v>
      </c>
    </row>
    <row r="20" spans="2:6" x14ac:dyDescent="0.25">
      <c r="B20" s="8" t="s">
        <v>21</v>
      </c>
      <c r="C20" s="12">
        <f>Úrvinnsla!S22</f>
        <v>-1.1373299319727892E-2</v>
      </c>
      <c r="D20" s="12">
        <f>Úrvinnsla!T22</f>
        <v>1.4030612244897959E-2</v>
      </c>
      <c r="E20" s="12">
        <f>Úrvinnsla!Y22</f>
        <v>-1.0675428164073391E-2</v>
      </c>
      <c r="F20" s="12">
        <f>Úrvinnsla!Z22</f>
        <v>1.3039903162397084E-2</v>
      </c>
    </row>
    <row r="21" spans="2:6" x14ac:dyDescent="0.25">
      <c r="B21" s="8" t="s">
        <v>22</v>
      </c>
      <c r="C21" s="12">
        <f>Úrvinnsla!S23</f>
        <v>-8.2908163265306128E-3</v>
      </c>
      <c r="D21" s="12">
        <f>Úrvinnsla!T23</f>
        <v>8.7159863945578224E-3</v>
      </c>
      <c r="E21" s="12">
        <f>Úrvinnsla!Y23</f>
        <v>-6.3240883537254598E-3</v>
      </c>
      <c r="F21" s="12">
        <f>Úrvinnsla!Z23</f>
        <v>8.8720748444563648E-3</v>
      </c>
    </row>
    <row r="22" spans="2:6" x14ac:dyDescent="0.25">
      <c r="B22" s="8" t="s">
        <v>23</v>
      </c>
      <c r="C22" s="12">
        <f>Úrvinnsla!S24</f>
        <v>-3.5076530612244898E-3</v>
      </c>
      <c r="D22" s="12">
        <f>Úrvinnsla!T24</f>
        <v>5.1020408163265302E-3</v>
      </c>
      <c r="E22" s="12">
        <f>Úrvinnsla!Y24</f>
        <v>-3.031468691880675E-3</v>
      </c>
      <c r="F22" s="12">
        <f>Úrvinnsla!Z24</f>
        <v>5.1489089888869678E-3</v>
      </c>
    </row>
    <row r="23" spans="2:6" x14ac:dyDescent="0.25">
      <c r="B23" s="8" t="s">
        <v>24</v>
      </c>
      <c r="C23" s="12">
        <f>Úrvinnsla!S25</f>
        <v>-1.0629251700680273E-3</v>
      </c>
      <c r="D23" s="12">
        <f>Úrvinnsla!T25</f>
        <v>1.5943877551020409E-3</v>
      </c>
      <c r="E23" s="12">
        <f>Úrvinnsla!Y25</f>
        <v>-9.704934694612173E-4</v>
      </c>
      <c r="F23" s="12">
        <f>Úrvinnsla!Z25</f>
        <v>2.0468589537727491E-3</v>
      </c>
    </row>
    <row r="24" spans="2:6" x14ac:dyDescent="0.25">
      <c r="B24" s="8" t="s">
        <v>25</v>
      </c>
      <c r="C24" s="12">
        <f>Úrvinnsla!S26</f>
        <v>-3.1887755102040814E-4</v>
      </c>
      <c r="D24" s="12">
        <f>Úrvinnsla!T26</f>
        <v>3.1887755102040814E-4</v>
      </c>
      <c r="E24" s="12">
        <f>Úrvinnsla!Y26</f>
        <v>-2.4703470131740078E-4</v>
      </c>
      <c r="F24" s="12">
        <f>Úrvinnsla!Z26</f>
        <v>5.6817981303002182E-4</v>
      </c>
    </row>
    <row r="25" spans="2:6" x14ac:dyDescent="0.25">
      <c r="B25" s="8" t="s">
        <v>26</v>
      </c>
      <c r="C25" s="12">
        <f>Úrvinnsla!S27</f>
        <v>-1.0629251700680272E-4</v>
      </c>
      <c r="D25" s="12">
        <f>Úrvinnsla!T27</f>
        <v>1.0629251700680272E-4</v>
      </c>
      <c r="E25" s="12">
        <f>Úrvinnsla!Y27</f>
        <v>-2.823253729341723E-5</v>
      </c>
      <c r="F25" s="12">
        <f>Úrvinnsla!Z27</f>
        <v>6.3523208910188771E-5</v>
      </c>
    </row>
    <row r="26" spans="2:6" x14ac:dyDescent="0.25">
      <c r="E26" s="12"/>
      <c r="F26" s="12"/>
    </row>
  </sheetData>
  <mergeCells count="3">
    <mergeCell ref="A1:N1"/>
    <mergeCell ref="C3:D3"/>
    <mergeCell ref="E3:F3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&amp;L&amp;A&amp;C&amp;G&amp;R&amp;P af &amp;N</oddHeader>
    <oddFooter>&amp;C&amp;"-,Bold"https://www.sjalfbaerni.is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A6AF832888F24282EDBB3D0465965C" ma:contentTypeVersion="10" ma:contentTypeDescription="Create a new document." ma:contentTypeScope="" ma:versionID="0ccbea75aa83cd0f795b95c91a572045">
  <xsd:schema xmlns:xsd="http://www.w3.org/2001/XMLSchema" xmlns:xs="http://www.w3.org/2001/XMLSchema" xmlns:p="http://schemas.microsoft.com/office/2006/metadata/properties" xmlns:ns2="a1e505cb-d496-48fd-add2-266759c5e8d4" targetNamespace="http://schemas.microsoft.com/office/2006/metadata/properties" ma:root="true" ma:fieldsID="ebb1c6c92d94027388b8a4550038772e" ns2:_="">
    <xsd:import namespace="a1e505cb-d496-48fd-add2-266759c5e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505cb-d496-48fd-add2-266759c5e8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ECCB53-A842-4325-9AAD-B647182EE9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2482FB-7894-4078-ABB5-8F0F558ECAF3}">
  <ds:schemaRefs>
    <ds:schemaRef ds:uri="60700310-1e95-4a2d-902b-55f378dec2fe"/>
    <ds:schemaRef ds:uri="http://purl.org/dc/elements/1.1/"/>
    <ds:schemaRef ds:uri="cc6de4c7-8526-40f9-9830-bae303b4b474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e7888989-c389-49fb-a72d-e6d5b0198ab4"/>
  </ds:schemaRefs>
</ds:datastoreItem>
</file>

<file path=customXml/itemProps3.xml><?xml version="1.0" encoding="utf-8"?>
<ds:datastoreItem xmlns:ds="http://schemas.openxmlformats.org/officeDocument/2006/customXml" ds:itemID="{BF19BD7D-4736-4407-BE66-4C2BD1D7F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505cb-d496-48fd-add2-266759c5e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Frumgögn</vt:lpstr>
      <vt:lpstr>Úrvinnsla</vt:lpstr>
      <vt:lpstr>Highcharts</vt:lpstr>
      <vt:lpstr>Birting</vt:lpstr>
      <vt:lpstr>Birting!Print_Titles</vt:lpstr>
      <vt:lpstr>Frumgögn!Print_Titles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Arnar Úlfarsson</dc:creator>
  <cp:lastModifiedBy>Arnar  Úlfarsson</cp:lastModifiedBy>
  <cp:lastPrinted>2020-02-10T14:26:14Z</cp:lastPrinted>
  <dcterms:created xsi:type="dcterms:W3CDTF">2020-02-07T14:51:12Z</dcterms:created>
  <dcterms:modified xsi:type="dcterms:W3CDTF">2021-07-09T10:51:23Z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0x010100DDA6AF832888F24282EDBB3D0465965C</vt:lpwstr>
  </property>
</Properties>
</file>