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3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.xml" ContentType="application/vnd.openxmlformats-officedocument.drawing+xml"/>
  <Override PartName="/xl/charts/chart8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hannBjornSigurgeir\Desktop\"/>
    </mc:Choice>
  </mc:AlternateContent>
  <xr:revisionPtr revIDLastSave="0" documentId="8_{E29C796E-33E5-4F3E-B445-2B9C3D3A6B57}" xr6:coauthVersionLast="47" xr6:coauthVersionMax="47" xr10:uidLastSave="{00000000-0000-0000-0000-000000000000}"/>
  <bookViews>
    <workbookView xWindow="30612" yWindow="-240" windowWidth="30936" windowHeight="16776" activeTab="1" xr2:uid="{95EE343A-A00D-435C-A1B6-23F75405F674}"/>
  </bookViews>
  <sheets>
    <sheet name="Frumgögn" sheetId="3" r:id="rId1"/>
    <sheet name="Úrvinnsla" sheetId="7" r:id="rId2"/>
    <sheet name="Úrvinnsla - EN" sheetId="11" r:id="rId3"/>
    <sheet name="Highcharts" sheetId="9" r:id="rId4"/>
    <sheet name="Birting" sheetId="8" r:id="rId5"/>
    <sheet name="Birting - EN" sheetId="12" r:id="rId6"/>
    <sheet name="Prufa" sheetId="13" r:id="rId7"/>
  </sheets>
  <definedNames>
    <definedName name="Mynd1_Ar">OFFSET(Frumgögn!$B$16,,,COUNTIF(Frumgögn!$B$16:'Frumgögn'!$B$103,"&lt;&gt;"))</definedName>
    <definedName name="Mynd1_Karlar">OFFSET(Frumgögn!$G$16,,,COUNTIF(Frumgögn!$G$16:'Frumgögn'!$G$103,"&lt;&gt;"))</definedName>
    <definedName name="Mynd1_Konur">OFFSET(Frumgögn!$H$16,,,COUNTIF(Frumgögn!$H$16:'Frumgögn'!$H$103,"&lt;&gt;"))</definedName>
    <definedName name="Mynd1_Samtals">OFFSET(Frumgögn!$F$16,,,COUNTIF(Frumgögn!$F$16:'Frumgögn'!$F$103,"&lt;&gt;"))</definedName>
    <definedName name="Mynd2_Ar">OFFSET(Frumgögn!$B$11,,,COUNTIF(Frumgögn!$B$11:'Frumgögn'!$B$103,"&lt;&gt;"))</definedName>
    <definedName name="Mynd2_AUSTALLS">OFFSET(Frumgögn!$F$11,,,COUNTIF(Frumgögn!$F$11:'Frumgögn'!$F$103,"&lt;&gt;"))</definedName>
    <definedName name="Mynd2_Hlutfall">OFFSET(Frumgögn!$I$11,,,COUNTIF(Frumgögn!$I$11:'Frumgögn'!$I$103,"&lt;&gt;"))</definedName>
    <definedName name="Mynd2_ISLALLS">OFFSET(Frumgögn!$C$11,,,COUNTIF(Frumgögn!$C$11:'Frumgögn'!$C$103,"&lt;&gt;"))</definedName>
    <definedName name="Mynd3_Aust" localSheetId="2">OFFSET('Úrvinnsla - EN'!$Q$7,,,COUNTA(Frumgögn!$F$11:'Frumgögn'!$F$103))</definedName>
    <definedName name="Mynd3_Aust">OFFSET(Úrvinnsla!$Q$7,,,COUNTA(Frumgögn!$F$11:'Frumgögn'!$F$103))</definedName>
    <definedName name="Mynd3_ISL" localSheetId="2">OFFSET('Úrvinnsla - EN'!$P$7,,,COUNTA(Frumgögn!$C$11:'Frumgögn'!$C$103))</definedName>
    <definedName name="Mynd3_ISL">OFFSET(Úrvinnsla!$P$7,,,COUNTA(Frumgögn!$C$11:'Frumgögn'!$C$103))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09" i="7" l="1"/>
  <c r="T524" i="7"/>
  <c r="S511" i="7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30" i="13"/>
  <c r="F26" i="13" l="1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S6" i="13"/>
  <c r="AS7" i="13"/>
  <c r="AS8" i="13"/>
  <c r="AS9" i="13"/>
  <c r="AS10" i="13"/>
  <c r="AS11" i="13"/>
  <c r="AS12" i="13"/>
  <c r="AS13" i="13"/>
  <c r="AS14" i="13"/>
  <c r="AS15" i="13"/>
  <c r="AS16" i="13"/>
  <c r="AS17" i="13"/>
  <c r="AS18" i="13"/>
  <c r="AS19" i="13"/>
  <c r="AS20" i="13"/>
  <c r="AS21" i="13"/>
  <c r="AS22" i="13"/>
  <c r="AS23" i="13"/>
  <c r="AS24" i="13"/>
  <c r="AS25" i="13"/>
  <c r="AR6" i="13"/>
  <c r="AR7" i="13"/>
  <c r="AR8" i="13"/>
  <c r="AR9" i="13"/>
  <c r="AR10" i="13"/>
  <c r="AR11" i="13"/>
  <c r="AR12" i="13"/>
  <c r="AR13" i="13"/>
  <c r="AR14" i="13"/>
  <c r="AR15" i="13"/>
  <c r="AR16" i="13"/>
  <c r="AR17" i="13"/>
  <c r="AR18" i="13"/>
  <c r="AR19" i="13"/>
  <c r="AR20" i="13"/>
  <c r="AR21" i="13"/>
  <c r="AR22" i="13"/>
  <c r="AR23" i="13"/>
  <c r="AR24" i="13"/>
  <c r="AR25" i="13"/>
  <c r="AS5" i="13"/>
  <c r="AR5" i="13"/>
  <c r="C56" i="9"/>
  <c r="B56" i="9"/>
  <c r="AL31" i="9"/>
  <c r="S507" i="7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56" i="9"/>
  <c r="E56" i="9"/>
  <c r="AN31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B7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Z527" i="11"/>
  <c r="Y527" i="11"/>
  <c r="X527" i="11"/>
  <c r="W527" i="11"/>
  <c r="V527" i="11"/>
  <c r="T527" i="11"/>
  <c r="S527" i="11"/>
  <c r="R527" i="11"/>
  <c r="Q527" i="11"/>
  <c r="P527" i="11"/>
  <c r="N527" i="11"/>
  <c r="M527" i="11"/>
  <c r="L527" i="11"/>
  <c r="K527" i="11"/>
  <c r="J527" i="11"/>
  <c r="I527" i="11"/>
  <c r="H527" i="11"/>
  <c r="G527" i="11"/>
  <c r="F527" i="11"/>
  <c r="E527" i="11"/>
  <c r="D527" i="11"/>
  <c r="C527" i="11"/>
  <c r="Z526" i="11"/>
  <c r="Y526" i="11"/>
  <c r="X526" i="11"/>
  <c r="W526" i="11"/>
  <c r="V526" i="11"/>
  <c r="T526" i="11"/>
  <c r="S526" i="11"/>
  <c r="R526" i="11"/>
  <c r="Q526" i="11"/>
  <c r="P526" i="11"/>
  <c r="N526" i="11"/>
  <c r="M526" i="11"/>
  <c r="L526" i="11"/>
  <c r="K526" i="11"/>
  <c r="J526" i="11"/>
  <c r="I526" i="11"/>
  <c r="H526" i="11"/>
  <c r="G526" i="11"/>
  <c r="F526" i="11"/>
  <c r="E526" i="11"/>
  <c r="D526" i="11"/>
  <c r="C526" i="11"/>
  <c r="Z525" i="11"/>
  <c r="Y525" i="11"/>
  <c r="X525" i="11"/>
  <c r="W525" i="11"/>
  <c r="V525" i="11"/>
  <c r="T525" i="11"/>
  <c r="S525" i="11"/>
  <c r="R525" i="11"/>
  <c r="Q525" i="11"/>
  <c r="P525" i="11"/>
  <c r="N525" i="11"/>
  <c r="M525" i="11"/>
  <c r="L525" i="11"/>
  <c r="K525" i="11"/>
  <c r="J525" i="11"/>
  <c r="I525" i="11"/>
  <c r="H525" i="11"/>
  <c r="G525" i="11"/>
  <c r="F525" i="11"/>
  <c r="E525" i="11"/>
  <c r="D525" i="11"/>
  <c r="C525" i="11"/>
  <c r="Z524" i="11"/>
  <c r="Y524" i="11"/>
  <c r="X524" i="11"/>
  <c r="W524" i="11"/>
  <c r="V524" i="11"/>
  <c r="T524" i="11"/>
  <c r="S524" i="11"/>
  <c r="R524" i="11"/>
  <c r="Q524" i="11"/>
  <c r="P524" i="11"/>
  <c r="N524" i="11"/>
  <c r="M524" i="11"/>
  <c r="L524" i="11"/>
  <c r="K524" i="11"/>
  <c r="J524" i="11"/>
  <c r="I524" i="11"/>
  <c r="H524" i="11"/>
  <c r="G524" i="11"/>
  <c r="F524" i="11"/>
  <c r="E524" i="11"/>
  <c r="D524" i="11"/>
  <c r="C524" i="11"/>
  <c r="Z523" i="11"/>
  <c r="Y523" i="11"/>
  <c r="X523" i="11"/>
  <c r="W523" i="11"/>
  <c r="V523" i="11"/>
  <c r="T523" i="11"/>
  <c r="S523" i="11"/>
  <c r="R523" i="11"/>
  <c r="Q523" i="11"/>
  <c r="P523" i="11"/>
  <c r="N523" i="11"/>
  <c r="M523" i="11"/>
  <c r="L523" i="11"/>
  <c r="K523" i="11"/>
  <c r="J523" i="11"/>
  <c r="I523" i="11"/>
  <c r="H523" i="11"/>
  <c r="G523" i="11"/>
  <c r="F523" i="11"/>
  <c r="E523" i="11"/>
  <c r="D523" i="11"/>
  <c r="C523" i="11"/>
  <c r="Z522" i="11"/>
  <c r="Y522" i="11"/>
  <c r="X522" i="11"/>
  <c r="W522" i="11"/>
  <c r="V522" i="11"/>
  <c r="T522" i="11"/>
  <c r="S522" i="11"/>
  <c r="R522" i="11"/>
  <c r="Q522" i="11"/>
  <c r="P522" i="11"/>
  <c r="N522" i="11"/>
  <c r="M522" i="11"/>
  <c r="L522" i="11"/>
  <c r="K522" i="11"/>
  <c r="J522" i="11"/>
  <c r="I522" i="11"/>
  <c r="H522" i="11"/>
  <c r="G522" i="11"/>
  <c r="F522" i="11"/>
  <c r="E522" i="11"/>
  <c r="D522" i="11"/>
  <c r="C522" i="11"/>
  <c r="Z521" i="11"/>
  <c r="Y521" i="11"/>
  <c r="X521" i="11"/>
  <c r="W521" i="11"/>
  <c r="V521" i="11"/>
  <c r="T521" i="11"/>
  <c r="S521" i="11"/>
  <c r="R521" i="11"/>
  <c r="Q521" i="11"/>
  <c r="P521" i="11"/>
  <c r="N521" i="11"/>
  <c r="M521" i="11"/>
  <c r="L521" i="11"/>
  <c r="K521" i="11"/>
  <c r="J521" i="11"/>
  <c r="I521" i="11"/>
  <c r="H521" i="11"/>
  <c r="G521" i="11"/>
  <c r="F521" i="11"/>
  <c r="E521" i="11"/>
  <c r="D521" i="11"/>
  <c r="C521" i="11"/>
  <c r="Z520" i="11"/>
  <c r="Y520" i="11"/>
  <c r="X520" i="11"/>
  <c r="W520" i="11"/>
  <c r="V520" i="11"/>
  <c r="T520" i="11"/>
  <c r="S520" i="11"/>
  <c r="R520" i="11"/>
  <c r="Q520" i="11"/>
  <c r="P520" i="11"/>
  <c r="N520" i="11"/>
  <c r="M520" i="11"/>
  <c r="L520" i="11"/>
  <c r="K520" i="11"/>
  <c r="J520" i="11"/>
  <c r="I520" i="11"/>
  <c r="H520" i="11"/>
  <c r="G520" i="11"/>
  <c r="F520" i="11"/>
  <c r="E520" i="11"/>
  <c r="D520" i="11"/>
  <c r="C520" i="11"/>
  <c r="Z519" i="11"/>
  <c r="Y519" i="11"/>
  <c r="X519" i="11"/>
  <c r="W519" i="11"/>
  <c r="V519" i="11"/>
  <c r="T519" i="11"/>
  <c r="S519" i="11"/>
  <c r="R519" i="11"/>
  <c r="Q519" i="11"/>
  <c r="P519" i="11"/>
  <c r="N519" i="11"/>
  <c r="M519" i="11"/>
  <c r="L519" i="11"/>
  <c r="K519" i="11"/>
  <c r="J519" i="11"/>
  <c r="I519" i="11"/>
  <c r="H519" i="11"/>
  <c r="G519" i="11"/>
  <c r="F519" i="11"/>
  <c r="E519" i="11"/>
  <c r="D519" i="11"/>
  <c r="C519" i="11"/>
  <c r="Z518" i="11"/>
  <c r="Y518" i="11"/>
  <c r="X518" i="11"/>
  <c r="W518" i="11"/>
  <c r="V518" i="11"/>
  <c r="T518" i="11"/>
  <c r="S518" i="11"/>
  <c r="R518" i="11"/>
  <c r="Q518" i="11"/>
  <c r="P518" i="11"/>
  <c r="N518" i="11"/>
  <c r="M518" i="11"/>
  <c r="L518" i="11"/>
  <c r="K518" i="11"/>
  <c r="J518" i="11"/>
  <c r="I518" i="11"/>
  <c r="H518" i="11"/>
  <c r="G518" i="11"/>
  <c r="F518" i="11"/>
  <c r="E518" i="11"/>
  <c r="D518" i="11"/>
  <c r="C518" i="11"/>
  <c r="Z517" i="11"/>
  <c r="Y517" i="11"/>
  <c r="X517" i="11"/>
  <c r="W517" i="11"/>
  <c r="V517" i="11"/>
  <c r="T517" i="11"/>
  <c r="S517" i="11"/>
  <c r="R517" i="11"/>
  <c r="Q517" i="11"/>
  <c r="P517" i="11"/>
  <c r="N517" i="11"/>
  <c r="M517" i="11"/>
  <c r="L517" i="11"/>
  <c r="K517" i="11"/>
  <c r="J517" i="11"/>
  <c r="I517" i="11"/>
  <c r="H517" i="11"/>
  <c r="G517" i="11"/>
  <c r="F517" i="11"/>
  <c r="E517" i="11"/>
  <c r="D517" i="11"/>
  <c r="C517" i="11"/>
  <c r="Z516" i="11"/>
  <c r="Y516" i="11"/>
  <c r="X516" i="11"/>
  <c r="W516" i="11"/>
  <c r="V516" i="11"/>
  <c r="T516" i="11"/>
  <c r="S516" i="11"/>
  <c r="R516" i="11"/>
  <c r="Q516" i="11"/>
  <c r="P516" i="11"/>
  <c r="N516" i="11"/>
  <c r="M516" i="11"/>
  <c r="L516" i="11"/>
  <c r="K516" i="11"/>
  <c r="J516" i="11"/>
  <c r="I516" i="11"/>
  <c r="H516" i="11"/>
  <c r="G516" i="11"/>
  <c r="F516" i="11"/>
  <c r="E516" i="11"/>
  <c r="D516" i="11"/>
  <c r="C516" i="11"/>
  <c r="Z515" i="11"/>
  <c r="Y515" i="11"/>
  <c r="X515" i="11"/>
  <c r="W515" i="11"/>
  <c r="V515" i="11"/>
  <c r="T515" i="11"/>
  <c r="S515" i="11"/>
  <c r="R515" i="11"/>
  <c r="Q515" i="11"/>
  <c r="P515" i="11"/>
  <c r="N515" i="11"/>
  <c r="M515" i="11"/>
  <c r="L515" i="11"/>
  <c r="K515" i="11"/>
  <c r="J515" i="11"/>
  <c r="I515" i="11"/>
  <c r="H515" i="11"/>
  <c r="G515" i="11"/>
  <c r="F515" i="11"/>
  <c r="E515" i="11"/>
  <c r="D515" i="11"/>
  <c r="C515" i="11"/>
  <c r="Z514" i="11"/>
  <c r="Y514" i="11"/>
  <c r="X514" i="11"/>
  <c r="W514" i="11"/>
  <c r="V514" i="11"/>
  <c r="T514" i="11"/>
  <c r="S514" i="11"/>
  <c r="R514" i="11"/>
  <c r="Q514" i="11"/>
  <c r="P514" i="11"/>
  <c r="N514" i="11"/>
  <c r="M514" i="11"/>
  <c r="L514" i="11"/>
  <c r="K514" i="11"/>
  <c r="J514" i="11"/>
  <c r="I514" i="11"/>
  <c r="H514" i="11"/>
  <c r="G514" i="11"/>
  <c r="F514" i="11"/>
  <c r="E514" i="11"/>
  <c r="D514" i="11"/>
  <c r="C514" i="11"/>
  <c r="Z513" i="11"/>
  <c r="Y513" i="11"/>
  <c r="X513" i="11"/>
  <c r="W513" i="11"/>
  <c r="V513" i="11"/>
  <c r="T513" i="11"/>
  <c r="S513" i="11"/>
  <c r="R513" i="11"/>
  <c r="Q513" i="11"/>
  <c r="P513" i="11"/>
  <c r="N513" i="11"/>
  <c r="M513" i="11"/>
  <c r="L513" i="11"/>
  <c r="K513" i="11"/>
  <c r="J513" i="11"/>
  <c r="I513" i="11"/>
  <c r="H513" i="11"/>
  <c r="G513" i="11"/>
  <c r="F513" i="11"/>
  <c r="E513" i="11"/>
  <c r="D513" i="11"/>
  <c r="C513" i="11"/>
  <c r="Z512" i="11"/>
  <c r="Y512" i="11"/>
  <c r="X512" i="11"/>
  <c r="W512" i="11"/>
  <c r="V512" i="11"/>
  <c r="T512" i="11"/>
  <c r="S512" i="11"/>
  <c r="R512" i="11"/>
  <c r="Q512" i="11"/>
  <c r="P512" i="11"/>
  <c r="N512" i="11"/>
  <c r="M512" i="11"/>
  <c r="L512" i="11"/>
  <c r="K512" i="11"/>
  <c r="J512" i="11"/>
  <c r="I512" i="11"/>
  <c r="H512" i="11"/>
  <c r="G512" i="11"/>
  <c r="F512" i="11"/>
  <c r="E512" i="11"/>
  <c r="D512" i="11"/>
  <c r="C512" i="11"/>
  <c r="Z511" i="11"/>
  <c r="Y511" i="11"/>
  <c r="X511" i="11"/>
  <c r="W511" i="11"/>
  <c r="V511" i="11"/>
  <c r="T511" i="11"/>
  <c r="S511" i="11"/>
  <c r="R511" i="11"/>
  <c r="Q511" i="11"/>
  <c r="P511" i="11"/>
  <c r="N511" i="11"/>
  <c r="M511" i="11"/>
  <c r="L511" i="11"/>
  <c r="K511" i="11"/>
  <c r="J511" i="11"/>
  <c r="I511" i="11"/>
  <c r="H511" i="11"/>
  <c r="G511" i="11"/>
  <c r="F511" i="11"/>
  <c r="E511" i="11"/>
  <c r="D511" i="11"/>
  <c r="C511" i="11"/>
  <c r="Z510" i="11"/>
  <c r="Y510" i="11"/>
  <c r="X510" i="11"/>
  <c r="W510" i="11"/>
  <c r="V510" i="11"/>
  <c r="T510" i="11"/>
  <c r="S510" i="11"/>
  <c r="R510" i="11"/>
  <c r="Q510" i="11"/>
  <c r="P510" i="11"/>
  <c r="N510" i="11"/>
  <c r="M510" i="11"/>
  <c r="L510" i="11"/>
  <c r="K510" i="11"/>
  <c r="J510" i="11"/>
  <c r="I510" i="11"/>
  <c r="H510" i="11"/>
  <c r="G510" i="11"/>
  <c r="F510" i="11"/>
  <c r="E510" i="11"/>
  <c r="D510" i="11"/>
  <c r="C510" i="11"/>
  <c r="Z509" i="11"/>
  <c r="Y509" i="11"/>
  <c r="X509" i="11"/>
  <c r="W509" i="11"/>
  <c r="V509" i="11"/>
  <c r="T509" i="11"/>
  <c r="S509" i="11"/>
  <c r="R509" i="11"/>
  <c r="R528" i="11" s="1"/>
  <c r="Q509" i="11"/>
  <c r="P509" i="11"/>
  <c r="N509" i="11"/>
  <c r="M509" i="11"/>
  <c r="L509" i="11"/>
  <c r="K509" i="11"/>
  <c r="J509" i="11"/>
  <c r="I509" i="11"/>
  <c r="H509" i="11"/>
  <c r="G509" i="11"/>
  <c r="F509" i="11"/>
  <c r="E509" i="11"/>
  <c r="D509" i="11"/>
  <c r="C509" i="11"/>
  <c r="Z508" i="11"/>
  <c r="Y508" i="11"/>
  <c r="X508" i="11"/>
  <c r="W508" i="11"/>
  <c r="V508" i="11"/>
  <c r="T508" i="11"/>
  <c r="S508" i="11"/>
  <c r="R508" i="11"/>
  <c r="Q508" i="11"/>
  <c r="Q528" i="11" s="1"/>
  <c r="P508" i="11"/>
  <c r="N508" i="11"/>
  <c r="M508" i="11"/>
  <c r="L508" i="11"/>
  <c r="K508" i="11"/>
  <c r="J508" i="11"/>
  <c r="I508" i="11"/>
  <c r="H508" i="11"/>
  <c r="G508" i="11"/>
  <c r="F508" i="11"/>
  <c r="E508" i="11"/>
  <c r="D508" i="11"/>
  <c r="C508" i="11"/>
  <c r="Z507" i="11"/>
  <c r="Y507" i="11"/>
  <c r="X507" i="11"/>
  <c r="X528" i="11" s="1"/>
  <c r="W507" i="11"/>
  <c r="W528" i="11" s="1"/>
  <c r="V507" i="11"/>
  <c r="V528" i="11" s="1"/>
  <c r="T507" i="11"/>
  <c r="S507" i="11"/>
  <c r="R507" i="11"/>
  <c r="Q507" i="11"/>
  <c r="P507" i="11"/>
  <c r="P528" i="11" s="1"/>
  <c r="N507" i="11"/>
  <c r="M507" i="11"/>
  <c r="L507" i="11"/>
  <c r="K507" i="11"/>
  <c r="J507" i="11"/>
  <c r="I507" i="11"/>
  <c r="H507" i="11"/>
  <c r="G507" i="11"/>
  <c r="F507" i="11"/>
  <c r="E507" i="11"/>
  <c r="D507" i="11"/>
  <c r="C507" i="11"/>
  <c r="Y505" i="11"/>
  <c r="S505" i="11"/>
  <c r="Z508" i="7"/>
  <c r="Z509" i="7"/>
  <c r="Z510" i="7"/>
  <c r="Z511" i="7"/>
  <c r="Z512" i="7"/>
  <c r="Z513" i="7"/>
  <c r="Z514" i="7"/>
  <c r="Z515" i="7"/>
  <c r="Z516" i="7"/>
  <c r="Z517" i="7"/>
  <c r="Z518" i="7"/>
  <c r="Z519" i="7"/>
  <c r="Z520" i="7"/>
  <c r="Z521" i="7"/>
  <c r="Z522" i="7"/>
  <c r="Z523" i="7"/>
  <c r="Z524" i="7"/>
  <c r="Z525" i="7"/>
  <c r="Z526" i="7"/>
  <c r="Z527" i="7"/>
  <c r="Z507" i="7"/>
  <c r="Y508" i="7"/>
  <c r="Y510" i="7"/>
  <c r="Y511" i="7"/>
  <c r="Y512" i="7"/>
  <c r="Y513" i="7"/>
  <c r="Y514" i="7"/>
  <c r="Y515" i="7"/>
  <c r="Y516" i="7"/>
  <c r="Y517" i="7"/>
  <c r="Y518" i="7"/>
  <c r="Y519" i="7"/>
  <c r="Y520" i="7"/>
  <c r="Y521" i="7"/>
  <c r="Y522" i="7"/>
  <c r="Y523" i="7"/>
  <c r="Y524" i="7"/>
  <c r="Y525" i="7"/>
  <c r="Y526" i="7"/>
  <c r="Y527" i="7"/>
  <c r="Y507" i="7"/>
  <c r="T508" i="7"/>
  <c r="T509" i="7"/>
  <c r="T510" i="7"/>
  <c r="T511" i="7"/>
  <c r="T512" i="7"/>
  <c r="T513" i="7"/>
  <c r="T514" i="7"/>
  <c r="T515" i="7"/>
  <c r="T516" i="7"/>
  <c r="T517" i="7"/>
  <c r="T518" i="7"/>
  <c r="T519" i="7"/>
  <c r="T520" i="7"/>
  <c r="T521" i="7"/>
  <c r="T522" i="7"/>
  <c r="T523" i="7"/>
  <c r="T525" i="7"/>
  <c r="T526" i="7"/>
  <c r="T527" i="7"/>
  <c r="T507" i="7"/>
  <c r="S508" i="7"/>
  <c r="S509" i="7"/>
  <c r="S510" i="7"/>
  <c r="S512" i="7"/>
  <c r="S513" i="7"/>
  <c r="S514" i="7"/>
  <c r="S515" i="7"/>
  <c r="S516" i="7"/>
  <c r="S517" i="7"/>
  <c r="S518" i="7"/>
  <c r="S519" i="7"/>
  <c r="S520" i="7"/>
  <c r="S521" i="7"/>
  <c r="S522" i="7"/>
  <c r="S523" i="7"/>
  <c r="S524" i="7"/>
  <c r="S525" i="7"/>
  <c r="S526" i="7"/>
  <c r="S527" i="7"/>
  <c r="X508" i="7"/>
  <c r="X509" i="7"/>
  <c r="X510" i="7"/>
  <c r="X511" i="7"/>
  <c r="X512" i="7"/>
  <c r="X513" i="7"/>
  <c r="X514" i="7"/>
  <c r="X515" i="7"/>
  <c r="X516" i="7"/>
  <c r="X517" i="7"/>
  <c r="X518" i="7"/>
  <c r="X519" i="7"/>
  <c r="X520" i="7"/>
  <c r="X521" i="7"/>
  <c r="X522" i="7"/>
  <c r="X523" i="7"/>
  <c r="X524" i="7"/>
  <c r="X525" i="7"/>
  <c r="X526" i="7"/>
  <c r="X527" i="7"/>
  <c r="W508" i="7"/>
  <c r="W528" i="7" s="1"/>
  <c r="W509" i="7"/>
  <c r="W510" i="7"/>
  <c r="W511" i="7"/>
  <c r="W512" i="7"/>
  <c r="W513" i="7"/>
  <c r="W514" i="7"/>
  <c r="W515" i="7"/>
  <c r="W516" i="7"/>
  <c r="W517" i="7"/>
  <c r="W518" i="7"/>
  <c r="W519" i="7"/>
  <c r="W520" i="7"/>
  <c r="W521" i="7"/>
  <c r="W522" i="7"/>
  <c r="W523" i="7"/>
  <c r="W524" i="7"/>
  <c r="W525" i="7"/>
  <c r="W526" i="7"/>
  <c r="W527" i="7"/>
  <c r="V508" i="7"/>
  <c r="V509" i="7"/>
  <c r="V510" i="7"/>
  <c r="V511" i="7"/>
  <c r="V512" i="7"/>
  <c r="V513" i="7"/>
  <c r="V514" i="7"/>
  <c r="V515" i="7"/>
  <c r="V516" i="7"/>
  <c r="V517" i="7"/>
  <c r="V518" i="7"/>
  <c r="V519" i="7"/>
  <c r="V520" i="7"/>
  <c r="V521" i="7"/>
  <c r="V522" i="7"/>
  <c r="V523" i="7"/>
  <c r="V524" i="7"/>
  <c r="V525" i="7"/>
  <c r="V526" i="7"/>
  <c r="V527" i="7"/>
  <c r="X507" i="7"/>
  <c r="W507" i="7"/>
  <c r="V507" i="7"/>
  <c r="N508" i="7"/>
  <c r="N509" i="7"/>
  <c r="N510" i="7"/>
  <c r="N511" i="7"/>
  <c r="N512" i="7"/>
  <c r="N513" i="7"/>
  <c r="N514" i="7"/>
  <c r="N515" i="7"/>
  <c r="N516" i="7"/>
  <c r="N517" i="7"/>
  <c r="N518" i="7"/>
  <c r="N519" i="7"/>
  <c r="N520" i="7"/>
  <c r="N521" i="7"/>
  <c r="N522" i="7"/>
  <c r="N523" i="7"/>
  <c r="N524" i="7"/>
  <c r="N525" i="7"/>
  <c r="N526" i="7"/>
  <c r="N527" i="7"/>
  <c r="M508" i="7"/>
  <c r="Q508" i="7" s="1"/>
  <c r="M509" i="7"/>
  <c r="M510" i="7"/>
  <c r="Q510" i="7" s="1"/>
  <c r="M511" i="7"/>
  <c r="M512" i="7"/>
  <c r="M513" i="7"/>
  <c r="M514" i="7"/>
  <c r="M515" i="7"/>
  <c r="M516" i="7"/>
  <c r="M517" i="7"/>
  <c r="M518" i="7"/>
  <c r="Q518" i="7" s="1"/>
  <c r="M519" i="7"/>
  <c r="M520" i="7"/>
  <c r="M521" i="7"/>
  <c r="M522" i="7"/>
  <c r="M523" i="7"/>
  <c r="M524" i="7"/>
  <c r="M525" i="7"/>
  <c r="M526" i="7"/>
  <c r="Q526" i="7" s="1"/>
  <c r="M527" i="7"/>
  <c r="L508" i="7"/>
  <c r="L509" i="7"/>
  <c r="L510" i="7"/>
  <c r="L511" i="7"/>
  <c r="L512" i="7"/>
  <c r="L513" i="7"/>
  <c r="L514" i="7"/>
  <c r="L515" i="7"/>
  <c r="L516" i="7"/>
  <c r="L517" i="7"/>
  <c r="L518" i="7"/>
  <c r="L519" i="7"/>
  <c r="L520" i="7"/>
  <c r="L521" i="7"/>
  <c r="L522" i="7"/>
  <c r="L523" i="7"/>
  <c r="L524" i="7"/>
  <c r="L525" i="7"/>
  <c r="L526" i="7"/>
  <c r="L527" i="7"/>
  <c r="N507" i="7"/>
  <c r="M507" i="7"/>
  <c r="L507" i="7"/>
  <c r="K508" i="7"/>
  <c r="K509" i="7"/>
  <c r="K510" i="7"/>
  <c r="K511" i="7"/>
  <c r="K512" i="7"/>
  <c r="K513" i="7"/>
  <c r="K514" i="7"/>
  <c r="K515" i="7"/>
  <c r="K516" i="7"/>
  <c r="K517" i="7"/>
  <c r="K518" i="7"/>
  <c r="K519" i="7"/>
  <c r="K520" i="7"/>
  <c r="K521" i="7"/>
  <c r="K522" i="7"/>
  <c r="K523" i="7"/>
  <c r="K524" i="7"/>
  <c r="K525" i="7"/>
  <c r="K526" i="7"/>
  <c r="K52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I508" i="7"/>
  <c r="I509" i="7"/>
  <c r="I510" i="7"/>
  <c r="P510" i="7" s="1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K507" i="7"/>
  <c r="J507" i="7"/>
  <c r="I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H507" i="7"/>
  <c r="G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07" i="7"/>
  <c r="D508" i="7"/>
  <c r="D509" i="7"/>
  <c r="D510" i="7"/>
  <c r="D511" i="7"/>
  <c r="D512" i="7"/>
  <c r="D513" i="7"/>
  <c r="D514" i="7"/>
  <c r="D515" i="7"/>
  <c r="D516" i="7"/>
  <c r="D517" i="7"/>
  <c r="D518" i="7"/>
  <c r="D519" i="7"/>
  <c r="D520" i="7"/>
  <c r="D521" i="7"/>
  <c r="D522" i="7"/>
  <c r="D523" i="7"/>
  <c r="D524" i="7"/>
  <c r="D525" i="7"/>
  <c r="D526" i="7"/>
  <c r="D527" i="7"/>
  <c r="D507" i="7"/>
  <c r="C508" i="7"/>
  <c r="C509" i="7"/>
  <c r="C510" i="7"/>
  <c r="C511" i="7"/>
  <c r="C512" i="7"/>
  <c r="C513" i="7"/>
  <c r="C514" i="7"/>
  <c r="C515" i="7"/>
  <c r="C516" i="7"/>
  <c r="C517" i="7"/>
  <c r="C518" i="7"/>
  <c r="C519" i="7"/>
  <c r="C520" i="7"/>
  <c r="C521" i="7"/>
  <c r="C522" i="7"/>
  <c r="C523" i="7"/>
  <c r="C524" i="7"/>
  <c r="C525" i="7"/>
  <c r="C526" i="7"/>
  <c r="C527" i="7"/>
  <c r="C507" i="7"/>
  <c r="Q527" i="7"/>
  <c r="G527" i="7"/>
  <c r="P527" i="7"/>
  <c r="G526" i="7"/>
  <c r="P522" i="7"/>
  <c r="Q521" i="7"/>
  <c r="P520" i="7"/>
  <c r="R519" i="7"/>
  <c r="Q519" i="7"/>
  <c r="P519" i="7"/>
  <c r="R517" i="7"/>
  <c r="P515" i="7"/>
  <c r="R514" i="7"/>
  <c r="P514" i="7"/>
  <c r="Q513" i="7"/>
  <c r="R512" i="7"/>
  <c r="R511" i="7"/>
  <c r="Q511" i="7"/>
  <c r="P511" i="7"/>
  <c r="Y505" i="7"/>
  <c r="S505" i="7"/>
  <c r="O34" i="13" l="1"/>
  <c r="O42" i="13"/>
  <c r="O50" i="13"/>
  <c r="N38" i="13"/>
  <c r="N46" i="13"/>
  <c r="N30" i="13"/>
  <c r="O35" i="13"/>
  <c r="O43" i="13"/>
  <c r="N31" i="13"/>
  <c r="N39" i="13"/>
  <c r="N47" i="13"/>
  <c r="O36" i="13"/>
  <c r="O44" i="13"/>
  <c r="N32" i="13"/>
  <c r="N40" i="13"/>
  <c r="N48" i="13"/>
  <c r="O38" i="13"/>
  <c r="N34" i="13"/>
  <c r="N50" i="13"/>
  <c r="O31" i="13"/>
  <c r="O47" i="13"/>
  <c r="N43" i="13"/>
  <c r="O37" i="13"/>
  <c r="O45" i="13"/>
  <c r="N33" i="13"/>
  <c r="N41" i="13"/>
  <c r="N49" i="13"/>
  <c r="O46" i="13"/>
  <c r="N42" i="13"/>
  <c r="O39" i="13"/>
  <c r="N35" i="13"/>
  <c r="O33" i="13"/>
  <c r="N45" i="13"/>
  <c r="O49" i="13"/>
  <c r="O30" i="13"/>
  <c r="O40" i="13"/>
  <c r="N36" i="13"/>
  <c r="N37" i="13"/>
  <c r="O32" i="13"/>
  <c r="O41" i="13"/>
  <c r="O48" i="13"/>
  <c r="N44" i="13"/>
  <c r="S34" i="13"/>
  <c r="S42" i="13"/>
  <c r="S50" i="13"/>
  <c r="R38" i="13"/>
  <c r="R46" i="13"/>
  <c r="S35" i="13"/>
  <c r="S43" i="13"/>
  <c r="R31" i="13"/>
  <c r="R39" i="13"/>
  <c r="R47" i="13"/>
  <c r="S36" i="13"/>
  <c r="S44" i="13"/>
  <c r="R32" i="13"/>
  <c r="R40" i="13"/>
  <c r="R48" i="13"/>
  <c r="S38" i="13"/>
  <c r="R34" i="13"/>
  <c r="R50" i="13"/>
  <c r="R30" i="13"/>
  <c r="S31" i="13"/>
  <c r="S47" i="13"/>
  <c r="R43" i="13"/>
  <c r="S37" i="13"/>
  <c r="S45" i="13"/>
  <c r="R33" i="13"/>
  <c r="R41" i="13"/>
  <c r="R49" i="13"/>
  <c r="S30" i="13"/>
  <c r="S46" i="13"/>
  <c r="R42" i="13"/>
  <c r="S39" i="13"/>
  <c r="R35" i="13"/>
  <c r="S49" i="13"/>
  <c r="R36" i="13"/>
  <c r="R45" i="13"/>
  <c r="S40" i="13"/>
  <c r="S41" i="13"/>
  <c r="S48" i="13"/>
  <c r="R37" i="13"/>
  <c r="S32" i="13"/>
  <c r="R44" i="13"/>
  <c r="S33" i="13"/>
  <c r="Y34" i="13"/>
  <c r="Y42" i="13"/>
  <c r="Y50" i="13"/>
  <c r="X38" i="13"/>
  <c r="X46" i="13"/>
  <c r="Y35" i="13"/>
  <c r="Y43" i="13"/>
  <c r="X31" i="13"/>
  <c r="X39" i="13"/>
  <c r="X47" i="13"/>
  <c r="Y36" i="13"/>
  <c r="Y44" i="13"/>
  <c r="X32" i="13"/>
  <c r="X40" i="13"/>
  <c r="X48" i="13"/>
  <c r="Y46" i="13"/>
  <c r="Y39" i="13"/>
  <c r="Y37" i="13"/>
  <c r="Y45" i="13"/>
  <c r="X33" i="13"/>
  <c r="X41" i="13"/>
  <c r="X49" i="13"/>
  <c r="Y38" i="13"/>
  <c r="X34" i="13"/>
  <c r="X42" i="13"/>
  <c r="X50" i="13"/>
  <c r="Y31" i="13"/>
  <c r="Y47" i="13"/>
  <c r="X35" i="13"/>
  <c r="X43" i="13"/>
  <c r="Y41" i="13"/>
  <c r="Y30" i="13"/>
  <c r="Y32" i="13"/>
  <c r="Y48" i="13"/>
  <c r="X30" i="13"/>
  <c r="X44" i="13"/>
  <c r="Y33" i="13"/>
  <c r="Y49" i="13"/>
  <c r="X36" i="13"/>
  <c r="X37" i="13"/>
  <c r="X45" i="13"/>
  <c r="Y40" i="13"/>
  <c r="M34" i="13"/>
  <c r="M42" i="13"/>
  <c r="M50" i="13"/>
  <c r="L38" i="13"/>
  <c r="L46" i="13"/>
  <c r="M35" i="13"/>
  <c r="M43" i="13"/>
  <c r="L31" i="13"/>
  <c r="L39" i="13"/>
  <c r="L47" i="13"/>
  <c r="M30" i="13"/>
  <c r="M36" i="13"/>
  <c r="M44" i="13"/>
  <c r="L32" i="13"/>
  <c r="L40" i="13"/>
  <c r="L48" i="13"/>
  <c r="L30" i="13"/>
  <c r="M46" i="13"/>
  <c r="L42" i="13"/>
  <c r="M37" i="13"/>
  <c r="M45" i="13"/>
  <c r="L33" i="13"/>
  <c r="L41" i="13"/>
  <c r="L49" i="13"/>
  <c r="M38" i="13"/>
  <c r="L34" i="13"/>
  <c r="L50" i="13"/>
  <c r="M48" i="13"/>
  <c r="M41" i="13"/>
  <c r="M47" i="13"/>
  <c r="M31" i="13"/>
  <c r="M49" i="13"/>
  <c r="L36" i="13"/>
  <c r="M39" i="13"/>
  <c r="L43" i="13"/>
  <c r="L45" i="13"/>
  <c r="M32" i="13"/>
  <c r="L35" i="13"/>
  <c r="M33" i="13"/>
  <c r="L37" i="13"/>
  <c r="M40" i="13"/>
  <c r="L44" i="13"/>
  <c r="W34" i="13"/>
  <c r="W42" i="13"/>
  <c r="W50" i="13"/>
  <c r="V38" i="13"/>
  <c r="V46" i="13"/>
  <c r="V30" i="13"/>
  <c r="W35" i="13"/>
  <c r="W43" i="13"/>
  <c r="V31" i="13"/>
  <c r="V39" i="13"/>
  <c r="V47" i="13"/>
  <c r="W36" i="13"/>
  <c r="W44" i="13"/>
  <c r="V32" i="13"/>
  <c r="V40" i="13"/>
  <c r="V48" i="13"/>
  <c r="V42" i="13"/>
  <c r="V43" i="13"/>
  <c r="W37" i="13"/>
  <c r="W45" i="13"/>
  <c r="V33" i="13"/>
  <c r="V41" i="13"/>
  <c r="V49" i="13"/>
  <c r="W38" i="13"/>
  <c r="W46" i="13"/>
  <c r="V34" i="13"/>
  <c r="V50" i="13"/>
  <c r="W31" i="13"/>
  <c r="W39" i="13"/>
  <c r="W47" i="13"/>
  <c r="V35" i="13"/>
  <c r="W33" i="13"/>
  <c r="V45" i="13"/>
  <c r="V37" i="13"/>
  <c r="V44" i="13"/>
  <c r="W40" i="13"/>
  <c r="W49" i="13"/>
  <c r="W32" i="13"/>
  <c r="W41" i="13"/>
  <c r="W30" i="13"/>
  <c r="W48" i="13"/>
  <c r="V36" i="13"/>
  <c r="Q34" i="13"/>
  <c r="Q42" i="13"/>
  <c r="Q50" i="13"/>
  <c r="P38" i="13"/>
  <c r="P46" i="13"/>
  <c r="Q35" i="13"/>
  <c r="Q43" i="13"/>
  <c r="P31" i="13"/>
  <c r="P39" i="13"/>
  <c r="P47" i="13"/>
  <c r="Q36" i="13"/>
  <c r="Q44" i="13"/>
  <c r="P32" i="13"/>
  <c r="P40" i="13"/>
  <c r="P48" i="13"/>
  <c r="Q46" i="13"/>
  <c r="P42" i="13"/>
  <c r="Q39" i="13"/>
  <c r="P35" i="13"/>
  <c r="Q37" i="13"/>
  <c r="Q45" i="13"/>
  <c r="P33" i="13"/>
  <c r="P41" i="13"/>
  <c r="P49" i="13"/>
  <c r="Q38" i="13"/>
  <c r="P34" i="13"/>
  <c r="P50" i="13"/>
  <c r="Q31" i="13"/>
  <c r="Q47" i="13"/>
  <c r="P43" i="13"/>
  <c r="Q41" i="13"/>
  <c r="P44" i="13"/>
  <c r="Q33" i="13"/>
  <c r="Q40" i="13"/>
  <c r="Q48" i="13"/>
  <c r="P36" i="13"/>
  <c r="P30" i="13"/>
  <c r="Q49" i="13"/>
  <c r="Q30" i="13"/>
  <c r="P37" i="13"/>
  <c r="Q32" i="13"/>
  <c r="P45" i="13"/>
  <c r="K35" i="13"/>
  <c r="K43" i="13"/>
  <c r="J32" i="13"/>
  <c r="J40" i="13"/>
  <c r="J48" i="13"/>
  <c r="K36" i="13"/>
  <c r="K44" i="13"/>
  <c r="J33" i="13"/>
  <c r="J41" i="13"/>
  <c r="J49" i="13"/>
  <c r="K37" i="13"/>
  <c r="K45" i="13"/>
  <c r="J34" i="13"/>
  <c r="J42" i="13"/>
  <c r="J50" i="13"/>
  <c r="K47" i="13"/>
  <c r="J44" i="13"/>
  <c r="K50" i="13"/>
  <c r="K38" i="13"/>
  <c r="K46" i="13"/>
  <c r="J35" i="13"/>
  <c r="J43" i="13"/>
  <c r="K30" i="13"/>
  <c r="K31" i="13"/>
  <c r="K39" i="13"/>
  <c r="J36" i="13"/>
  <c r="J30" i="13"/>
  <c r="K34" i="13"/>
  <c r="J38" i="13"/>
  <c r="K48" i="13"/>
  <c r="J31" i="13"/>
  <c r="J37" i="13"/>
  <c r="K40" i="13"/>
  <c r="J39" i="13"/>
  <c r="K42" i="13"/>
  <c r="J46" i="13"/>
  <c r="K32" i="13"/>
  <c r="K41" i="13"/>
  <c r="J45" i="13"/>
  <c r="J47" i="13"/>
  <c r="K49" i="13"/>
  <c r="K33" i="13"/>
  <c r="U34" i="13"/>
  <c r="U42" i="13"/>
  <c r="U50" i="13"/>
  <c r="T38" i="13"/>
  <c r="T46" i="13"/>
  <c r="U35" i="13"/>
  <c r="U43" i="13"/>
  <c r="T31" i="13"/>
  <c r="T39" i="13"/>
  <c r="T47" i="13"/>
  <c r="U30" i="13"/>
  <c r="U36" i="13"/>
  <c r="U44" i="13"/>
  <c r="T32" i="13"/>
  <c r="T40" i="13"/>
  <c r="T48" i="13"/>
  <c r="T30" i="13"/>
  <c r="U46" i="13"/>
  <c r="T42" i="13"/>
  <c r="U39" i="13"/>
  <c r="T35" i="13"/>
  <c r="U37" i="13"/>
  <c r="U45" i="13"/>
  <c r="T33" i="13"/>
  <c r="T41" i="13"/>
  <c r="T49" i="13"/>
  <c r="U38" i="13"/>
  <c r="T34" i="13"/>
  <c r="T50" i="13"/>
  <c r="U31" i="13"/>
  <c r="U47" i="13"/>
  <c r="T43" i="13"/>
  <c r="T37" i="13"/>
  <c r="U32" i="13"/>
  <c r="T44" i="13"/>
  <c r="U40" i="13"/>
  <c r="U41" i="13"/>
  <c r="U33" i="13"/>
  <c r="T45" i="13"/>
  <c r="U48" i="13"/>
  <c r="U49" i="13"/>
  <c r="T36" i="13"/>
  <c r="I31" i="13"/>
  <c r="I39" i="13"/>
  <c r="I47" i="13"/>
  <c r="H35" i="13"/>
  <c r="H43" i="13"/>
  <c r="I30" i="13"/>
  <c r="I32" i="13"/>
  <c r="I40" i="13"/>
  <c r="H44" i="13"/>
  <c r="I33" i="13"/>
  <c r="I41" i="13"/>
  <c r="I49" i="13"/>
  <c r="H37" i="13"/>
  <c r="H45" i="13"/>
  <c r="H36" i="13"/>
  <c r="I34" i="13"/>
  <c r="I42" i="13"/>
  <c r="I50" i="13"/>
  <c r="H38" i="13"/>
  <c r="H46" i="13"/>
  <c r="H30" i="13"/>
  <c r="I35" i="13"/>
  <c r="I43" i="13"/>
  <c r="H31" i="13"/>
  <c r="H39" i="13"/>
  <c r="H47" i="13"/>
  <c r="I36" i="13"/>
  <c r="I44" i="13"/>
  <c r="H32" i="13"/>
  <c r="H40" i="13"/>
  <c r="H48" i="13"/>
  <c r="I37" i="13"/>
  <c r="I45" i="13"/>
  <c r="H33" i="13"/>
  <c r="H41" i="13"/>
  <c r="H49" i="13"/>
  <c r="I38" i="13"/>
  <c r="I46" i="13"/>
  <c r="H34" i="13"/>
  <c r="H42" i="13"/>
  <c r="H50" i="13"/>
  <c r="I48" i="13"/>
  <c r="G37" i="13"/>
  <c r="G45" i="13"/>
  <c r="F33" i="13"/>
  <c r="F41" i="13"/>
  <c r="F49" i="13"/>
  <c r="G46" i="13"/>
  <c r="F50" i="13"/>
  <c r="G31" i="13"/>
  <c r="G39" i="13"/>
  <c r="G47" i="13"/>
  <c r="F35" i="13"/>
  <c r="F43" i="13"/>
  <c r="G30" i="13"/>
  <c r="G32" i="13"/>
  <c r="G40" i="13"/>
  <c r="G48" i="13"/>
  <c r="F36" i="13"/>
  <c r="F44" i="13"/>
  <c r="F30" i="13"/>
  <c r="G33" i="13"/>
  <c r="G41" i="13"/>
  <c r="G49" i="13"/>
  <c r="F37" i="13"/>
  <c r="F45" i="13"/>
  <c r="G34" i="13"/>
  <c r="G42" i="13"/>
  <c r="G50" i="13"/>
  <c r="F38" i="13"/>
  <c r="F46" i="13"/>
  <c r="G38" i="13"/>
  <c r="F42" i="13"/>
  <c r="G35" i="13"/>
  <c r="G43" i="13"/>
  <c r="F31" i="13"/>
  <c r="F39" i="13"/>
  <c r="F47" i="13"/>
  <c r="G36" i="13"/>
  <c r="G44" i="13"/>
  <c r="F32" i="13"/>
  <c r="F40" i="13"/>
  <c r="F48" i="13"/>
  <c r="F34" i="13"/>
  <c r="E35" i="13"/>
  <c r="E43" i="13"/>
  <c r="E30" i="13"/>
  <c r="D38" i="13"/>
  <c r="D46" i="13"/>
  <c r="D47" i="13"/>
  <c r="E37" i="13"/>
  <c r="E45" i="13"/>
  <c r="D32" i="13"/>
  <c r="D40" i="13"/>
  <c r="D48" i="13"/>
  <c r="E38" i="13"/>
  <c r="D33" i="13"/>
  <c r="D49" i="13"/>
  <c r="E44" i="13"/>
  <c r="E46" i="13"/>
  <c r="D41" i="13"/>
  <c r="E36" i="13"/>
  <c r="E31" i="13"/>
  <c r="E39" i="13"/>
  <c r="E47" i="13"/>
  <c r="D34" i="13"/>
  <c r="D42" i="13"/>
  <c r="D50" i="13"/>
  <c r="E32" i="13"/>
  <c r="E40" i="13"/>
  <c r="E48" i="13"/>
  <c r="D35" i="13"/>
  <c r="D43" i="13"/>
  <c r="D30" i="13"/>
  <c r="D31" i="13"/>
  <c r="E33" i="13"/>
  <c r="E41" i="13"/>
  <c r="E49" i="13"/>
  <c r="D36" i="13"/>
  <c r="D44" i="13"/>
  <c r="E34" i="13"/>
  <c r="E42" i="13"/>
  <c r="E50" i="13"/>
  <c r="D37" i="13"/>
  <c r="D45" i="13"/>
  <c r="D39" i="13"/>
  <c r="X528" i="7"/>
  <c r="V528" i="7"/>
  <c r="R513" i="7"/>
  <c r="Q516" i="7"/>
  <c r="Q524" i="7"/>
  <c r="R516" i="7"/>
  <c r="R520" i="7"/>
  <c r="R527" i="7"/>
  <c r="Q517" i="7"/>
  <c r="Q509" i="7"/>
  <c r="Q525" i="7"/>
  <c r="P525" i="7"/>
  <c r="P524" i="7"/>
  <c r="P508" i="7"/>
  <c r="P523" i="7"/>
  <c r="P526" i="7"/>
  <c r="P518" i="7"/>
  <c r="R523" i="7"/>
  <c r="R515" i="7"/>
  <c r="R522" i="7"/>
  <c r="Q514" i="7"/>
  <c r="P521" i="7"/>
  <c r="P507" i="7"/>
  <c r="R509" i="7"/>
  <c r="R508" i="7"/>
  <c r="R518" i="7"/>
  <c r="R524" i="7"/>
  <c r="R526" i="7"/>
  <c r="R510" i="7"/>
  <c r="R525" i="7"/>
  <c r="R521" i="7"/>
  <c r="R507" i="7"/>
  <c r="Q515" i="7"/>
  <c r="Q520" i="7"/>
  <c r="Q512" i="7"/>
  <c r="Q522" i="7"/>
  <c r="Q523" i="7"/>
  <c r="Q507" i="7"/>
  <c r="P517" i="7"/>
  <c r="P513" i="7"/>
  <c r="P516" i="7"/>
  <c r="P509" i="7"/>
  <c r="P512" i="7"/>
  <c r="Q528" i="7" l="1"/>
  <c r="P528" i="7"/>
  <c r="R528" i="7"/>
  <c r="Y480" i="11"/>
  <c r="S480" i="11"/>
  <c r="X502" i="7"/>
  <c r="W502" i="7"/>
  <c r="W502" i="11" s="1"/>
  <c r="V502" i="7"/>
  <c r="V502" i="11" s="1"/>
  <c r="X501" i="7"/>
  <c r="W501" i="7"/>
  <c r="V501" i="7"/>
  <c r="V501" i="11" s="1"/>
  <c r="X500" i="7"/>
  <c r="X500" i="11" s="1"/>
  <c r="W500" i="7"/>
  <c r="V500" i="7"/>
  <c r="V500" i="11" s="1"/>
  <c r="X499" i="7"/>
  <c r="W499" i="7"/>
  <c r="V499" i="7"/>
  <c r="V499" i="11" s="1"/>
  <c r="X498" i="7"/>
  <c r="W498" i="7"/>
  <c r="V498" i="7"/>
  <c r="V498" i="11" s="1"/>
  <c r="X497" i="7"/>
  <c r="W497" i="7"/>
  <c r="V497" i="7"/>
  <c r="V497" i="11" s="1"/>
  <c r="X496" i="7"/>
  <c r="W496" i="7"/>
  <c r="W496" i="11" s="1"/>
  <c r="V496" i="7"/>
  <c r="V496" i="11" s="1"/>
  <c r="X495" i="7"/>
  <c r="W495" i="7"/>
  <c r="V495" i="7"/>
  <c r="V495" i="11" s="1"/>
  <c r="X494" i="7"/>
  <c r="W494" i="7"/>
  <c r="V494" i="7"/>
  <c r="V494" i="11" s="1"/>
  <c r="X493" i="7"/>
  <c r="W493" i="7"/>
  <c r="V493" i="7"/>
  <c r="V493" i="11" s="1"/>
  <c r="X492" i="7"/>
  <c r="X492" i="11" s="1"/>
  <c r="W492" i="7"/>
  <c r="W492" i="11" s="1"/>
  <c r="V492" i="7"/>
  <c r="V492" i="11" s="1"/>
  <c r="X491" i="7"/>
  <c r="X491" i="11" s="1"/>
  <c r="W491" i="7"/>
  <c r="W491" i="11" s="1"/>
  <c r="V491" i="7"/>
  <c r="V491" i="11" s="1"/>
  <c r="X490" i="7"/>
  <c r="W490" i="7"/>
  <c r="V490" i="7"/>
  <c r="V490" i="11" s="1"/>
  <c r="X489" i="7"/>
  <c r="W489" i="7"/>
  <c r="V489" i="7"/>
  <c r="V489" i="11" s="1"/>
  <c r="X488" i="7"/>
  <c r="X488" i="11" s="1"/>
  <c r="W488" i="7"/>
  <c r="V488" i="7"/>
  <c r="V488" i="11" s="1"/>
  <c r="X487" i="7"/>
  <c r="W487" i="7"/>
  <c r="V487" i="7"/>
  <c r="V487" i="11" s="1"/>
  <c r="X486" i="7"/>
  <c r="W486" i="7"/>
  <c r="V486" i="7"/>
  <c r="V486" i="11" s="1"/>
  <c r="X485" i="7"/>
  <c r="W485" i="7"/>
  <c r="V485" i="7"/>
  <c r="V485" i="11" s="1"/>
  <c r="X484" i="7"/>
  <c r="X484" i="11" s="1"/>
  <c r="W484" i="7"/>
  <c r="W484" i="11" s="1"/>
  <c r="V484" i="7"/>
  <c r="X483" i="7"/>
  <c r="X483" i="11" s="1"/>
  <c r="W483" i="7"/>
  <c r="W483" i="11" s="1"/>
  <c r="V483" i="7"/>
  <c r="V483" i="11" s="1"/>
  <c r="X482" i="7"/>
  <c r="W482" i="7"/>
  <c r="V482" i="7"/>
  <c r="V482" i="11" s="1"/>
  <c r="N502" i="7"/>
  <c r="N502" i="11" s="1"/>
  <c r="M502" i="7"/>
  <c r="M502" i="11" s="1"/>
  <c r="L502" i="7"/>
  <c r="L502" i="11" s="1"/>
  <c r="N501" i="7"/>
  <c r="N501" i="11" s="1"/>
  <c r="M501" i="7"/>
  <c r="M501" i="11" s="1"/>
  <c r="L501" i="7"/>
  <c r="L501" i="11" s="1"/>
  <c r="N500" i="7"/>
  <c r="N500" i="11" s="1"/>
  <c r="M500" i="7"/>
  <c r="M500" i="11" s="1"/>
  <c r="L500" i="7"/>
  <c r="L500" i="11" s="1"/>
  <c r="N499" i="7"/>
  <c r="N499" i="11" s="1"/>
  <c r="M499" i="7"/>
  <c r="M499" i="11" s="1"/>
  <c r="L499" i="7"/>
  <c r="L499" i="11" s="1"/>
  <c r="N498" i="7"/>
  <c r="N498" i="11" s="1"/>
  <c r="M498" i="7"/>
  <c r="M498" i="11" s="1"/>
  <c r="L498" i="7"/>
  <c r="L498" i="11" s="1"/>
  <c r="N497" i="7"/>
  <c r="N497" i="11" s="1"/>
  <c r="M497" i="7"/>
  <c r="M497" i="11" s="1"/>
  <c r="L497" i="7"/>
  <c r="L497" i="11" s="1"/>
  <c r="N496" i="7"/>
  <c r="N496" i="11" s="1"/>
  <c r="M496" i="7"/>
  <c r="M496" i="11" s="1"/>
  <c r="L496" i="7"/>
  <c r="L496" i="11" s="1"/>
  <c r="N495" i="7"/>
  <c r="N495" i="11" s="1"/>
  <c r="M495" i="7"/>
  <c r="M495" i="11" s="1"/>
  <c r="L495" i="7"/>
  <c r="L495" i="11" s="1"/>
  <c r="N494" i="7"/>
  <c r="N494" i="11" s="1"/>
  <c r="M494" i="7"/>
  <c r="M494" i="11" s="1"/>
  <c r="L494" i="7"/>
  <c r="L494" i="11" s="1"/>
  <c r="N493" i="7"/>
  <c r="N493" i="11" s="1"/>
  <c r="M493" i="7"/>
  <c r="M493" i="11" s="1"/>
  <c r="L493" i="7"/>
  <c r="L493" i="11" s="1"/>
  <c r="N492" i="7"/>
  <c r="N492" i="11" s="1"/>
  <c r="M492" i="7"/>
  <c r="M492" i="11" s="1"/>
  <c r="L492" i="7"/>
  <c r="L492" i="11" s="1"/>
  <c r="N491" i="7"/>
  <c r="N491" i="11" s="1"/>
  <c r="M491" i="7"/>
  <c r="M491" i="11" s="1"/>
  <c r="L491" i="7"/>
  <c r="L491" i="11" s="1"/>
  <c r="N490" i="7"/>
  <c r="N490" i="11" s="1"/>
  <c r="M490" i="7"/>
  <c r="M490" i="11" s="1"/>
  <c r="L490" i="7"/>
  <c r="L490" i="11" s="1"/>
  <c r="N489" i="7"/>
  <c r="N489" i="11" s="1"/>
  <c r="M489" i="7"/>
  <c r="M489" i="11" s="1"/>
  <c r="L489" i="7"/>
  <c r="L489" i="11" s="1"/>
  <c r="N488" i="7"/>
  <c r="N488" i="11" s="1"/>
  <c r="M488" i="7"/>
  <c r="M488" i="11" s="1"/>
  <c r="L488" i="7"/>
  <c r="L488" i="11" s="1"/>
  <c r="N487" i="7"/>
  <c r="N487" i="11" s="1"/>
  <c r="M487" i="7"/>
  <c r="M487" i="11" s="1"/>
  <c r="L487" i="7"/>
  <c r="L487" i="11" s="1"/>
  <c r="N486" i="7"/>
  <c r="N486" i="11" s="1"/>
  <c r="M486" i="7"/>
  <c r="L486" i="7"/>
  <c r="L486" i="11" s="1"/>
  <c r="N485" i="7"/>
  <c r="N485" i="11" s="1"/>
  <c r="M485" i="7"/>
  <c r="M485" i="11" s="1"/>
  <c r="L485" i="7"/>
  <c r="L485" i="11" s="1"/>
  <c r="N484" i="7"/>
  <c r="N484" i="11" s="1"/>
  <c r="M484" i="7"/>
  <c r="M484" i="11" s="1"/>
  <c r="L484" i="7"/>
  <c r="L484" i="11" s="1"/>
  <c r="N483" i="7"/>
  <c r="N483" i="11" s="1"/>
  <c r="M483" i="7"/>
  <c r="M483" i="11" s="1"/>
  <c r="L483" i="7"/>
  <c r="L483" i="11" s="1"/>
  <c r="N482" i="7"/>
  <c r="N482" i="11" s="1"/>
  <c r="M482" i="7"/>
  <c r="M482" i="11" s="1"/>
  <c r="L482" i="7"/>
  <c r="L482" i="11" s="1"/>
  <c r="K502" i="7"/>
  <c r="K502" i="11" s="1"/>
  <c r="J502" i="7"/>
  <c r="J502" i="11" s="1"/>
  <c r="I502" i="7"/>
  <c r="I502" i="11" s="1"/>
  <c r="K501" i="7"/>
  <c r="K501" i="11" s="1"/>
  <c r="J501" i="7"/>
  <c r="J501" i="11" s="1"/>
  <c r="I501" i="7"/>
  <c r="I501" i="11" s="1"/>
  <c r="K500" i="7"/>
  <c r="K500" i="11" s="1"/>
  <c r="J500" i="7"/>
  <c r="J500" i="11" s="1"/>
  <c r="I500" i="7"/>
  <c r="I500" i="11" s="1"/>
  <c r="K499" i="7"/>
  <c r="K499" i="11" s="1"/>
  <c r="J499" i="7"/>
  <c r="J499" i="11" s="1"/>
  <c r="I499" i="7"/>
  <c r="I499" i="11" s="1"/>
  <c r="K498" i="7"/>
  <c r="K498" i="11" s="1"/>
  <c r="J498" i="7"/>
  <c r="J498" i="11" s="1"/>
  <c r="I498" i="7"/>
  <c r="I498" i="11" s="1"/>
  <c r="K497" i="7"/>
  <c r="K497" i="11" s="1"/>
  <c r="J497" i="7"/>
  <c r="J497" i="11" s="1"/>
  <c r="I497" i="7"/>
  <c r="I497" i="11" s="1"/>
  <c r="K496" i="7"/>
  <c r="K496" i="11" s="1"/>
  <c r="J496" i="7"/>
  <c r="J496" i="11" s="1"/>
  <c r="I496" i="7"/>
  <c r="I496" i="11" s="1"/>
  <c r="K495" i="7"/>
  <c r="K495" i="11" s="1"/>
  <c r="J495" i="7"/>
  <c r="J495" i="11" s="1"/>
  <c r="I495" i="7"/>
  <c r="I495" i="11" s="1"/>
  <c r="K494" i="7"/>
  <c r="K494" i="11" s="1"/>
  <c r="J494" i="7"/>
  <c r="J494" i="11" s="1"/>
  <c r="I494" i="7"/>
  <c r="I494" i="11" s="1"/>
  <c r="K493" i="7"/>
  <c r="K493" i="11" s="1"/>
  <c r="J493" i="7"/>
  <c r="J493" i="11" s="1"/>
  <c r="I493" i="7"/>
  <c r="I493" i="11" s="1"/>
  <c r="K492" i="7"/>
  <c r="K492" i="11" s="1"/>
  <c r="J492" i="7"/>
  <c r="J492" i="11" s="1"/>
  <c r="I492" i="7"/>
  <c r="I492" i="11" s="1"/>
  <c r="K491" i="7"/>
  <c r="K491" i="11" s="1"/>
  <c r="J491" i="7"/>
  <c r="J491" i="11" s="1"/>
  <c r="I491" i="7"/>
  <c r="I491" i="11" s="1"/>
  <c r="K490" i="7"/>
  <c r="K490" i="11" s="1"/>
  <c r="J490" i="7"/>
  <c r="J490" i="11" s="1"/>
  <c r="I490" i="7"/>
  <c r="I490" i="11" s="1"/>
  <c r="K489" i="7"/>
  <c r="K489" i="11" s="1"/>
  <c r="J489" i="7"/>
  <c r="J489" i="11" s="1"/>
  <c r="I489" i="7"/>
  <c r="I489" i="11" s="1"/>
  <c r="K488" i="7"/>
  <c r="K488" i="11" s="1"/>
  <c r="J488" i="7"/>
  <c r="J488" i="11" s="1"/>
  <c r="I488" i="7"/>
  <c r="I488" i="11" s="1"/>
  <c r="K487" i="7"/>
  <c r="K487" i="11" s="1"/>
  <c r="J487" i="7"/>
  <c r="J487" i="11" s="1"/>
  <c r="I487" i="7"/>
  <c r="I487" i="11" s="1"/>
  <c r="K486" i="7"/>
  <c r="K486" i="11" s="1"/>
  <c r="J486" i="7"/>
  <c r="J486" i="11" s="1"/>
  <c r="I486" i="7"/>
  <c r="I486" i="11" s="1"/>
  <c r="K485" i="7"/>
  <c r="K485" i="11" s="1"/>
  <c r="J485" i="7"/>
  <c r="J485" i="11" s="1"/>
  <c r="I485" i="7"/>
  <c r="I485" i="11" s="1"/>
  <c r="K484" i="7"/>
  <c r="K484" i="11" s="1"/>
  <c r="J484" i="7"/>
  <c r="J484" i="11" s="1"/>
  <c r="I484" i="7"/>
  <c r="K483" i="7"/>
  <c r="K483" i="11" s="1"/>
  <c r="J483" i="7"/>
  <c r="J483" i="11" s="1"/>
  <c r="I483" i="7"/>
  <c r="I483" i="11" s="1"/>
  <c r="K482" i="7"/>
  <c r="J482" i="7"/>
  <c r="J482" i="11" s="1"/>
  <c r="I482" i="7"/>
  <c r="I482" i="11" s="1"/>
  <c r="H502" i="7"/>
  <c r="H502" i="11" s="1"/>
  <c r="G502" i="7"/>
  <c r="G502" i="11" s="1"/>
  <c r="F502" i="7"/>
  <c r="F502" i="11" s="1"/>
  <c r="H501" i="7"/>
  <c r="G501" i="7"/>
  <c r="G501" i="11" s="1"/>
  <c r="F501" i="7"/>
  <c r="F501" i="11" s="1"/>
  <c r="H500" i="7"/>
  <c r="R500" i="7" s="1"/>
  <c r="G500" i="7"/>
  <c r="G500" i="11" s="1"/>
  <c r="F500" i="7"/>
  <c r="F500" i="11" s="1"/>
  <c r="H499" i="7"/>
  <c r="H499" i="11" s="1"/>
  <c r="G499" i="7"/>
  <c r="G499" i="11" s="1"/>
  <c r="F499" i="7"/>
  <c r="H498" i="7"/>
  <c r="H498" i="11" s="1"/>
  <c r="G498" i="7"/>
  <c r="G498" i="11" s="1"/>
  <c r="F498" i="7"/>
  <c r="F498" i="11" s="1"/>
  <c r="H497" i="7"/>
  <c r="H497" i="11" s="1"/>
  <c r="G497" i="7"/>
  <c r="G497" i="11" s="1"/>
  <c r="F497" i="7"/>
  <c r="H496" i="7"/>
  <c r="H496" i="11" s="1"/>
  <c r="G496" i="7"/>
  <c r="G496" i="11" s="1"/>
  <c r="F496" i="7"/>
  <c r="F496" i="11" s="1"/>
  <c r="H495" i="7"/>
  <c r="H495" i="11" s="1"/>
  <c r="G495" i="7"/>
  <c r="G495" i="11" s="1"/>
  <c r="F495" i="7"/>
  <c r="F495" i="11" s="1"/>
  <c r="H494" i="7"/>
  <c r="H494" i="11" s="1"/>
  <c r="G494" i="7"/>
  <c r="G494" i="11" s="1"/>
  <c r="F494" i="7"/>
  <c r="F494" i="11" s="1"/>
  <c r="H493" i="7"/>
  <c r="H493" i="11" s="1"/>
  <c r="G493" i="7"/>
  <c r="G493" i="11" s="1"/>
  <c r="F493" i="7"/>
  <c r="F493" i="11" s="1"/>
  <c r="H492" i="7"/>
  <c r="H492" i="11" s="1"/>
  <c r="G492" i="7"/>
  <c r="G492" i="11" s="1"/>
  <c r="F492" i="7"/>
  <c r="F492" i="11" s="1"/>
  <c r="H491" i="7"/>
  <c r="H491" i="11" s="1"/>
  <c r="G491" i="7"/>
  <c r="G491" i="11" s="1"/>
  <c r="F491" i="7"/>
  <c r="F491" i="11" s="1"/>
  <c r="H490" i="7"/>
  <c r="H490" i="11" s="1"/>
  <c r="G490" i="7"/>
  <c r="G490" i="11" s="1"/>
  <c r="F490" i="7"/>
  <c r="F490" i="11" s="1"/>
  <c r="H489" i="7"/>
  <c r="H489" i="11" s="1"/>
  <c r="G489" i="7"/>
  <c r="G489" i="11" s="1"/>
  <c r="F489" i="7"/>
  <c r="F489" i="11" s="1"/>
  <c r="H488" i="7"/>
  <c r="H488" i="11" s="1"/>
  <c r="G488" i="7"/>
  <c r="G488" i="11" s="1"/>
  <c r="F488" i="7"/>
  <c r="F488" i="11" s="1"/>
  <c r="H487" i="7"/>
  <c r="H487" i="11" s="1"/>
  <c r="G487" i="7"/>
  <c r="G487" i="11" s="1"/>
  <c r="F487" i="7"/>
  <c r="F487" i="11" s="1"/>
  <c r="H486" i="7"/>
  <c r="H486" i="11" s="1"/>
  <c r="G486" i="7"/>
  <c r="G486" i="11" s="1"/>
  <c r="F486" i="7"/>
  <c r="F486" i="11" s="1"/>
  <c r="H485" i="7"/>
  <c r="H485" i="11" s="1"/>
  <c r="G485" i="7"/>
  <c r="G485" i="11" s="1"/>
  <c r="F485" i="7"/>
  <c r="F485" i="11" s="1"/>
  <c r="H484" i="7"/>
  <c r="H484" i="11" s="1"/>
  <c r="G484" i="7"/>
  <c r="G484" i="11" s="1"/>
  <c r="F484" i="7"/>
  <c r="F484" i="11" s="1"/>
  <c r="H483" i="7"/>
  <c r="H483" i="11" s="1"/>
  <c r="G483" i="7"/>
  <c r="G483" i="11" s="1"/>
  <c r="F483" i="7"/>
  <c r="F483" i="11" s="1"/>
  <c r="H482" i="7"/>
  <c r="H482" i="11" s="1"/>
  <c r="G482" i="7"/>
  <c r="G482" i="11" s="1"/>
  <c r="F482" i="7"/>
  <c r="F482" i="11" s="1"/>
  <c r="E502" i="7"/>
  <c r="E502" i="11" s="1"/>
  <c r="D502" i="7"/>
  <c r="D502" i="11" s="1"/>
  <c r="C502" i="7"/>
  <c r="C502" i="11" s="1"/>
  <c r="E501" i="7"/>
  <c r="E501" i="11" s="1"/>
  <c r="D501" i="7"/>
  <c r="D501" i="11" s="1"/>
  <c r="C501" i="7"/>
  <c r="C501" i="11" s="1"/>
  <c r="E500" i="7"/>
  <c r="E500" i="11" s="1"/>
  <c r="D500" i="7"/>
  <c r="D500" i="11" s="1"/>
  <c r="C500" i="7"/>
  <c r="C500" i="11" s="1"/>
  <c r="E499" i="7"/>
  <c r="E499" i="11" s="1"/>
  <c r="D499" i="7"/>
  <c r="D499" i="11" s="1"/>
  <c r="C499" i="7"/>
  <c r="C499" i="11" s="1"/>
  <c r="E498" i="7"/>
  <c r="E498" i="11" s="1"/>
  <c r="D498" i="7"/>
  <c r="D498" i="11" s="1"/>
  <c r="C498" i="7"/>
  <c r="C498" i="11" s="1"/>
  <c r="E497" i="7"/>
  <c r="E497" i="11" s="1"/>
  <c r="D497" i="7"/>
  <c r="D497" i="11" s="1"/>
  <c r="C497" i="7"/>
  <c r="C497" i="11" s="1"/>
  <c r="E496" i="7"/>
  <c r="E496" i="11" s="1"/>
  <c r="D496" i="7"/>
  <c r="D496" i="11" s="1"/>
  <c r="C496" i="7"/>
  <c r="E495" i="7"/>
  <c r="E495" i="11" s="1"/>
  <c r="D495" i="7"/>
  <c r="D495" i="11" s="1"/>
  <c r="C495" i="7"/>
  <c r="C495" i="11" s="1"/>
  <c r="E494" i="7"/>
  <c r="E494" i="11" s="1"/>
  <c r="D494" i="7"/>
  <c r="D494" i="11" s="1"/>
  <c r="C494" i="7"/>
  <c r="C494" i="11" s="1"/>
  <c r="E493" i="7"/>
  <c r="E493" i="11" s="1"/>
  <c r="D493" i="7"/>
  <c r="C493" i="7"/>
  <c r="C493" i="11" s="1"/>
  <c r="E492" i="7"/>
  <c r="E492" i="11" s="1"/>
  <c r="D492" i="7"/>
  <c r="D492" i="11" s="1"/>
  <c r="C492" i="7"/>
  <c r="C492" i="11" s="1"/>
  <c r="E491" i="7"/>
  <c r="E491" i="11" s="1"/>
  <c r="D491" i="7"/>
  <c r="D491" i="11" s="1"/>
  <c r="C491" i="7"/>
  <c r="C491" i="11" s="1"/>
  <c r="E490" i="7"/>
  <c r="E490" i="11" s="1"/>
  <c r="D490" i="7"/>
  <c r="D490" i="11" s="1"/>
  <c r="C490" i="7"/>
  <c r="C490" i="11" s="1"/>
  <c r="E489" i="7"/>
  <c r="E489" i="11" s="1"/>
  <c r="D489" i="7"/>
  <c r="D489" i="11" s="1"/>
  <c r="C489" i="7"/>
  <c r="C489" i="11" s="1"/>
  <c r="E488" i="7"/>
  <c r="E488" i="11" s="1"/>
  <c r="D488" i="7"/>
  <c r="D488" i="11" s="1"/>
  <c r="C488" i="7"/>
  <c r="C488" i="11" s="1"/>
  <c r="E487" i="7"/>
  <c r="E487" i="11" s="1"/>
  <c r="D487" i="7"/>
  <c r="D487" i="11" s="1"/>
  <c r="C487" i="7"/>
  <c r="C487" i="11" s="1"/>
  <c r="E486" i="7"/>
  <c r="E486" i="11" s="1"/>
  <c r="D486" i="7"/>
  <c r="D486" i="11" s="1"/>
  <c r="C486" i="7"/>
  <c r="C486" i="11" s="1"/>
  <c r="E485" i="7"/>
  <c r="E485" i="11" s="1"/>
  <c r="D485" i="7"/>
  <c r="D485" i="11" s="1"/>
  <c r="C485" i="7"/>
  <c r="C485" i="11" s="1"/>
  <c r="E484" i="7"/>
  <c r="E484" i="11" s="1"/>
  <c r="D484" i="7"/>
  <c r="D484" i="11" s="1"/>
  <c r="C484" i="7"/>
  <c r="C484" i="11" s="1"/>
  <c r="E483" i="7"/>
  <c r="E483" i="11" s="1"/>
  <c r="D483" i="7"/>
  <c r="D483" i="11" s="1"/>
  <c r="C483" i="7"/>
  <c r="C483" i="11" s="1"/>
  <c r="E482" i="7"/>
  <c r="E482" i="11" s="1"/>
  <c r="D482" i="7"/>
  <c r="D482" i="11" s="1"/>
  <c r="C482" i="7"/>
  <c r="C482" i="11" s="1"/>
  <c r="R502" i="7"/>
  <c r="Y480" i="7"/>
  <c r="S480" i="7"/>
  <c r="A1" i="12"/>
  <c r="Y455" i="11"/>
  <c r="S455" i="11"/>
  <c r="Y430" i="11"/>
  <c r="S430" i="11"/>
  <c r="Y405" i="11"/>
  <c r="S405" i="11"/>
  <c r="Y380" i="11"/>
  <c r="S380" i="11"/>
  <c r="Y355" i="11"/>
  <c r="S355" i="11"/>
  <c r="Y330" i="11"/>
  <c r="S330" i="11"/>
  <c r="Y305" i="11"/>
  <c r="S305" i="11"/>
  <c r="Y280" i="11"/>
  <c r="S280" i="11"/>
  <c r="Y255" i="11"/>
  <c r="S255" i="11"/>
  <c r="Y230" i="11"/>
  <c r="S230" i="11"/>
  <c r="Y205" i="11"/>
  <c r="S205" i="11"/>
  <c r="Y180" i="11"/>
  <c r="S180" i="11"/>
  <c r="Y155" i="11"/>
  <c r="S155" i="11"/>
  <c r="Y130" i="11"/>
  <c r="S130" i="11"/>
  <c r="Y105" i="11"/>
  <c r="S105" i="11"/>
  <c r="Y80" i="11"/>
  <c r="S80" i="11"/>
  <c r="Y55" i="11"/>
  <c r="S55" i="11"/>
  <c r="Y30" i="11"/>
  <c r="S30" i="11"/>
  <c r="A1" i="11"/>
  <c r="H452" i="7"/>
  <c r="H452" i="11" s="1"/>
  <c r="G452" i="7"/>
  <c r="G452" i="11" s="1"/>
  <c r="F452" i="7"/>
  <c r="F452" i="11" s="1"/>
  <c r="H451" i="7"/>
  <c r="H451" i="11" s="1"/>
  <c r="G451" i="7"/>
  <c r="G451" i="11" s="1"/>
  <c r="F451" i="7"/>
  <c r="F451" i="11" s="1"/>
  <c r="H450" i="7"/>
  <c r="H450" i="11" s="1"/>
  <c r="G450" i="7"/>
  <c r="F450" i="7"/>
  <c r="F450" i="11" s="1"/>
  <c r="H449" i="7"/>
  <c r="H449" i="11" s="1"/>
  <c r="G449" i="7"/>
  <c r="G449" i="11" s="1"/>
  <c r="F449" i="7"/>
  <c r="F449" i="11" s="1"/>
  <c r="H448" i="7"/>
  <c r="H448" i="11" s="1"/>
  <c r="G448" i="7"/>
  <c r="G448" i="11" s="1"/>
  <c r="F448" i="7"/>
  <c r="F448" i="11" s="1"/>
  <c r="H447" i="7"/>
  <c r="H447" i="11" s="1"/>
  <c r="G447" i="7"/>
  <c r="G447" i="11" s="1"/>
  <c r="F447" i="7"/>
  <c r="F447" i="11" s="1"/>
  <c r="H446" i="7"/>
  <c r="H446" i="11" s="1"/>
  <c r="G446" i="7"/>
  <c r="G446" i="11" s="1"/>
  <c r="F446" i="7"/>
  <c r="F446" i="11" s="1"/>
  <c r="H445" i="7"/>
  <c r="H445" i="11" s="1"/>
  <c r="G445" i="7"/>
  <c r="G445" i="11" s="1"/>
  <c r="F445" i="7"/>
  <c r="F445" i="11" s="1"/>
  <c r="H444" i="7"/>
  <c r="H444" i="11" s="1"/>
  <c r="G444" i="7"/>
  <c r="G444" i="11" s="1"/>
  <c r="F444" i="7"/>
  <c r="F444" i="11" s="1"/>
  <c r="H443" i="7"/>
  <c r="H443" i="11" s="1"/>
  <c r="G443" i="7"/>
  <c r="G443" i="11" s="1"/>
  <c r="F443" i="7"/>
  <c r="F443" i="11" s="1"/>
  <c r="H442" i="7"/>
  <c r="H442" i="11" s="1"/>
  <c r="G442" i="7"/>
  <c r="F442" i="7"/>
  <c r="F442" i="11" s="1"/>
  <c r="H441" i="7"/>
  <c r="H441" i="11" s="1"/>
  <c r="G441" i="7"/>
  <c r="G441" i="11" s="1"/>
  <c r="F441" i="7"/>
  <c r="F441" i="11" s="1"/>
  <c r="H440" i="7"/>
  <c r="H440" i="11" s="1"/>
  <c r="G440" i="7"/>
  <c r="G440" i="11" s="1"/>
  <c r="F440" i="7"/>
  <c r="F440" i="11" s="1"/>
  <c r="H439" i="7"/>
  <c r="G439" i="7"/>
  <c r="G439" i="11" s="1"/>
  <c r="F439" i="7"/>
  <c r="F439" i="11" s="1"/>
  <c r="H438" i="7"/>
  <c r="H438" i="11" s="1"/>
  <c r="G438" i="7"/>
  <c r="G438" i="11" s="1"/>
  <c r="F438" i="7"/>
  <c r="F438" i="11" s="1"/>
  <c r="H437" i="7"/>
  <c r="H437" i="11" s="1"/>
  <c r="G437" i="7"/>
  <c r="G437" i="11" s="1"/>
  <c r="F437" i="7"/>
  <c r="F437" i="11" s="1"/>
  <c r="H436" i="7"/>
  <c r="H436" i="11" s="1"/>
  <c r="G436" i="7"/>
  <c r="G436" i="11" s="1"/>
  <c r="F436" i="7"/>
  <c r="F436" i="11" s="1"/>
  <c r="H435" i="7"/>
  <c r="H435" i="11" s="1"/>
  <c r="G435" i="7"/>
  <c r="G435" i="11" s="1"/>
  <c r="F435" i="7"/>
  <c r="F435" i="11" s="1"/>
  <c r="H434" i="7"/>
  <c r="H434" i="11" s="1"/>
  <c r="G434" i="7"/>
  <c r="G434" i="11" s="1"/>
  <c r="F434" i="7"/>
  <c r="F434" i="11" s="1"/>
  <c r="H433" i="7"/>
  <c r="H433" i="11" s="1"/>
  <c r="G433" i="7"/>
  <c r="G433" i="11" s="1"/>
  <c r="F433" i="7"/>
  <c r="F433" i="11" s="1"/>
  <c r="H432" i="7"/>
  <c r="H432" i="11" s="1"/>
  <c r="G432" i="7"/>
  <c r="G432" i="11" s="1"/>
  <c r="X102" i="7"/>
  <c r="W102" i="7"/>
  <c r="V102" i="7"/>
  <c r="V102" i="11" s="1"/>
  <c r="X101" i="7"/>
  <c r="W101" i="7"/>
  <c r="V101" i="7"/>
  <c r="V101" i="11" s="1"/>
  <c r="X100" i="7"/>
  <c r="W100" i="7"/>
  <c r="V100" i="7"/>
  <c r="V100" i="11" s="1"/>
  <c r="X99" i="7"/>
  <c r="W99" i="7"/>
  <c r="V99" i="7"/>
  <c r="V99" i="11" s="1"/>
  <c r="X98" i="7"/>
  <c r="W98" i="7"/>
  <c r="W98" i="11" s="1"/>
  <c r="V98" i="7"/>
  <c r="V98" i="11" s="1"/>
  <c r="X97" i="7"/>
  <c r="W97" i="7"/>
  <c r="V97" i="7"/>
  <c r="V97" i="11" s="1"/>
  <c r="X96" i="7"/>
  <c r="W96" i="7"/>
  <c r="V96" i="7"/>
  <c r="V96" i="11" s="1"/>
  <c r="X95" i="7"/>
  <c r="W95" i="7"/>
  <c r="V95" i="7"/>
  <c r="V95" i="11" s="1"/>
  <c r="X94" i="7"/>
  <c r="W94" i="7"/>
  <c r="V94" i="7"/>
  <c r="V94" i="11" s="1"/>
  <c r="X93" i="7"/>
  <c r="W93" i="7"/>
  <c r="V93" i="7"/>
  <c r="V93" i="11" s="1"/>
  <c r="X92" i="7"/>
  <c r="W92" i="7"/>
  <c r="V92" i="7"/>
  <c r="V92" i="11" s="1"/>
  <c r="X91" i="7"/>
  <c r="W91" i="7"/>
  <c r="V91" i="7"/>
  <c r="V91" i="11" s="1"/>
  <c r="X90" i="7"/>
  <c r="W90" i="7"/>
  <c r="V90" i="7"/>
  <c r="V90" i="11" s="1"/>
  <c r="X89" i="7"/>
  <c r="W89" i="7"/>
  <c r="V89" i="7"/>
  <c r="V89" i="11" s="1"/>
  <c r="X88" i="7"/>
  <c r="W88" i="7"/>
  <c r="V88" i="7"/>
  <c r="V88" i="11" s="1"/>
  <c r="X87" i="7"/>
  <c r="W87" i="7"/>
  <c r="V87" i="7"/>
  <c r="V87" i="11" s="1"/>
  <c r="X86" i="7"/>
  <c r="W86" i="7"/>
  <c r="V86" i="7"/>
  <c r="V86" i="11" s="1"/>
  <c r="X85" i="7"/>
  <c r="W85" i="7"/>
  <c r="V85" i="7"/>
  <c r="V85" i="11" s="1"/>
  <c r="X84" i="7"/>
  <c r="W84" i="7"/>
  <c r="V84" i="7"/>
  <c r="V84" i="11" s="1"/>
  <c r="X83" i="7"/>
  <c r="W83" i="7"/>
  <c r="V83" i="7"/>
  <c r="V83" i="11" s="1"/>
  <c r="X77" i="7"/>
  <c r="W77" i="7"/>
  <c r="V77" i="7"/>
  <c r="V77" i="11" s="1"/>
  <c r="X76" i="7"/>
  <c r="W76" i="7"/>
  <c r="V76" i="7"/>
  <c r="V76" i="11" s="1"/>
  <c r="X75" i="7"/>
  <c r="W75" i="7"/>
  <c r="V75" i="7"/>
  <c r="V75" i="11" s="1"/>
  <c r="X74" i="7"/>
  <c r="W74" i="7"/>
  <c r="V74" i="7"/>
  <c r="V74" i="11" s="1"/>
  <c r="X73" i="7"/>
  <c r="W73" i="7"/>
  <c r="V73" i="7"/>
  <c r="V73" i="11" s="1"/>
  <c r="X72" i="7"/>
  <c r="W72" i="7"/>
  <c r="V72" i="7"/>
  <c r="V72" i="11" s="1"/>
  <c r="X71" i="7"/>
  <c r="W71" i="7"/>
  <c r="V71" i="7"/>
  <c r="V71" i="11" s="1"/>
  <c r="X70" i="7"/>
  <c r="W70" i="7"/>
  <c r="V70" i="7"/>
  <c r="V70" i="11" s="1"/>
  <c r="X69" i="7"/>
  <c r="W69" i="7"/>
  <c r="V69" i="7"/>
  <c r="V69" i="11" s="1"/>
  <c r="X68" i="7"/>
  <c r="W68" i="7"/>
  <c r="V68" i="7"/>
  <c r="V68" i="11" s="1"/>
  <c r="X67" i="7"/>
  <c r="W67" i="7"/>
  <c r="V67" i="7"/>
  <c r="V67" i="11" s="1"/>
  <c r="X66" i="7"/>
  <c r="W66" i="7"/>
  <c r="V66" i="7"/>
  <c r="V66" i="11" s="1"/>
  <c r="X65" i="7"/>
  <c r="W65" i="7"/>
  <c r="V65" i="7"/>
  <c r="V65" i="11" s="1"/>
  <c r="X64" i="7"/>
  <c r="W64" i="7"/>
  <c r="V64" i="7"/>
  <c r="V64" i="11" s="1"/>
  <c r="X63" i="7"/>
  <c r="W63" i="7"/>
  <c r="V63" i="7"/>
  <c r="V63" i="11" s="1"/>
  <c r="X62" i="7"/>
  <c r="W62" i="7"/>
  <c r="V62" i="7"/>
  <c r="V62" i="11" s="1"/>
  <c r="X61" i="7"/>
  <c r="W61" i="7"/>
  <c r="V61" i="7"/>
  <c r="V61" i="11" s="1"/>
  <c r="X60" i="7"/>
  <c r="W60" i="7"/>
  <c r="V60" i="7"/>
  <c r="X59" i="7"/>
  <c r="W59" i="7"/>
  <c r="V59" i="7"/>
  <c r="V59" i="11" s="1"/>
  <c r="X58" i="7"/>
  <c r="W58" i="7"/>
  <c r="V58" i="7"/>
  <c r="V58" i="11" s="1"/>
  <c r="X452" i="7"/>
  <c r="W452" i="7"/>
  <c r="V452" i="7"/>
  <c r="V452" i="11" s="1"/>
  <c r="X451" i="7"/>
  <c r="W451" i="7"/>
  <c r="V451" i="7"/>
  <c r="V451" i="11" s="1"/>
  <c r="X450" i="7"/>
  <c r="W450" i="7"/>
  <c r="V450" i="7"/>
  <c r="V450" i="11" s="1"/>
  <c r="X449" i="7"/>
  <c r="W449" i="7"/>
  <c r="V449" i="7"/>
  <c r="V449" i="11" s="1"/>
  <c r="X448" i="7"/>
  <c r="W448" i="7"/>
  <c r="V448" i="7"/>
  <c r="V448" i="11" s="1"/>
  <c r="X447" i="7"/>
  <c r="W447" i="7"/>
  <c r="V447" i="7"/>
  <c r="V447" i="11" s="1"/>
  <c r="X446" i="7"/>
  <c r="W446" i="7"/>
  <c r="V446" i="7"/>
  <c r="V446" i="11" s="1"/>
  <c r="X445" i="7"/>
  <c r="W445" i="7"/>
  <c r="V445" i="7"/>
  <c r="V445" i="11" s="1"/>
  <c r="X444" i="7"/>
  <c r="W444" i="7"/>
  <c r="V444" i="7"/>
  <c r="V444" i="11" s="1"/>
  <c r="X443" i="7"/>
  <c r="W443" i="7"/>
  <c r="V443" i="7"/>
  <c r="V443" i="11" s="1"/>
  <c r="X442" i="7"/>
  <c r="W442" i="7"/>
  <c r="V442" i="7"/>
  <c r="V442" i="11" s="1"/>
  <c r="X441" i="7"/>
  <c r="W441" i="7"/>
  <c r="V441" i="7"/>
  <c r="V441" i="11" s="1"/>
  <c r="X440" i="7"/>
  <c r="W440" i="7"/>
  <c r="V440" i="7"/>
  <c r="V440" i="11" s="1"/>
  <c r="X439" i="7"/>
  <c r="W439" i="7"/>
  <c r="V439" i="7"/>
  <c r="V439" i="11" s="1"/>
  <c r="X438" i="7"/>
  <c r="W438" i="7"/>
  <c r="V438" i="7"/>
  <c r="V438" i="11" s="1"/>
  <c r="X437" i="7"/>
  <c r="W437" i="7"/>
  <c r="V437" i="7"/>
  <c r="V437" i="11" s="1"/>
  <c r="X436" i="7"/>
  <c r="W436" i="7"/>
  <c r="V436" i="7"/>
  <c r="V436" i="11" s="1"/>
  <c r="X435" i="7"/>
  <c r="W435" i="7"/>
  <c r="V435" i="7"/>
  <c r="V435" i="11" s="1"/>
  <c r="X434" i="7"/>
  <c r="W434" i="7"/>
  <c r="V434" i="7"/>
  <c r="V434" i="11" s="1"/>
  <c r="X433" i="7"/>
  <c r="W433" i="7"/>
  <c r="V433" i="7"/>
  <c r="V433" i="11" s="1"/>
  <c r="X432" i="7"/>
  <c r="W432" i="7"/>
  <c r="V432" i="7"/>
  <c r="V432" i="11" s="1"/>
  <c r="N452" i="7"/>
  <c r="N452" i="11" s="1"/>
  <c r="M452" i="7"/>
  <c r="M452" i="11" s="1"/>
  <c r="L452" i="7"/>
  <c r="L452" i="11" s="1"/>
  <c r="K452" i="7"/>
  <c r="K452" i="11" s="1"/>
  <c r="J452" i="7"/>
  <c r="J452" i="11" s="1"/>
  <c r="I452" i="7"/>
  <c r="I452" i="11" s="1"/>
  <c r="E452" i="7"/>
  <c r="D452" i="7"/>
  <c r="D452" i="11" s="1"/>
  <c r="C452" i="7"/>
  <c r="N451" i="7"/>
  <c r="N451" i="11" s="1"/>
  <c r="M451" i="7"/>
  <c r="M451" i="11" s="1"/>
  <c r="L451" i="7"/>
  <c r="L451" i="11" s="1"/>
  <c r="K451" i="7"/>
  <c r="K451" i="11" s="1"/>
  <c r="J451" i="7"/>
  <c r="J451" i="11" s="1"/>
  <c r="I451" i="7"/>
  <c r="E451" i="7"/>
  <c r="E451" i="11" s="1"/>
  <c r="D451" i="7"/>
  <c r="D451" i="11" s="1"/>
  <c r="C451" i="7"/>
  <c r="C451" i="11" s="1"/>
  <c r="N450" i="7"/>
  <c r="N450" i="11" s="1"/>
  <c r="M450" i="7"/>
  <c r="M450" i="11" s="1"/>
  <c r="L450" i="7"/>
  <c r="L450" i="11" s="1"/>
  <c r="K450" i="7"/>
  <c r="J450" i="7"/>
  <c r="J450" i="11" s="1"/>
  <c r="I450" i="7"/>
  <c r="I450" i="11" s="1"/>
  <c r="E450" i="7"/>
  <c r="E450" i="11" s="1"/>
  <c r="D450" i="7"/>
  <c r="D450" i="11" s="1"/>
  <c r="C450" i="7"/>
  <c r="N449" i="7"/>
  <c r="N449" i="11" s="1"/>
  <c r="M449" i="7"/>
  <c r="L449" i="7"/>
  <c r="L449" i="11" s="1"/>
  <c r="K449" i="7"/>
  <c r="K449" i="11" s="1"/>
  <c r="J449" i="7"/>
  <c r="J449" i="11" s="1"/>
  <c r="I449" i="7"/>
  <c r="I449" i="11" s="1"/>
  <c r="E449" i="7"/>
  <c r="E449" i="11" s="1"/>
  <c r="D449" i="7"/>
  <c r="D449" i="11" s="1"/>
  <c r="C449" i="7"/>
  <c r="N448" i="7"/>
  <c r="N448" i="11" s="1"/>
  <c r="M448" i="7"/>
  <c r="M448" i="11" s="1"/>
  <c r="L448" i="7"/>
  <c r="L448" i="11" s="1"/>
  <c r="K448" i="7"/>
  <c r="K448" i="11" s="1"/>
  <c r="J448" i="7"/>
  <c r="J448" i="11" s="1"/>
  <c r="I448" i="7"/>
  <c r="I448" i="11" s="1"/>
  <c r="E448" i="7"/>
  <c r="D448" i="7"/>
  <c r="D448" i="11" s="1"/>
  <c r="C448" i="7"/>
  <c r="N447" i="7"/>
  <c r="N447" i="11" s="1"/>
  <c r="M447" i="7"/>
  <c r="M447" i="11" s="1"/>
  <c r="L447" i="7"/>
  <c r="L447" i="11" s="1"/>
  <c r="K447" i="7"/>
  <c r="K447" i="11" s="1"/>
  <c r="J447" i="7"/>
  <c r="J447" i="11" s="1"/>
  <c r="I447" i="7"/>
  <c r="E447" i="7"/>
  <c r="E447" i="11" s="1"/>
  <c r="D447" i="7"/>
  <c r="D447" i="11" s="1"/>
  <c r="C447" i="7"/>
  <c r="C447" i="11" s="1"/>
  <c r="N446" i="7"/>
  <c r="N446" i="11" s="1"/>
  <c r="M446" i="7"/>
  <c r="M446" i="11" s="1"/>
  <c r="L446" i="7"/>
  <c r="L446" i="11" s="1"/>
  <c r="K446" i="7"/>
  <c r="J446" i="7"/>
  <c r="J446" i="11" s="1"/>
  <c r="I446" i="7"/>
  <c r="I446" i="11" s="1"/>
  <c r="E446" i="7"/>
  <c r="E446" i="11" s="1"/>
  <c r="D446" i="7"/>
  <c r="D446" i="11" s="1"/>
  <c r="C446" i="7"/>
  <c r="N445" i="7"/>
  <c r="N445" i="11" s="1"/>
  <c r="M445" i="7"/>
  <c r="L445" i="7"/>
  <c r="L445" i="11" s="1"/>
  <c r="K445" i="7"/>
  <c r="K445" i="11" s="1"/>
  <c r="J445" i="7"/>
  <c r="J445" i="11" s="1"/>
  <c r="I445" i="7"/>
  <c r="I445" i="11" s="1"/>
  <c r="E445" i="7"/>
  <c r="E445" i="11" s="1"/>
  <c r="D445" i="7"/>
  <c r="D445" i="11" s="1"/>
  <c r="C445" i="7"/>
  <c r="C445" i="11" s="1"/>
  <c r="N444" i="7"/>
  <c r="N444" i="11" s="1"/>
  <c r="M444" i="7"/>
  <c r="M444" i="11" s="1"/>
  <c r="L444" i="7"/>
  <c r="L444" i="11" s="1"/>
  <c r="K444" i="7"/>
  <c r="K444" i="11" s="1"/>
  <c r="J444" i="7"/>
  <c r="J444" i="11" s="1"/>
  <c r="I444" i="7"/>
  <c r="I444" i="11" s="1"/>
  <c r="E444" i="7"/>
  <c r="D444" i="7"/>
  <c r="D444" i="11" s="1"/>
  <c r="C444" i="7"/>
  <c r="N443" i="7"/>
  <c r="N443" i="11" s="1"/>
  <c r="M443" i="7"/>
  <c r="M443" i="11" s="1"/>
  <c r="L443" i="7"/>
  <c r="L443" i="11" s="1"/>
  <c r="K443" i="7"/>
  <c r="K443" i="11" s="1"/>
  <c r="J443" i="7"/>
  <c r="J443" i="11" s="1"/>
  <c r="I443" i="7"/>
  <c r="E443" i="7"/>
  <c r="E443" i="11" s="1"/>
  <c r="D443" i="7"/>
  <c r="D443" i="11" s="1"/>
  <c r="C443" i="7"/>
  <c r="C443" i="11" s="1"/>
  <c r="N442" i="7"/>
  <c r="N442" i="11" s="1"/>
  <c r="M442" i="7"/>
  <c r="M442" i="11" s="1"/>
  <c r="L442" i="7"/>
  <c r="L442" i="11" s="1"/>
  <c r="K442" i="7"/>
  <c r="J442" i="7"/>
  <c r="J442" i="11" s="1"/>
  <c r="I442" i="7"/>
  <c r="I442" i="11" s="1"/>
  <c r="E442" i="7"/>
  <c r="E442" i="11" s="1"/>
  <c r="D442" i="7"/>
  <c r="D442" i="11" s="1"/>
  <c r="C442" i="7"/>
  <c r="N441" i="7"/>
  <c r="N441" i="11" s="1"/>
  <c r="M441" i="7"/>
  <c r="L441" i="7"/>
  <c r="L441" i="11" s="1"/>
  <c r="K441" i="7"/>
  <c r="K441" i="11" s="1"/>
  <c r="J441" i="7"/>
  <c r="J441" i="11" s="1"/>
  <c r="I441" i="7"/>
  <c r="I441" i="11" s="1"/>
  <c r="E441" i="7"/>
  <c r="E441" i="11" s="1"/>
  <c r="D441" i="7"/>
  <c r="D441" i="11" s="1"/>
  <c r="C441" i="7"/>
  <c r="N440" i="7"/>
  <c r="N440" i="11" s="1"/>
  <c r="M440" i="7"/>
  <c r="M440" i="11" s="1"/>
  <c r="L440" i="7"/>
  <c r="L440" i="11" s="1"/>
  <c r="K440" i="7"/>
  <c r="K440" i="11" s="1"/>
  <c r="J440" i="7"/>
  <c r="J440" i="11" s="1"/>
  <c r="I440" i="7"/>
  <c r="I440" i="11" s="1"/>
  <c r="E440" i="7"/>
  <c r="D440" i="7"/>
  <c r="D440" i="11" s="1"/>
  <c r="C440" i="7"/>
  <c r="N439" i="7"/>
  <c r="N439" i="11" s="1"/>
  <c r="M439" i="7"/>
  <c r="M439" i="11" s="1"/>
  <c r="L439" i="7"/>
  <c r="L439" i="11" s="1"/>
  <c r="K439" i="7"/>
  <c r="K439" i="11" s="1"/>
  <c r="J439" i="7"/>
  <c r="J439" i="11" s="1"/>
  <c r="I439" i="7"/>
  <c r="E439" i="7"/>
  <c r="E439" i="11" s="1"/>
  <c r="D439" i="7"/>
  <c r="D439" i="11" s="1"/>
  <c r="C439" i="7"/>
  <c r="C439" i="11" s="1"/>
  <c r="N438" i="7"/>
  <c r="N438" i="11" s="1"/>
  <c r="M438" i="7"/>
  <c r="M438" i="11" s="1"/>
  <c r="L438" i="7"/>
  <c r="L438" i="11" s="1"/>
  <c r="K438" i="7"/>
  <c r="J438" i="7"/>
  <c r="J438" i="11" s="1"/>
  <c r="I438" i="7"/>
  <c r="I438" i="11" s="1"/>
  <c r="E438" i="7"/>
  <c r="E438" i="11" s="1"/>
  <c r="D438" i="7"/>
  <c r="D438" i="11" s="1"/>
  <c r="C438" i="7"/>
  <c r="N437" i="7"/>
  <c r="N437" i="11" s="1"/>
  <c r="M437" i="7"/>
  <c r="L437" i="7"/>
  <c r="L437" i="11" s="1"/>
  <c r="K437" i="7"/>
  <c r="K437" i="11" s="1"/>
  <c r="J437" i="7"/>
  <c r="J437" i="11" s="1"/>
  <c r="I437" i="7"/>
  <c r="I437" i="11" s="1"/>
  <c r="E437" i="7"/>
  <c r="E437" i="11" s="1"/>
  <c r="D437" i="7"/>
  <c r="D437" i="11" s="1"/>
  <c r="C437" i="7"/>
  <c r="C437" i="11" s="1"/>
  <c r="N436" i="7"/>
  <c r="N436" i="11" s="1"/>
  <c r="M436" i="7"/>
  <c r="M436" i="11" s="1"/>
  <c r="L436" i="7"/>
  <c r="L436" i="11" s="1"/>
  <c r="K436" i="7"/>
  <c r="K436" i="11" s="1"/>
  <c r="J436" i="7"/>
  <c r="J436" i="11" s="1"/>
  <c r="I436" i="7"/>
  <c r="I436" i="11" s="1"/>
  <c r="E436" i="7"/>
  <c r="D436" i="7"/>
  <c r="D436" i="11" s="1"/>
  <c r="C436" i="7"/>
  <c r="N435" i="7"/>
  <c r="N435" i="11" s="1"/>
  <c r="M435" i="7"/>
  <c r="M435" i="11" s="1"/>
  <c r="L435" i="7"/>
  <c r="L435" i="11" s="1"/>
  <c r="K435" i="7"/>
  <c r="K435" i="11" s="1"/>
  <c r="J435" i="7"/>
  <c r="J435" i="11" s="1"/>
  <c r="I435" i="7"/>
  <c r="E435" i="7"/>
  <c r="E435" i="11" s="1"/>
  <c r="D435" i="7"/>
  <c r="D435" i="11" s="1"/>
  <c r="C435" i="7"/>
  <c r="C435" i="11" s="1"/>
  <c r="N434" i="7"/>
  <c r="N434" i="11" s="1"/>
  <c r="M434" i="7"/>
  <c r="M434" i="11" s="1"/>
  <c r="L434" i="7"/>
  <c r="L434" i="11" s="1"/>
  <c r="K434" i="7"/>
  <c r="J434" i="7"/>
  <c r="J434" i="11" s="1"/>
  <c r="I434" i="7"/>
  <c r="I434" i="11" s="1"/>
  <c r="E434" i="7"/>
  <c r="E434" i="11" s="1"/>
  <c r="D434" i="7"/>
  <c r="D434" i="11" s="1"/>
  <c r="C434" i="7"/>
  <c r="N433" i="7"/>
  <c r="N433" i="11" s="1"/>
  <c r="M433" i="7"/>
  <c r="L433" i="7"/>
  <c r="L433" i="11" s="1"/>
  <c r="K433" i="7"/>
  <c r="K433" i="11" s="1"/>
  <c r="J433" i="7"/>
  <c r="J433" i="11" s="1"/>
  <c r="I433" i="7"/>
  <c r="I433" i="11" s="1"/>
  <c r="E433" i="7"/>
  <c r="E433" i="11" s="1"/>
  <c r="D433" i="7"/>
  <c r="D433" i="11" s="1"/>
  <c r="C433" i="7"/>
  <c r="N432" i="7"/>
  <c r="N432" i="11" s="1"/>
  <c r="M432" i="7"/>
  <c r="M432" i="11" s="1"/>
  <c r="L432" i="7"/>
  <c r="L432" i="11" s="1"/>
  <c r="K432" i="7"/>
  <c r="K432" i="11" s="1"/>
  <c r="J432" i="7"/>
  <c r="J432" i="11" s="1"/>
  <c r="I432" i="7"/>
  <c r="I432" i="11" s="1"/>
  <c r="F432" i="7"/>
  <c r="F432" i="11" s="1"/>
  <c r="E432" i="7"/>
  <c r="E432" i="11" s="1"/>
  <c r="D432" i="7"/>
  <c r="D432" i="11" s="1"/>
  <c r="C432" i="7"/>
  <c r="C432" i="11" s="1"/>
  <c r="N477" i="7"/>
  <c r="N477" i="11" s="1"/>
  <c r="M477" i="7"/>
  <c r="M477" i="11" s="1"/>
  <c r="L477" i="7"/>
  <c r="L477" i="11" s="1"/>
  <c r="N476" i="7"/>
  <c r="N476" i="11" s="1"/>
  <c r="M476" i="7"/>
  <c r="M476" i="11" s="1"/>
  <c r="L476" i="7"/>
  <c r="L476" i="11" s="1"/>
  <c r="N475" i="7"/>
  <c r="N475" i="11" s="1"/>
  <c r="M475" i="7"/>
  <c r="M475" i="11" s="1"/>
  <c r="L475" i="7"/>
  <c r="L475" i="11" s="1"/>
  <c r="N474" i="7"/>
  <c r="N474" i="11" s="1"/>
  <c r="M474" i="7"/>
  <c r="M474" i="11" s="1"/>
  <c r="L474" i="7"/>
  <c r="L474" i="11" s="1"/>
  <c r="N473" i="7"/>
  <c r="N473" i="11" s="1"/>
  <c r="M473" i="7"/>
  <c r="M473" i="11" s="1"/>
  <c r="L473" i="7"/>
  <c r="L473" i="11" s="1"/>
  <c r="N472" i="7"/>
  <c r="N472" i="11" s="1"/>
  <c r="M472" i="7"/>
  <c r="M472" i="11" s="1"/>
  <c r="L472" i="7"/>
  <c r="L472" i="11" s="1"/>
  <c r="N471" i="7"/>
  <c r="N471" i="11" s="1"/>
  <c r="M471" i="7"/>
  <c r="M471" i="11" s="1"/>
  <c r="L471" i="7"/>
  <c r="L471" i="11" s="1"/>
  <c r="N470" i="7"/>
  <c r="N470" i="11" s="1"/>
  <c r="M470" i="7"/>
  <c r="M470" i="11" s="1"/>
  <c r="L470" i="7"/>
  <c r="L470" i="11" s="1"/>
  <c r="N469" i="7"/>
  <c r="N469" i="11" s="1"/>
  <c r="M469" i="7"/>
  <c r="M469" i="11" s="1"/>
  <c r="L469" i="7"/>
  <c r="L469" i="11" s="1"/>
  <c r="N468" i="7"/>
  <c r="N468" i="11" s="1"/>
  <c r="M468" i="7"/>
  <c r="M468" i="11" s="1"/>
  <c r="L468" i="7"/>
  <c r="L468" i="11" s="1"/>
  <c r="N467" i="7"/>
  <c r="N467" i="11" s="1"/>
  <c r="M467" i="7"/>
  <c r="M467" i="11" s="1"/>
  <c r="L467" i="7"/>
  <c r="L467" i="11" s="1"/>
  <c r="N466" i="7"/>
  <c r="N466" i="11" s="1"/>
  <c r="M466" i="7"/>
  <c r="M466" i="11" s="1"/>
  <c r="L466" i="7"/>
  <c r="L466" i="11" s="1"/>
  <c r="N465" i="7"/>
  <c r="N465" i="11" s="1"/>
  <c r="M465" i="7"/>
  <c r="M465" i="11" s="1"/>
  <c r="L465" i="7"/>
  <c r="L465" i="11" s="1"/>
  <c r="N464" i="7"/>
  <c r="N464" i="11" s="1"/>
  <c r="M464" i="7"/>
  <c r="M464" i="11" s="1"/>
  <c r="L464" i="7"/>
  <c r="L464" i="11" s="1"/>
  <c r="N463" i="7"/>
  <c r="N463" i="11" s="1"/>
  <c r="M463" i="7"/>
  <c r="M463" i="11" s="1"/>
  <c r="L463" i="7"/>
  <c r="L463" i="11" s="1"/>
  <c r="N462" i="7"/>
  <c r="N462" i="11" s="1"/>
  <c r="M462" i="7"/>
  <c r="M462" i="11" s="1"/>
  <c r="L462" i="7"/>
  <c r="L462" i="11" s="1"/>
  <c r="N461" i="7"/>
  <c r="N461" i="11" s="1"/>
  <c r="M461" i="7"/>
  <c r="M461" i="11" s="1"/>
  <c r="L461" i="7"/>
  <c r="L461" i="11" s="1"/>
  <c r="N460" i="7"/>
  <c r="N460" i="11" s="1"/>
  <c r="M460" i="7"/>
  <c r="M460" i="11" s="1"/>
  <c r="L460" i="7"/>
  <c r="L460" i="11" s="1"/>
  <c r="N459" i="7"/>
  <c r="N459" i="11" s="1"/>
  <c r="M459" i="7"/>
  <c r="M459" i="11" s="1"/>
  <c r="L459" i="7"/>
  <c r="L459" i="11" s="1"/>
  <c r="N458" i="7"/>
  <c r="N458" i="11" s="1"/>
  <c r="M458" i="7"/>
  <c r="M458" i="11" s="1"/>
  <c r="L458" i="7"/>
  <c r="L458" i="11" s="1"/>
  <c r="K477" i="7"/>
  <c r="K477" i="11" s="1"/>
  <c r="J477" i="7"/>
  <c r="J477" i="11" s="1"/>
  <c r="I477" i="7"/>
  <c r="I477" i="11" s="1"/>
  <c r="K476" i="7"/>
  <c r="K476" i="11" s="1"/>
  <c r="J476" i="7"/>
  <c r="J476" i="11" s="1"/>
  <c r="I476" i="7"/>
  <c r="I476" i="11" s="1"/>
  <c r="K475" i="7"/>
  <c r="K475" i="11" s="1"/>
  <c r="J475" i="7"/>
  <c r="J475" i="11" s="1"/>
  <c r="I475" i="7"/>
  <c r="I475" i="11" s="1"/>
  <c r="K474" i="7"/>
  <c r="K474" i="11" s="1"/>
  <c r="J474" i="7"/>
  <c r="J474" i="11" s="1"/>
  <c r="I474" i="7"/>
  <c r="I474" i="11" s="1"/>
  <c r="K473" i="7"/>
  <c r="K473" i="11" s="1"/>
  <c r="J473" i="7"/>
  <c r="J473" i="11" s="1"/>
  <c r="I473" i="7"/>
  <c r="I473" i="11" s="1"/>
  <c r="K472" i="7"/>
  <c r="K472" i="11" s="1"/>
  <c r="J472" i="7"/>
  <c r="J472" i="11" s="1"/>
  <c r="I472" i="7"/>
  <c r="I472" i="11" s="1"/>
  <c r="K471" i="7"/>
  <c r="K471" i="11" s="1"/>
  <c r="J471" i="7"/>
  <c r="J471" i="11" s="1"/>
  <c r="I471" i="7"/>
  <c r="I471" i="11" s="1"/>
  <c r="K470" i="7"/>
  <c r="K470" i="11" s="1"/>
  <c r="J470" i="7"/>
  <c r="J470" i="11" s="1"/>
  <c r="I470" i="7"/>
  <c r="I470" i="11" s="1"/>
  <c r="K469" i="7"/>
  <c r="K469" i="11" s="1"/>
  <c r="J469" i="7"/>
  <c r="J469" i="11" s="1"/>
  <c r="I469" i="7"/>
  <c r="I469" i="11" s="1"/>
  <c r="K468" i="7"/>
  <c r="K468" i="11" s="1"/>
  <c r="J468" i="7"/>
  <c r="J468" i="11" s="1"/>
  <c r="I468" i="7"/>
  <c r="I468" i="11" s="1"/>
  <c r="K467" i="7"/>
  <c r="K467" i="11" s="1"/>
  <c r="J467" i="7"/>
  <c r="J467" i="11" s="1"/>
  <c r="I467" i="7"/>
  <c r="I467" i="11" s="1"/>
  <c r="K466" i="7"/>
  <c r="K466" i="11" s="1"/>
  <c r="J466" i="7"/>
  <c r="J466" i="11" s="1"/>
  <c r="I466" i="7"/>
  <c r="I466" i="11" s="1"/>
  <c r="K465" i="7"/>
  <c r="K465" i="11" s="1"/>
  <c r="J465" i="7"/>
  <c r="J465" i="11" s="1"/>
  <c r="I465" i="7"/>
  <c r="I465" i="11" s="1"/>
  <c r="K464" i="7"/>
  <c r="K464" i="11" s="1"/>
  <c r="J464" i="7"/>
  <c r="J464" i="11" s="1"/>
  <c r="I464" i="7"/>
  <c r="I464" i="11" s="1"/>
  <c r="K463" i="7"/>
  <c r="K463" i="11" s="1"/>
  <c r="J463" i="7"/>
  <c r="J463" i="11" s="1"/>
  <c r="I463" i="7"/>
  <c r="I463" i="11" s="1"/>
  <c r="K462" i="7"/>
  <c r="K462" i="11" s="1"/>
  <c r="J462" i="7"/>
  <c r="J462" i="11" s="1"/>
  <c r="I462" i="7"/>
  <c r="I462" i="11" s="1"/>
  <c r="K461" i="7"/>
  <c r="K461" i="11" s="1"/>
  <c r="J461" i="7"/>
  <c r="J461" i="11" s="1"/>
  <c r="I461" i="7"/>
  <c r="I461" i="11" s="1"/>
  <c r="K460" i="7"/>
  <c r="K460" i="11" s="1"/>
  <c r="J460" i="7"/>
  <c r="J460" i="11" s="1"/>
  <c r="I460" i="7"/>
  <c r="I460" i="11" s="1"/>
  <c r="K459" i="7"/>
  <c r="K459" i="11" s="1"/>
  <c r="J459" i="7"/>
  <c r="J459" i="11" s="1"/>
  <c r="I459" i="7"/>
  <c r="I459" i="11" s="1"/>
  <c r="K458" i="7"/>
  <c r="K458" i="11" s="1"/>
  <c r="J458" i="7"/>
  <c r="J458" i="11" s="1"/>
  <c r="I458" i="7"/>
  <c r="I458" i="11" s="1"/>
  <c r="H477" i="7"/>
  <c r="H477" i="11" s="1"/>
  <c r="G477" i="7"/>
  <c r="G477" i="11" s="1"/>
  <c r="F477" i="7"/>
  <c r="F477" i="11" s="1"/>
  <c r="H476" i="7"/>
  <c r="H476" i="11" s="1"/>
  <c r="G476" i="7"/>
  <c r="G476" i="11" s="1"/>
  <c r="F476" i="7"/>
  <c r="F476" i="11" s="1"/>
  <c r="H475" i="7"/>
  <c r="H475" i="11" s="1"/>
  <c r="G475" i="7"/>
  <c r="G475" i="11" s="1"/>
  <c r="F475" i="7"/>
  <c r="F475" i="11" s="1"/>
  <c r="H474" i="7"/>
  <c r="H474" i="11" s="1"/>
  <c r="G474" i="7"/>
  <c r="G474" i="11" s="1"/>
  <c r="F474" i="7"/>
  <c r="F474" i="11" s="1"/>
  <c r="H473" i="7"/>
  <c r="H473" i="11" s="1"/>
  <c r="G473" i="7"/>
  <c r="G473" i="11" s="1"/>
  <c r="F473" i="7"/>
  <c r="F473" i="11" s="1"/>
  <c r="H472" i="7"/>
  <c r="H472" i="11" s="1"/>
  <c r="G472" i="7"/>
  <c r="G472" i="11" s="1"/>
  <c r="F472" i="7"/>
  <c r="F472" i="11" s="1"/>
  <c r="H471" i="7"/>
  <c r="H471" i="11" s="1"/>
  <c r="G471" i="7"/>
  <c r="G471" i="11" s="1"/>
  <c r="F471" i="7"/>
  <c r="F471" i="11" s="1"/>
  <c r="H470" i="7"/>
  <c r="H470" i="11" s="1"/>
  <c r="G470" i="7"/>
  <c r="G470" i="11" s="1"/>
  <c r="F470" i="7"/>
  <c r="F470" i="11" s="1"/>
  <c r="H469" i="7"/>
  <c r="H469" i="11" s="1"/>
  <c r="G469" i="7"/>
  <c r="G469" i="11" s="1"/>
  <c r="F469" i="7"/>
  <c r="F469" i="11" s="1"/>
  <c r="H468" i="7"/>
  <c r="H468" i="11" s="1"/>
  <c r="G468" i="7"/>
  <c r="G468" i="11" s="1"/>
  <c r="F468" i="7"/>
  <c r="F468" i="11" s="1"/>
  <c r="H467" i="7"/>
  <c r="H467" i="11" s="1"/>
  <c r="G467" i="7"/>
  <c r="G467" i="11" s="1"/>
  <c r="F467" i="7"/>
  <c r="F467" i="11" s="1"/>
  <c r="H466" i="7"/>
  <c r="H466" i="11" s="1"/>
  <c r="G466" i="7"/>
  <c r="G466" i="11" s="1"/>
  <c r="F466" i="7"/>
  <c r="F466" i="11" s="1"/>
  <c r="H465" i="7"/>
  <c r="H465" i="11" s="1"/>
  <c r="G465" i="7"/>
  <c r="G465" i="11" s="1"/>
  <c r="F465" i="7"/>
  <c r="F465" i="11" s="1"/>
  <c r="H464" i="7"/>
  <c r="H464" i="11" s="1"/>
  <c r="G464" i="7"/>
  <c r="G464" i="11" s="1"/>
  <c r="F464" i="7"/>
  <c r="F464" i="11" s="1"/>
  <c r="H463" i="7"/>
  <c r="H463" i="11" s="1"/>
  <c r="G463" i="7"/>
  <c r="G463" i="11" s="1"/>
  <c r="F463" i="7"/>
  <c r="F463" i="11" s="1"/>
  <c r="H462" i="7"/>
  <c r="H462" i="11" s="1"/>
  <c r="G462" i="7"/>
  <c r="G462" i="11" s="1"/>
  <c r="F462" i="7"/>
  <c r="F462" i="11" s="1"/>
  <c r="H461" i="7"/>
  <c r="H461" i="11" s="1"/>
  <c r="G461" i="7"/>
  <c r="G461" i="11" s="1"/>
  <c r="F461" i="7"/>
  <c r="F461" i="11" s="1"/>
  <c r="H460" i="7"/>
  <c r="H460" i="11" s="1"/>
  <c r="G460" i="7"/>
  <c r="G460" i="11" s="1"/>
  <c r="F460" i="7"/>
  <c r="F460" i="11" s="1"/>
  <c r="H459" i="7"/>
  <c r="H459" i="11" s="1"/>
  <c r="G459" i="7"/>
  <c r="G459" i="11" s="1"/>
  <c r="F459" i="7"/>
  <c r="F459" i="11" s="1"/>
  <c r="H458" i="7"/>
  <c r="H458" i="11" s="1"/>
  <c r="G458" i="7"/>
  <c r="G458" i="11" s="1"/>
  <c r="F458" i="7"/>
  <c r="F458" i="11" s="1"/>
  <c r="E477" i="7"/>
  <c r="E477" i="11" s="1"/>
  <c r="D477" i="7"/>
  <c r="D477" i="11" s="1"/>
  <c r="C477" i="7"/>
  <c r="C477" i="11" s="1"/>
  <c r="E476" i="7"/>
  <c r="E476" i="11" s="1"/>
  <c r="D476" i="7"/>
  <c r="D476" i="11" s="1"/>
  <c r="C476" i="7"/>
  <c r="C476" i="11" s="1"/>
  <c r="E475" i="7"/>
  <c r="E475" i="11" s="1"/>
  <c r="D475" i="7"/>
  <c r="D475" i="11" s="1"/>
  <c r="C475" i="7"/>
  <c r="C475" i="11" s="1"/>
  <c r="E474" i="7"/>
  <c r="E474" i="11" s="1"/>
  <c r="D474" i="7"/>
  <c r="D474" i="11" s="1"/>
  <c r="C474" i="7"/>
  <c r="C474" i="11" s="1"/>
  <c r="E473" i="7"/>
  <c r="E473" i="11" s="1"/>
  <c r="D473" i="7"/>
  <c r="D473" i="11" s="1"/>
  <c r="C473" i="7"/>
  <c r="C473" i="11" s="1"/>
  <c r="E472" i="7"/>
  <c r="E472" i="11" s="1"/>
  <c r="D472" i="7"/>
  <c r="D472" i="11" s="1"/>
  <c r="C472" i="7"/>
  <c r="C472" i="11" s="1"/>
  <c r="E471" i="7"/>
  <c r="E471" i="11" s="1"/>
  <c r="D471" i="7"/>
  <c r="D471" i="11" s="1"/>
  <c r="C471" i="7"/>
  <c r="C471" i="11" s="1"/>
  <c r="E470" i="7"/>
  <c r="E470" i="11" s="1"/>
  <c r="D470" i="7"/>
  <c r="D470" i="11" s="1"/>
  <c r="C470" i="7"/>
  <c r="C470" i="11" s="1"/>
  <c r="E469" i="7"/>
  <c r="E469" i="11" s="1"/>
  <c r="D469" i="7"/>
  <c r="D469" i="11" s="1"/>
  <c r="C469" i="7"/>
  <c r="C469" i="11" s="1"/>
  <c r="E468" i="7"/>
  <c r="E468" i="11" s="1"/>
  <c r="D468" i="7"/>
  <c r="D468" i="11" s="1"/>
  <c r="C468" i="7"/>
  <c r="C468" i="11" s="1"/>
  <c r="E467" i="7"/>
  <c r="E467" i="11" s="1"/>
  <c r="D467" i="7"/>
  <c r="D467" i="11" s="1"/>
  <c r="C467" i="7"/>
  <c r="C467" i="11" s="1"/>
  <c r="E466" i="7"/>
  <c r="E466" i="11" s="1"/>
  <c r="D466" i="7"/>
  <c r="D466" i="11" s="1"/>
  <c r="C466" i="7"/>
  <c r="C466" i="11" s="1"/>
  <c r="E465" i="7"/>
  <c r="E465" i="11" s="1"/>
  <c r="D465" i="7"/>
  <c r="D465" i="11" s="1"/>
  <c r="C465" i="7"/>
  <c r="C465" i="11" s="1"/>
  <c r="E464" i="7"/>
  <c r="E464" i="11" s="1"/>
  <c r="D464" i="7"/>
  <c r="D464" i="11" s="1"/>
  <c r="C464" i="7"/>
  <c r="C464" i="11" s="1"/>
  <c r="E463" i="7"/>
  <c r="E463" i="11" s="1"/>
  <c r="D463" i="7"/>
  <c r="D463" i="11" s="1"/>
  <c r="C463" i="7"/>
  <c r="C463" i="11" s="1"/>
  <c r="E462" i="7"/>
  <c r="E462" i="11" s="1"/>
  <c r="D462" i="7"/>
  <c r="D462" i="11" s="1"/>
  <c r="C462" i="7"/>
  <c r="C462" i="11" s="1"/>
  <c r="E461" i="7"/>
  <c r="E461" i="11" s="1"/>
  <c r="D461" i="7"/>
  <c r="D461" i="11" s="1"/>
  <c r="C461" i="7"/>
  <c r="C461" i="11" s="1"/>
  <c r="E460" i="7"/>
  <c r="E460" i="11" s="1"/>
  <c r="D460" i="7"/>
  <c r="D460" i="11" s="1"/>
  <c r="C460" i="7"/>
  <c r="C460" i="11" s="1"/>
  <c r="E459" i="7"/>
  <c r="E459" i="11" s="1"/>
  <c r="D459" i="7"/>
  <c r="D459" i="11" s="1"/>
  <c r="C459" i="7"/>
  <c r="C459" i="11" s="1"/>
  <c r="E458" i="7"/>
  <c r="E458" i="11" s="1"/>
  <c r="D458" i="7"/>
  <c r="D458" i="11" s="1"/>
  <c r="C458" i="7"/>
  <c r="C458" i="11" s="1"/>
  <c r="E457" i="7"/>
  <c r="E457" i="11" s="1"/>
  <c r="D457" i="7"/>
  <c r="D457" i="11" s="1"/>
  <c r="E248" i="7"/>
  <c r="E247" i="7"/>
  <c r="E247" i="11" s="1"/>
  <c r="E246" i="7"/>
  <c r="E246" i="11" s="1"/>
  <c r="E245" i="7"/>
  <c r="E245" i="11" s="1"/>
  <c r="E244" i="7"/>
  <c r="E244" i="11" s="1"/>
  <c r="E243" i="7"/>
  <c r="E243" i="11" s="1"/>
  <c r="E242" i="7"/>
  <c r="E242" i="11" s="1"/>
  <c r="E241" i="7"/>
  <c r="E241" i="11" s="1"/>
  <c r="E240" i="7"/>
  <c r="E239" i="7"/>
  <c r="E239" i="11" s="1"/>
  <c r="C48" i="7"/>
  <c r="C48" i="11" s="1"/>
  <c r="C47" i="7"/>
  <c r="C47" i="11" s="1"/>
  <c r="C46" i="7"/>
  <c r="C46" i="11" s="1"/>
  <c r="C45" i="7"/>
  <c r="C45" i="11" s="1"/>
  <c r="C44" i="7"/>
  <c r="C44" i="11" s="1"/>
  <c r="C43" i="7"/>
  <c r="C43" i="11" s="1"/>
  <c r="C42" i="7"/>
  <c r="C42" i="11" s="1"/>
  <c r="C41" i="7"/>
  <c r="C41" i="11" s="1"/>
  <c r="C40" i="7"/>
  <c r="C40" i="11" s="1"/>
  <c r="C39" i="7"/>
  <c r="C39" i="11" s="1"/>
  <c r="X427" i="7"/>
  <c r="W427" i="7"/>
  <c r="V427" i="7"/>
  <c r="V427" i="11" s="1"/>
  <c r="X426" i="7"/>
  <c r="W426" i="7"/>
  <c r="V426" i="7"/>
  <c r="V426" i="11" s="1"/>
  <c r="X425" i="7"/>
  <c r="W425" i="7"/>
  <c r="V425" i="7"/>
  <c r="V425" i="11" s="1"/>
  <c r="X424" i="7"/>
  <c r="W424" i="7"/>
  <c r="V424" i="7"/>
  <c r="V424" i="11" s="1"/>
  <c r="X423" i="7"/>
  <c r="W423" i="7"/>
  <c r="V423" i="7"/>
  <c r="V423" i="11" s="1"/>
  <c r="X422" i="7"/>
  <c r="W422" i="7"/>
  <c r="V422" i="7"/>
  <c r="V422" i="11" s="1"/>
  <c r="X421" i="7"/>
  <c r="W421" i="7"/>
  <c r="V421" i="7"/>
  <c r="V421" i="11" s="1"/>
  <c r="X420" i="7"/>
  <c r="W420" i="7"/>
  <c r="V420" i="7"/>
  <c r="V420" i="11" s="1"/>
  <c r="X419" i="7"/>
  <c r="W419" i="7"/>
  <c r="V419" i="7"/>
  <c r="V419" i="11" s="1"/>
  <c r="X418" i="7"/>
  <c r="W418" i="7"/>
  <c r="V418" i="7"/>
  <c r="V418" i="11" s="1"/>
  <c r="X417" i="7"/>
  <c r="W417" i="7"/>
  <c r="V417" i="7"/>
  <c r="V417" i="11" s="1"/>
  <c r="X416" i="7"/>
  <c r="W416" i="7"/>
  <c r="V416" i="7"/>
  <c r="V416" i="11" s="1"/>
  <c r="X415" i="7"/>
  <c r="W415" i="7"/>
  <c r="V415" i="7"/>
  <c r="V415" i="11" s="1"/>
  <c r="X414" i="7"/>
  <c r="W414" i="7"/>
  <c r="V414" i="7"/>
  <c r="V414" i="11" s="1"/>
  <c r="X413" i="7"/>
  <c r="W413" i="7"/>
  <c r="V413" i="7"/>
  <c r="V413" i="11" s="1"/>
  <c r="X412" i="7"/>
  <c r="W412" i="7"/>
  <c r="V412" i="7"/>
  <c r="V412" i="11" s="1"/>
  <c r="X411" i="7"/>
  <c r="W411" i="7"/>
  <c r="V411" i="7"/>
  <c r="V411" i="11" s="1"/>
  <c r="X410" i="7"/>
  <c r="W410" i="7"/>
  <c r="V410" i="7"/>
  <c r="X409" i="7"/>
  <c r="W409" i="7"/>
  <c r="V409" i="7"/>
  <c r="V409" i="11" s="1"/>
  <c r="X408" i="7"/>
  <c r="W408" i="7"/>
  <c r="V408" i="7"/>
  <c r="V408" i="11" s="1"/>
  <c r="X407" i="7"/>
  <c r="W407" i="7"/>
  <c r="V407" i="7"/>
  <c r="V407" i="11" s="1"/>
  <c r="N427" i="7"/>
  <c r="N427" i="11" s="1"/>
  <c r="M427" i="7"/>
  <c r="M427" i="11" s="1"/>
  <c r="L427" i="7"/>
  <c r="L427" i="11" s="1"/>
  <c r="K427" i="7"/>
  <c r="K427" i="11" s="1"/>
  <c r="J427" i="7"/>
  <c r="J427" i="11" s="1"/>
  <c r="I427" i="7"/>
  <c r="I427" i="11" s="1"/>
  <c r="H427" i="7"/>
  <c r="H427" i="11" s="1"/>
  <c r="G427" i="7"/>
  <c r="G427" i="11" s="1"/>
  <c r="F427" i="7"/>
  <c r="F427" i="11" s="1"/>
  <c r="E427" i="7"/>
  <c r="E427" i="11" s="1"/>
  <c r="D427" i="7"/>
  <c r="D427" i="11" s="1"/>
  <c r="C427" i="7"/>
  <c r="C427" i="11" s="1"/>
  <c r="N426" i="7"/>
  <c r="N426" i="11" s="1"/>
  <c r="M426" i="7"/>
  <c r="M426" i="11" s="1"/>
  <c r="L426" i="7"/>
  <c r="L426" i="11" s="1"/>
  <c r="K426" i="7"/>
  <c r="K426" i="11" s="1"/>
  <c r="J426" i="7"/>
  <c r="J426" i="11" s="1"/>
  <c r="I426" i="7"/>
  <c r="I426" i="11" s="1"/>
  <c r="H426" i="7"/>
  <c r="H426" i="11" s="1"/>
  <c r="G426" i="7"/>
  <c r="G426" i="11" s="1"/>
  <c r="F426" i="7"/>
  <c r="F426" i="11" s="1"/>
  <c r="E426" i="7"/>
  <c r="E426" i="11" s="1"/>
  <c r="D426" i="7"/>
  <c r="D426" i="11" s="1"/>
  <c r="C426" i="7"/>
  <c r="C426" i="11" s="1"/>
  <c r="N425" i="7"/>
  <c r="N425" i="11" s="1"/>
  <c r="M425" i="7"/>
  <c r="M425" i="11" s="1"/>
  <c r="L425" i="7"/>
  <c r="L425" i="11" s="1"/>
  <c r="K425" i="7"/>
  <c r="K425" i="11" s="1"/>
  <c r="J425" i="7"/>
  <c r="J425" i="11" s="1"/>
  <c r="I425" i="7"/>
  <c r="I425" i="11" s="1"/>
  <c r="H425" i="7"/>
  <c r="H425" i="11" s="1"/>
  <c r="G425" i="7"/>
  <c r="G425" i="11" s="1"/>
  <c r="F425" i="7"/>
  <c r="F425" i="11" s="1"/>
  <c r="E425" i="7"/>
  <c r="E425" i="11" s="1"/>
  <c r="D425" i="7"/>
  <c r="D425" i="11" s="1"/>
  <c r="C425" i="7"/>
  <c r="C425" i="11" s="1"/>
  <c r="N424" i="7"/>
  <c r="N424" i="11" s="1"/>
  <c r="M424" i="7"/>
  <c r="M424" i="11" s="1"/>
  <c r="L424" i="7"/>
  <c r="L424" i="11" s="1"/>
  <c r="K424" i="7"/>
  <c r="K424" i="11" s="1"/>
  <c r="J424" i="7"/>
  <c r="J424" i="11" s="1"/>
  <c r="I424" i="7"/>
  <c r="I424" i="11" s="1"/>
  <c r="H424" i="7"/>
  <c r="H424" i="11" s="1"/>
  <c r="G424" i="7"/>
  <c r="G424" i="11" s="1"/>
  <c r="F424" i="7"/>
  <c r="F424" i="11" s="1"/>
  <c r="E424" i="7"/>
  <c r="E424" i="11" s="1"/>
  <c r="D424" i="7"/>
  <c r="D424" i="11" s="1"/>
  <c r="C424" i="7"/>
  <c r="C424" i="11" s="1"/>
  <c r="N423" i="7"/>
  <c r="N423" i="11" s="1"/>
  <c r="M423" i="7"/>
  <c r="M423" i="11" s="1"/>
  <c r="L423" i="7"/>
  <c r="L423" i="11" s="1"/>
  <c r="K423" i="7"/>
  <c r="K423" i="11" s="1"/>
  <c r="J423" i="7"/>
  <c r="J423" i="11" s="1"/>
  <c r="I423" i="7"/>
  <c r="I423" i="11" s="1"/>
  <c r="H423" i="7"/>
  <c r="H423" i="11" s="1"/>
  <c r="G423" i="7"/>
  <c r="G423" i="11" s="1"/>
  <c r="F423" i="7"/>
  <c r="F423" i="11" s="1"/>
  <c r="E423" i="7"/>
  <c r="E423" i="11" s="1"/>
  <c r="D423" i="7"/>
  <c r="D423" i="11" s="1"/>
  <c r="C423" i="7"/>
  <c r="C423" i="11" s="1"/>
  <c r="N422" i="7"/>
  <c r="N422" i="11" s="1"/>
  <c r="M422" i="7"/>
  <c r="M422" i="11" s="1"/>
  <c r="L422" i="7"/>
  <c r="L422" i="11" s="1"/>
  <c r="K422" i="7"/>
  <c r="K422" i="11" s="1"/>
  <c r="J422" i="7"/>
  <c r="J422" i="11" s="1"/>
  <c r="I422" i="7"/>
  <c r="I422" i="11" s="1"/>
  <c r="H422" i="7"/>
  <c r="H422" i="11" s="1"/>
  <c r="G422" i="7"/>
  <c r="G422" i="11" s="1"/>
  <c r="F422" i="7"/>
  <c r="F422" i="11" s="1"/>
  <c r="E422" i="7"/>
  <c r="E422" i="11" s="1"/>
  <c r="D422" i="7"/>
  <c r="D422" i="11" s="1"/>
  <c r="C422" i="7"/>
  <c r="C422" i="11" s="1"/>
  <c r="N421" i="7"/>
  <c r="N421" i="11" s="1"/>
  <c r="M421" i="7"/>
  <c r="M421" i="11" s="1"/>
  <c r="L421" i="7"/>
  <c r="L421" i="11" s="1"/>
  <c r="K421" i="7"/>
  <c r="K421" i="11" s="1"/>
  <c r="J421" i="7"/>
  <c r="J421" i="11" s="1"/>
  <c r="I421" i="7"/>
  <c r="I421" i="11" s="1"/>
  <c r="H421" i="7"/>
  <c r="H421" i="11" s="1"/>
  <c r="G421" i="7"/>
  <c r="G421" i="11" s="1"/>
  <c r="F421" i="7"/>
  <c r="F421" i="11" s="1"/>
  <c r="E421" i="7"/>
  <c r="E421" i="11" s="1"/>
  <c r="D421" i="7"/>
  <c r="D421" i="11" s="1"/>
  <c r="C421" i="7"/>
  <c r="C421" i="11" s="1"/>
  <c r="N420" i="7"/>
  <c r="N420" i="11" s="1"/>
  <c r="M420" i="7"/>
  <c r="M420" i="11" s="1"/>
  <c r="L420" i="7"/>
  <c r="L420" i="11" s="1"/>
  <c r="K420" i="7"/>
  <c r="K420" i="11" s="1"/>
  <c r="J420" i="7"/>
  <c r="J420" i="11" s="1"/>
  <c r="I420" i="7"/>
  <c r="I420" i="11" s="1"/>
  <c r="H420" i="7"/>
  <c r="H420" i="11" s="1"/>
  <c r="G420" i="7"/>
  <c r="G420" i="11" s="1"/>
  <c r="F420" i="7"/>
  <c r="F420" i="11" s="1"/>
  <c r="E420" i="7"/>
  <c r="E420" i="11" s="1"/>
  <c r="D420" i="7"/>
  <c r="D420" i="11" s="1"/>
  <c r="C420" i="7"/>
  <c r="C420" i="11" s="1"/>
  <c r="N419" i="7"/>
  <c r="N419" i="11" s="1"/>
  <c r="M419" i="7"/>
  <c r="M419" i="11" s="1"/>
  <c r="L419" i="7"/>
  <c r="L419" i="11" s="1"/>
  <c r="K419" i="7"/>
  <c r="K419" i="11" s="1"/>
  <c r="J419" i="7"/>
  <c r="J419" i="11" s="1"/>
  <c r="I419" i="7"/>
  <c r="I419" i="11" s="1"/>
  <c r="H419" i="7"/>
  <c r="H419" i="11" s="1"/>
  <c r="G419" i="7"/>
  <c r="G419" i="11" s="1"/>
  <c r="F419" i="7"/>
  <c r="F419" i="11" s="1"/>
  <c r="E419" i="7"/>
  <c r="E419" i="11" s="1"/>
  <c r="D419" i="7"/>
  <c r="D419" i="11" s="1"/>
  <c r="C419" i="7"/>
  <c r="C419" i="11" s="1"/>
  <c r="N418" i="7"/>
  <c r="N418" i="11" s="1"/>
  <c r="M418" i="7"/>
  <c r="M418" i="11" s="1"/>
  <c r="L418" i="7"/>
  <c r="L418" i="11" s="1"/>
  <c r="K418" i="7"/>
  <c r="K418" i="11" s="1"/>
  <c r="J418" i="7"/>
  <c r="J418" i="11" s="1"/>
  <c r="I418" i="7"/>
  <c r="I418" i="11" s="1"/>
  <c r="H418" i="7"/>
  <c r="H418" i="11" s="1"/>
  <c r="G418" i="7"/>
  <c r="G418" i="11" s="1"/>
  <c r="F418" i="7"/>
  <c r="F418" i="11" s="1"/>
  <c r="E418" i="7"/>
  <c r="E418" i="11" s="1"/>
  <c r="D418" i="7"/>
  <c r="D418" i="11" s="1"/>
  <c r="C418" i="7"/>
  <c r="C418" i="11" s="1"/>
  <c r="N417" i="7"/>
  <c r="N417" i="11" s="1"/>
  <c r="M417" i="7"/>
  <c r="M417" i="11" s="1"/>
  <c r="L417" i="7"/>
  <c r="L417" i="11" s="1"/>
  <c r="K417" i="7"/>
  <c r="K417" i="11" s="1"/>
  <c r="J417" i="7"/>
  <c r="J417" i="11" s="1"/>
  <c r="I417" i="7"/>
  <c r="I417" i="11" s="1"/>
  <c r="H417" i="7"/>
  <c r="H417" i="11" s="1"/>
  <c r="G417" i="7"/>
  <c r="G417" i="11" s="1"/>
  <c r="F417" i="7"/>
  <c r="F417" i="11" s="1"/>
  <c r="E417" i="7"/>
  <c r="E417" i="11" s="1"/>
  <c r="D417" i="7"/>
  <c r="D417" i="11" s="1"/>
  <c r="C417" i="7"/>
  <c r="C417" i="11" s="1"/>
  <c r="N416" i="7"/>
  <c r="N416" i="11" s="1"/>
  <c r="M416" i="7"/>
  <c r="M416" i="11" s="1"/>
  <c r="L416" i="7"/>
  <c r="L416" i="11" s="1"/>
  <c r="K416" i="7"/>
  <c r="K416" i="11" s="1"/>
  <c r="J416" i="7"/>
  <c r="J416" i="11" s="1"/>
  <c r="I416" i="7"/>
  <c r="I416" i="11" s="1"/>
  <c r="H416" i="7"/>
  <c r="H416" i="11" s="1"/>
  <c r="G416" i="7"/>
  <c r="G416" i="11" s="1"/>
  <c r="F416" i="7"/>
  <c r="F416" i="11" s="1"/>
  <c r="E416" i="7"/>
  <c r="E416" i="11" s="1"/>
  <c r="D416" i="7"/>
  <c r="D416" i="11" s="1"/>
  <c r="C416" i="7"/>
  <c r="C416" i="11" s="1"/>
  <c r="N415" i="7"/>
  <c r="N415" i="11" s="1"/>
  <c r="M415" i="7"/>
  <c r="M415" i="11" s="1"/>
  <c r="L415" i="7"/>
  <c r="L415" i="11" s="1"/>
  <c r="K415" i="7"/>
  <c r="K415" i="11" s="1"/>
  <c r="J415" i="7"/>
  <c r="J415" i="11" s="1"/>
  <c r="I415" i="7"/>
  <c r="I415" i="11" s="1"/>
  <c r="H415" i="7"/>
  <c r="H415" i="11" s="1"/>
  <c r="G415" i="7"/>
  <c r="G415" i="11" s="1"/>
  <c r="F415" i="7"/>
  <c r="F415" i="11" s="1"/>
  <c r="E415" i="7"/>
  <c r="E415" i="11" s="1"/>
  <c r="D415" i="7"/>
  <c r="D415" i="11" s="1"/>
  <c r="C415" i="7"/>
  <c r="C415" i="11" s="1"/>
  <c r="N414" i="7"/>
  <c r="N414" i="11" s="1"/>
  <c r="M414" i="7"/>
  <c r="M414" i="11" s="1"/>
  <c r="L414" i="7"/>
  <c r="L414" i="11" s="1"/>
  <c r="K414" i="7"/>
  <c r="K414" i="11" s="1"/>
  <c r="J414" i="7"/>
  <c r="J414" i="11" s="1"/>
  <c r="I414" i="7"/>
  <c r="I414" i="11" s="1"/>
  <c r="H414" i="7"/>
  <c r="H414" i="11" s="1"/>
  <c r="G414" i="7"/>
  <c r="G414" i="11" s="1"/>
  <c r="F414" i="7"/>
  <c r="F414" i="11" s="1"/>
  <c r="E414" i="7"/>
  <c r="E414" i="11" s="1"/>
  <c r="D414" i="7"/>
  <c r="D414" i="11" s="1"/>
  <c r="C414" i="7"/>
  <c r="C414" i="11" s="1"/>
  <c r="N413" i="7"/>
  <c r="N413" i="11" s="1"/>
  <c r="M413" i="7"/>
  <c r="M413" i="11" s="1"/>
  <c r="L413" i="7"/>
  <c r="L413" i="11" s="1"/>
  <c r="K413" i="7"/>
  <c r="K413" i="11" s="1"/>
  <c r="J413" i="7"/>
  <c r="J413" i="11" s="1"/>
  <c r="I413" i="7"/>
  <c r="I413" i="11" s="1"/>
  <c r="H413" i="7"/>
  <c r="H413" i="11" s="1"/>
  <c r="G413" i="7"/>
  <c r="G413" i="11" s="1"/>
  <c r="F413" i="7"/>
  <c r="F413" i="11" s="1"/>
  <c r="E413" i="7"/>
  <c r="E413" i="11" s="1"/>
  <c r="D413" i="7"/>
  <c r="D413" i="11" s="1"/>
  <c r="C413" i="7"/>
  <c r="C413" i="11" s="1"/>
  <c r="N412" i="7"/>
  <c r="N412" i="11" s="1"/>
  <c r="M412" i="7"/>
  <c r="M412" i="11" s="1"/>
  <c r="L412" i="7"/>
  <c r="L412" i="11" s="1"/>
  <c r="K412" i="7"/>
  <c r="K412" i="11" s="1"/>
  <c r="J412" i="7"/>
  <c r="J412" i="11" s="1"/>
  <c r="I412" i="7"/>
  <c r="I412" i="11" s="1"/>
  <c r="H412" i="7"/>
  <c r="H412" i="11" s="1"/>
  <c r="G412" i="7"/>
  <c r="G412" i="11" s="1"/>
  <c r="F412" i="7"/>
  <c r="F412" i="11" s="1"/>
  <c r="E412" i="7"/>
  <c r="E412" i="11" s="1"/>
  <c r="D412" i="7"/>
  <c r="D412" i="11" s="1"/>
  <c r="C412" i="7"/>
  <c r="C412" i="11" s="1"/>
  <c r="N411" i="7"/>
  <c r="N411" i="11" s="1"/>
  <c r="M411" i="7"/>
  <c r="M411" i="11" s="1"/>
  <c r="L411" i="7"/>
  <c r="L411" i="11" s="1"/>
  <c r="K411" i="7"/>
  <c r="K411" i="11" s="1"/>
  <c r="J411" i="7"/>
  <c r="J411" i="11" s="1"/>
  <c r="I411" i="7"/>
  <c r="I411" i="11" s="1"/>
  <c r="H411" i="7"/>
  <c r="H411" i="11" s="1"/>
  <c r="G411" i="7"/>
  <c r="G411" i="11" s="1"/>
  <c r="F411" i="7"/>
  <c r="F411" i="11" s="1"/>
  <c r="E411" i="7"/>
  <c r="E411" i="11" s="1"/>
  <c r="D411" i="7"/>
  <c r="D411" i="11" s="1"/>
  <c r="C411" i="7"/>
  <c r="C411" i="11" s="1"/>
  <c r="N410" i="7"/>
  <c r="N410" i="11" s="1"/>
  <c r="M410" i="7"/>
  <c r="M410" i="11" s="1"/>
  <c r="L410" i="7"/>
  <c r="L410" i="11" s="1"/>
  <c r="K410" i="7"/>
  <c r="K410" i="11" s="1"/>
  <c r="J410" i="7"/>
  <c r="J410" i="11" s="1"/>
  <c r="I410" i="7"/>
  <c r="I410" i="11" s="1"/>
  <c r="H410" i="7"/>
  <c r="H410" i="11" s="1"/>
  <c r="G410" i="7"/>
  <c r="G410" i="11" s="1"/>
  <c r="F410" i="7"/>
  <c r="F410" i="11" s="1"/>
  <c r="E410" i="7"/>
  <c r="E410" i="11" s="1"/>
  <c r="D410" i="7"/>
  <c r="D410" i="11" s="1"/>
  <c r="C410" i="7"/>
  <c r="C410" i="11" s="1"/>
  <c r="N409" i="7"/>
  <c r="N409" i="11" s="1"/>
  <c r="M409" i="7"/>
  <c r="M409" i="11" s="1"/>
  <c r="L409" i="7"/>
  <c r="L409" i="11" s="1"/>
  <c r="K409" i="7"/>
  <c r="K409" i="11" s="1"/>
  <c r="J409" i="7"/>
  <c r="J409" i="11" s="1"/>
  <c r="I409" i="7"/>
  <c r="I409" i="11" s="1"/>
  <c r="H409" i="7"/>
  <c r="H409" i="11" s="1"/>
  <c r="G409" i="7"/>
  <c r="G409" i="11" s="1"/>
  <c r="F409" i="7"/>
  <c r="F409" i="11" s="1"/>
  <c r="E409" i="7"/>
  <c r="E409" i="11" s="1"/>
  <c r="D409" i="7"/>
  <c r="D409" i="11" s="1"/>
  <c r="C409" i="7"/>
  <c r="C409" i="11" s="1"/>
  <c r="N408" i="7"/>
  <c r="N408" i="11" s="1"/>
  <c r="M408" i="7"/>
  <c r="M408" i="11" s="1"/>
  <c r="L408" i="7"/>
  <c r="L408" i="11" s="1"/>
  <c r="K408" i="7"/>
  <c r="K408" i="11" s="1"/>
  <c r="J408" i="7"/>
  <c r="J408" i="11" s="1"/>
  <c r="I408" i="7"/>
  <c r="I408" i="11" s="1"/>
  <c r="H408" i="7"/>
  <c r="H408" i="11" s="1"/>
  <c r="G408" i="7"/>
  <c r="G408" i="11" s="1"/>
  <c r="F408" i="7"/>
  <c r="F408" i="11" s="1"/>
  <c r="E408" i="7"/>
  <c r="E408" i="11" s="1"/>
  <c r="D408" i="7"/>
  <c r="D408" i="11" s="1"/>
  <c r="C408" i="7"/>
  <c r="C408" i="11" s="1"/>
  <c r="N407" i="7"/>
  <c r="N407" i="11" s="1"/>
  <c r="M407" i="7"/>
  <c r="M407" i="11" s="1"/>
  <c r="K407" i="7"/>
  <c r="K407" i="11" s="1"/>
  <c r="J407" i="7"/>
  <c r="J407" i="11" s="1"/>
  <c r="H407" i="7"/>
  <c r="H407" i="11" s="1"/>
  <c r="G407" i="7"/>
  <c r="G407" i="11" s="1"/>
  <c r="E407" i="7"/>
  <c r="E407" i="11" s="1"/>
  <c r="D407" i="7"/>
  <c r="D407" i="11" s="1"/>
  <c r="L407" i="7"/>
  <c r="L407" i="11" s="1"/>
  <c r="I407" i="7"/>
  <c r="I407" i="11" s="1"/>
  <c r="F407" i="7"/>
  <c r="F407" i="11" s="1"/>
  <c r="C407" i="7"/>
  <c r="C407" i="11" s="1"/>
  <c r="X402" i="7"/>
  <c r="W402" i="7"/>
  <c r="V402" i="7"/>
  <c r="V402" i="11" s="1"/>
  <c r="X401" i="7"/>
  <c r="W401" i="7"/>
  <c r="V401" i="7"/>
  <c r="V401" i="11" s="1"/>
  <c r="X400" i="7"/>
  <c r="W400" i="7"/>
  <c r="V400" i="7"/>
  <c r="V400" i="11" s="1"/>
  <c r="X399" i="7"/>
  <c r="W399" i="7"/>
  <c r="V399" i="7"/>
  <c r="V399" i="11" s="1"/>
  <c r="X398" i="7"/>
  <c r="W398" i="7"/>
  <c r="V398" i="7"/>
  <c r="V398" i="11" s="1"/>
  <c r="X397" i="7"/>
  <c r="W397" i="7"/>
  <c r="V397" i="7"/>
  <c r="V397" i="11" s="1"/>
  <c r="X396" i="7"/>
  <c r="W396" i="7"/>
  <c r="V396" i="7"/>
  <c r="V396" i="11" s="1"/>
  <c r="X395" i="7"/>
  <c r="W395" i="7"/>
  <c r="V395" i="7"/>
  <c r="V395" i="11" s="1"/>
  <c r="X394" i="7"/>
  <c r="W394" i="7"/>
  <c r="V394" i="7"/>
  <c r="V394" i="11" s="1"/>
  <c r="X393" i="7"/>
  <c r="W393" i="7"/>
  <c r="V393" i="7"/>
  <c r="V393" i="11" s="1"/>
  <c r="X392" i="7"/>
  <c r="W392" i="7"/>
  <c r="V392" i="7"/>
  <c r="V392" i="11" s="1"/>
  <c r="X391" i="7"/>
  <c r="W391" i="7"/>
  <c r="V391" i="7"/>
  <c r="V391" i="11" s="1"/>
  <c r="X390" i="7"/>
  <c r="W390" i="7"/>
  <c r="V390" i="7"/>
  <c r="V390" i="11" s="1"/>
  <c r="X389" i="7"/>
  <c r="W389" i="7"/>
  <c r="V389" i="7"/>
  <c r="V389" i="11" s="1"/>
  <c r="X388" i="7"/>
  <c r="W388" i="7"/>
  <c r="V388" i="7"/>
  <c r="V388" i="11" s="1"/>
  <c r="X387" i="7"/>
  <c r="W387" i="7"/>
  <c r="V387" i="7"/>
  <c r="V387" i="11" s="1"/>
  <c r="X386" i="7"/>
  <c r="W386" i="7"/>
  <c r="V386" i="7"/>
  <c r="V386" i="11" s="1"/>
  <c r="X385" i="7"/>
  <c r="W385" i="7"/>
  <c r="V385" i="7"/>
  <c r="V385" i="11" s="1"/>
  <c r="X384" i="7"/>
  <c r="W384" i="7"/>
  <c r="V384" i="7"/>
  <c r="V384" i="11" s="1"/>
  <c r="X383" i="7"/>
  <c r="W383" i="7"/>
  <c r="V383" i="7"/>
  <c r="V383" i="11" s="1"/>
  <c r="X382" i="7"/>
  <c r="W382" i="7"/>
  <c r="V382" i="7"/>
  <c r="V382" i="11" s="1"/>
  <c r="N402" i="7"/>
  <c r="N402" i="11" s="1"/>
  <c r="M402" i="7"/>
  <c r="M402" i="11" s="1"/>
  <c r="L402" i="7"/>
  <c r="L402" i="11" s="1"/>
  <c r="K402" i="7"/>
  <c r="K402" i="11" s="1"/>
  <c r="J402" i="7"/>
  <c r="J402" i="11" s="1"/>
  <c r="I402" i="7"/>
  <c r="I402" i="11" s="1"/>
  <c r="H402" i="7"/>
  <c r="H402" i="11" s="1"/>
  <c r="G402" i="7"/>
  <c r="G402" i="11" s="1"/>
  <c r="F402" i="7"/>
  <c r="F402" i="11" s="1"/>
  <c r="E402" i="7"/>
  <c r="E402" i="11" s="1"/>
  <c r="D402" i="7"/>
  <c r="D402" i="11" s="1"/>
  <c r="C402" i="7"/>
  <c r="C402" i="11" s="1"/>
  <c r="N401" i="7"/>
  <c r="N401" i="11" s="1"/>
  <c r="M401" i="7"/>
  <c r="M401" i="11" s="1"/>
  <c r="L401" i="7"/>
  <c r="L401" i="11" s="1"/>
  <c r="K401" i="7"/>
  <c r="K401" i="11" s="1"/>
  <c r="J401" i="7"/>
  <c r="J401" i="11" s="1"/>
  <c r="I401" i="7"/>
  <c r="I401" i="11" s="1"/>
  <c r="H401" i="7"/>
  <c r="H401" i="11" s="1"/>
  <c r="G401" i="7"/>
  <c r="G401" i="11" s="1"/>
  <c r="F401" i="7"/>
  <c r="F401" i="11" s="1"/>
  <c r="E401" i="7"/>
  <c r="E401" i="11" s="1"/>
  <c r="D401" i="7"/>
  <c r="D401" i="11" s="1"/>
  <c r="C401" i="7"/>
  <c r="C401" i="11" s="1"/>
  <c r="N400" i="7"/>
  <c r="N400" i="11" s="1"/>
  <c r="M400" i="7"/>
  <c r="M400" i="11" s="1"/>
  <c r="L400" i="7"/>
  <c r="L400" i="11" s="1"/>
  <c r="K400" i="7"/>
  <c r="K400" i="11" s="1"/>
  <c r="J400" i="7"/>
  <c r="J400" i="11" s="1"/>
  <c r="I400" i="7"/>
  <c r="I400" i="11" s="1"/>
  <c r="H400" i="7"/>
  <c r="H400" i="11" s="1"/>
  <c r="G400" i="7"/>
  <c r="G400" i="11" s="1"/>
  <c r="F400" i="7"/>
  <c r="F400" i="11" s="1"/>
  <c r="E400" i="7"/>
  <c r="E400" i="11" s="1"/>
  <c r="D400" i="7"/>
  <c r="D400" i="11" s="1"/>
  <c r="C400" i="7"/>
  <c r="C400" i="11" s="1"/>
  <c r="N399" i="7"/>
  <c r="N399" i="11" s="1"/>
  <c r="M399" i="7"/>
  <c r="M399" i="11" s="1"/>
  <c r="L399" i="7"/>
  <c r="L399" i="11" s="1"/>
  <c r="K399" i="7"/>
  <c r="K399" i="11" s="1"/>
  <c r="J399" i="7"/>
  <c r="J399" i="11" s="1"/>
  <c r="I399" i="7"/>
  <c r="I399" i="11" s="1"/>
  <c r="H399" i="7"/>
  <c r="H399" i="11" s="1"/>
  <c r="G399" i="7"/>
  <c r="G399" i="11" s="1"/>
  <c r="F399" i="7"/>
  <c r="F399" i="11" s="1"/>
  <c r="E399" i="7"/>
  <c r="E399" i="11" s="1"/>
  <c r="D399" i="7"/>
  <c r="D399" i="11" s="1"/>
  <c r="C399" i="7"/>
  <c r="C399" i="11" s="1"/>
  <c r="N398" i="7"/>
  <c r="N398" i="11" s="1"/>
  <c r="M398" i="7"/>
  <c r="M398" i="11" s="1"/>
  <c r="L398" i="7"/>
  <c r="L398" i="11" s="1"/>
  <c r="K398" i="7"/>
  <c r="K398" i="11" s="1"/>
  <c r="J398" i="7"/>
  <c r="J398" i="11" s="1"/>
  <c r="I398" i="7"/>
  <c r="I398" i="11" s="1"/>
  <c r="H398" i="7"/>
  <c r="H398" i="11" s="1"/>
  <c r="G398" i="7"/>
  <c r="G398" i="11" s="1"/>
  <c r="F398" i="7"/>
  <c r="F398" i="11" s="1"/>
  <c r="E398" i="7"/>
  <c r="E398" i="11" s="1"/>
  <c r="D398" i="7"/>
  <c r="D398" i="11" s="1"/>
  <c r="C398" i="7"/>
  <c r="C398" i="11" s="1"/>
  <c r="N397" i="7"/>
  <c r="N397" i="11" s="1"/>
  <c r="M397" i="7"/>
  <c r="M397" i="11" s="1"/>
  <c r="L397" i="7"/>
  <c r="L397" i="11" s="1"/>
  <c r="K397" i="7"/>
  <c r="K397" i="11" s="1"/>
  <c r="J397" i="7"/>
  <c r="J397" i="11" s="1"/>
  <c r="I397" i="7"/>
  <c r="I397" i="11" s="1"/>
  <c r="H397" i="7"/>
  <c r="H397" i="11" s="1"/>
  <c r="G397" i="7"/>
  <c r="G397" i="11" s="1"/>
  <c r="F397" i="7"/>
  <c r="F397" i="11" s="1"/>
  <c r="E397" i="7"/>
  <c r="E397" i="11" s="1"/>
  <c r="D397" i="7"/>
  <c r="D397" i="11" s="1"/>
  <c r="C397" i="7"/>
  <c r="C397" i="11" s="1"/>
  <c r="N396" i="7"/>
  <c r="N396" i="11" s="1"/>
  <c r="M396" i="7"/>
  <c r="M396" i="11" s="1"/>
  <c r="L396" i="7"/>
  <c r="L396" i="11" s="1"/>
  <c r="K396" i="7"/>
  <c r="K396" i="11" s="1"/>
  <c r="J396" i="7"/>
  <c r="J396" i="11" s="1"/>
  <c r="I396" i="7"/>
  <c r="I396" i="11" s="1"/>
  <c r="H396" i="7"/>
  <c r="H396" i="11" s="1"/>
  <c r="G396" i="7"/>
  <c r="G396" i="11" s="1"/>
  <c r="F396" i="7"/>
  <c r="F396" i="11" s="1"/>
  <c r="E396" i="7"/>
  <c r="E396" i="11" s="1"/>
  <c r="D396" i="7"/>
  <c r="D396" i="11" s="1"/>
  <c r="C396" i="7"/>
  <c r="C396" i="11" s="1"/>
  <c r="N395" i="7"/>
  <c r="N395" i="11" s="1"/>
  <c r="M395" i="7"/>
  <c r="M395" i="11" s="1"/>
  <c r="L395" i="7"/>
  <c r="L395" i="11" s="1"/>
  <c r="K395" i="7"/>
  <c r="K395" i="11" s="1"/>
  <c r="J395" i="7"/>
  <c r="J395" i="11" s="1"/>
  <c r="I395" i="7"/>
  <c r="I395" i="11" s="1"/>
  <c r="H395" i="7"/>
  <c r="H395" i="11" s="1"/>
  <c r="G395" i="7"/>
  <c r="G395" i="11" s="1"/>
  <c r="F395" i="7"/>
  <c r="F395" i="11" s="1"/>
  <c r="E395" i="7"/>
  <c r="E395" i="11" s="1"/>
  <c r="D395" i="7"/>
  <c r="D395" i="11" s="1"/>
  <c r="C395" i="7"/>
  <c r="C395" i="11" s="1"/>
  <c r="N394" i="7"/>
  <c r="N394" i="11" s="1"/>
  <c r="M394" i="7"/>
  <c r="M394" i="11" s="1"/>
  <c r="L394" i="7"/>
  <c r="L394" i="11" s="1"/>
  <c r="K394" i="7"/>
  <c r="K394" i="11" s="1"/>
  <c r="J394" i="7"/>
  <c r="J394" i="11" s="1"/>
  <c r="I394" i="7"/>
  <c r="I394" i="11" s="1"/>
  <c r="H394" i="7"/>
  <c r="H394" i="11" s="1"/>
  <c r="G394" i="7"/>
  <c r="G394" i="11" s="1"/>
  <c r="F394" i="7"/>
  <c r="F394" i="11" s="1"/>
  <c r="E394" i="7"/>
  <c r="E394" i="11" s="1"/>
  <c r="D394" i="7"/>
  <c r="D394" i="11" s="1"/>
  <c r="C394" i="7"/>
  <c r="C394" i="11" s="1"/>
  <c r="N393" i="7"/>
  <c r="N393" i="11" s="1"/>
  <c r="M393" i="7"/>
  <c r="M393" i="11" s="1"/>
  <c r="L393" i="7"/>
  <c r="L393" i="11" s="1"/>
  <c r="K393" i="7"/>
  <c r="K393" i="11" s="1"/>
  <c r="J393" i="7"/>
  <c r="J393" i="11" s="1"/>
  <c r="I393" i="7"/>
  <c r="I393" i="11" s="1"/>
  <c r="H393" i="7"/>
  <c r="H393" i="11" s="1"/>
  <c r="G393" i="7"/>
  <c r="G393" i="11" s="1"/>
  <c r="F393" i="7"/>
  <c r="F393" i="11" s="1"/>
  <c r="E393" i="7"/>
  <c r="E393" i="11" s="1"/>
  <c r="D393" i="7"/>
  <c r="D393" i="11" s="1"/>
  <c r="C393" i="7"/>
  <c r="C393" i="11" s="1"/>
  <c r="N392" i="7"/>
  <c r="N392" i="11" s="1"/>
  <c r="M392" i="7"/>
  <c r="M392" i="11" s="1"/>
  <c r="L392" i="7"/>
  <c r="L392" i="11" s="1"/>
  <c r="K392" i="7"/>
  <c r="K392" i="11" s="1"/>
  <c r="J392" i="7"/>
  <c r="J392" i="11" s="1"/>
  <c r="I392" i="7"/>
  <c r="I392" i="11" s="1"/>
  <c r="H392" i="7"/>
  <c r="H392" i="11" s="1"/>
  <c r="G392" i="7"/>
  <c r="G392" i="11" s="1"/>
  <c r="F392" i="7"/>
  <c r="F392" i="11" s="1"/>
  <c r="E392" i="7"/>
  <c r="E392" i="11" s="1"/>
  <c r="D392" i="7"/>
  <c r="D392" i="11" s="1"/>
  <c r="C392" i="7"/>
  <c r="C392" i="11" s="1"/>
  <c r="N391" i="7"/>
  <c r="N391" i="11" s="1"/>
  <c r="M391" i="7"/>
  <c r="M391" i="11" s="1"/>
  <c r="L391" i="7"/>
  <c r="L391" i="11" s="1"/>
  <c r="K391" i="7"/>
  <c r="K391" i="11" s="1"/>
  <c r="J391" i="7"/>
  <c r="J391" i="11" s="1"/>
  <c r="I391" i="7"/>
  <c r="I391" i="11" s="1"/>
  <c r="H391" i="7"/>
  <c r="H391" i="11" s="1"/>
  <c r="G391" i="7"/>
  <c r="G391" i="11" s="1"/>
  <c r="F391" i="7"/>
  <c r="F391" i="11" s="1"/>
  <c r="E391" i="7"/>
  <c r="E391" i="11" s="1"/>
  <c r="D391" i="7"/>
  <c r="D391" i="11" s="1"/>
  <c r="C391" i="7"/>
  <c r="C391" i="11" s="1"/>
  <c r="N390" i="7"/>
  <c r="N390" i="11" s="1"/>
  <c r="M390" i="7"/>
  <c r="M390" i="11" s="1"/>
  <c r="L390" i="7"/>
  <c r="L390" i="11" s="1"/>
  <c r="K390" i="7"/>
  <c r="K390" i="11" s="1"/>
  <c r="J390" i="7"/>
  <c r="J390" i="11" s="1"/>
  <c r="I390" i="7"/>
  <c r="I390" i="11" s="1"/>
  <c r="H390" i="7"/>
  <c r="H390" i="11" s="1"/>
  <c r="G390" i="7"/>
  <c r="G390" i="11" s="1"/>
  <c r="F390" i="7"/>
  <c r="F390" i="11" s="1"/>
  <c r="E390" i="7"/>
  <c r="E390" i="11" s="1"/>
  <c r="D390" i="7"/>
  <c r="D390" i="11" s="1"/>
  <c r="C390" i="7"/>
  <c r="C390" i="11" s="1"/>
  <c r="N389" i="7"/>
  <c r="N389" i="11" s="1"/>
  <c r="M389" i="7"/>
  <c r="M389" i="11" s="1"/>
  <c r="L389" i="7"/>
  <c r="L389" i="11" s="1"/>
  <c r="K389" i="7"/>
  <c r="K389" i="11" s="1"/>
  <c r="J389" i="7"/>
  <c r="J389" i="11" s="1"/>
  <c r="I389" i="7"/>
  <c r="I389" i="11" s="1"/>
  <c r="H389" i="7"/>
  <c r="H389" i="11" s="1"/>
  <c r="G389" i="7"/>
  <c r="G389" i="11" s="1"/>
  <c r="F389" i="7"/>
  <c r="F389" i="11" s="1"/>
  <c r="E389" i="7"/>
  <c r="E389" i="11" s="1"/>
  <c r="D389" i="7"/>
  <c r="D389" i="11" s="1"/>
  <c r="C389" i="7"/>
  <c r="C389" i="11" s="1"/>
  <c r="N388" i="7"/>
  <c r="N388" i="11" s="1"/>
  <c r="M388" i="7"/>
  <c r="M388" i="11" s="1"/>
  <c r="L388" i="7"/>
  <c r="L388" i="11" s="1"/>
  <c r="K388" i="7"/>
  <c r="K388" i="11" s="1"/>
  <c r="J388" i="7"/>
  <c r="J388" i="11" s="1"/>
  <c r="I388" i="7"/>
  <c r="I388" i="11" s="1"/>
  <c r="H388" i="7"/>
  <c r="H388" i="11" s="1"/>
  <c r="G388" i="7"/>
  <c r="G388" i="11" s="1"/>
  <c r="F388" i="7"/>
  <c r="F388" i="11" s="1"/>
  <c r="E388" i="7"/>
  <c r="E388" i="11" s="1"/>
  <c r="D388" i="7"/>
  <c r="D388" i="11" s="1"/>
  <c r="C388" i="7"/>
  <c r="C388" i="11" s="1"/>
  <c r="N387" i="7"/>
  <c r="N387" i="11" s="1"/>
  <c r="M387" i="7"/>
  <c r="M387" i="11" s="1"/>
  <c r="L387" i="7"/>
  <c r="L387" i="11" s="1"/>
  <c r="K387" i="7"/>
  <c r="K387" i="11" s="1"/>
  <c r="J387" i="7"/>
  <c r="J387" i="11" s="1"/>
  <c r="I387" i="7"/>
  <c r="I387" i="11" s="1"/>
  <c r="H387" i="7"/>
  <c r="H387" i="11" s="1"/>
  <c r="G387" i="7"/>
  <c r="G387" i="11" s="1"/>
  <c r="F387" i="7"/>
  <c r="F387" i="11" s="1"/>
  <c r="E387" i="7"/>
  <c r="E387" i="11" s="1"/>
  <c r="D387" i="7"/>
  <c r="D387" i="11" s="1"/>
  <c r="C387" i="7"/>
  <c r="C387" i="11" s="1"/>
  <c r="N386" i="7"/>
  <c r="N386" i="11" s="1"/>
  <c r="M386" i="7"/>
  <c r="M386" i="11" s="1"/>
  <c r="L386" i="7"/>
  <c r="L386" i="11" s="1"/>
  <c r="K386" i="7"/>
  <c r="K386" i="11" s="1"/>
  <c r="J386" i="7"/>
  <c r="J386" i="11" s="1"/>
  <c r="I386" i="7"/>
  <c r="I386" i="11" s="1"/>
  <c r="H386" i="7"/>
  <c r="H386" i="11" s="1"/>
  <c r="G386" i="7"/>
  <c r="G386" i="11" s="1"/>
  <c r="F386" i="7"/>
  <c r="F386" i="11" s="1"/>
  <c r="E386" i="7"/>
  <c r="E386" i="11" s="1"/>
  <c r="D386" i="7"/>
  <c r="D386" i="11" s="1"/>
  <c r="C386" i="7"/>
  <c r="C386" i="11" s="1"/>
  <c r="N385" i="7"/>
  <c r="N385" i="11" s="1"/>
  <c r="M385" i="7"/>
  <c r="M385" i="11" s="1"/>
  <c r="L385" i="7"/>
  <c r="L385" i="11" s="1"/>
  <c r="K385" i="7"/>
  <c r="K385" i="11" s="1"/>
  <c r="J385" i="7"/>
  <c r="J385" i="11" s="1"/>
  <c r="I385" i="7"/>
  <c r="I385" i="11" s="1"/>
  <c r="H385" i="7"/>
  <c r="H385" i="11" s="1"/>
  <c r="G385" i="7"/>
  <c r="G385" i="11" s="1"/>
  <c r="F385" i="7"/>
  <c r="F385" i="11" s="1"/>
  <c r="E385" i="7"/>
  <c r="E385" i="11" s="1"/>
  <c r="D385" i="7"/>
  <c r="D385" i="11" s="1"/>
  <c r="C385" i="7"/>
  <c r="C385" i="11" s="1"/>
  <c r="N384" i="7"/>
  <c r="N384" i="11" s="1"/>
  <c r="M384" i="7"/>
  <c r="M384" i="11" s="1"/>
  <c r="L384" i="7"/>
  <c r="L384" i="11" s="1"/>
  <c r="K384" i="7"/>
  <c r="K384" i="11" s="1"/>
  <c r="J384" i="7"/>
  <c r="J384" i="11" s="1"/>
  <c r="I384" i="7"/>
  <c r="I384" i="11" s="1"/>
  <c r="H384" i="7"/>
  <c r="H384" i="11" s="1"/>
  <c r="G384" i="7"/>
  <c r="G384" i="11" s="1"/>
  <c r="F384" i="7"/>
  <c r="F384" i="11" s="1"/>
  <c r="E384" i="7"/>
  <c r="E384" i="11" s="1"/>
  <c r="D384" i="7"/>
  <c r="D384" i="11" s="1"/>
  <c r="C384" i="7"/>
  <c r="C384" i="11" s="1"/>
  <c r="N383" i="7"/>
  <c r="N383" i="11" s="1"/>
  <c r="M383" i="7"/>
  <c r="M383" i="11" s="1"/>
  <c r="L383" i="7"/>
  <c r="L383" i="11" s="1"/>
  <c r="K383" i="7"/>
  <c r="K383" i="11" s="1"/>
  <c r="J383" i="7"/>
  <c r="J383" i="11" s="1"/>
  <c r="I383" i="7"/>
  <c r="I383" i="11" s="1"/>
  <c r="H383" i="7"/>
  <c r="H383" i="11" s="1"/>
  <c r="G383" i="7"/>
  <c r="G383" i="11" s="1"/>
  <c r="F383" i="7"/>
  <c r="F383" i="11" s="1"/>
  <c r="E383" i="7"/>
  <c r="E383" i="11" s="1"/>
  <c r="D383" i="7"/>
  <c r="D383" i="11" s="1"/>
  <c r="C383" i="7"/>
  <c r="C383" i="11" s="1"/>
  <c r="N382" i="7"/>
  <c r="N382" i="11" s="1"/>
  <c r="M382" i="7"/>
  <c r="M382" i="11" s="1"/>
  <c r="K382" i="7"/>
  <c r="K382" i="11" s="1"/>
  <c r="J382" i="7"/>
  <c r="J382" i="11" s="1"/>
  <c r="H382" i="7"/>
  <c r="H382" i="11" s="1"/>
  <c r="G382" i="7"/>
  <c r="G382" i="11" s="1"/>
  <c r="E382" i="7"/>
  <c r="E382" i="11" s="1"/>
  <c r="D382" i="7"/>
  <c r="D382" i="11" s="1"/>
  <c r="L382" i="7"/>
  <c r="L382" i="11" s="1"/>
  <c r="I382" i="7"/>
  <c r="I382" i="11" s="1"/>
  <c r="F382" i="7"/>
  <c r="F382" i="11" s="1"/>
  <c r="C382" i="7"/>
  <c r="C382" i="11" s="1"/>
  <c r="X377" i="7"/>
  <c r="W377" i="7"/>
  <c r="V377" i="7"/>
  <c r="V377" i="11" s="1"/>
  <c r="X376" i="7"/>
  <c r="W376" i="7"/>
  <c r="V376" i="7"/>
  <c r="V376" i="11" s="1"/>
  <c r="X375" i="7"/>
  <c r="W375" i="7"/>
  <c r="V375" i="7"/>
  <c r="V375" i="11" s="1"/>
  <c r="X374" i="7"/>
  <c r="W374" i="7"/>
  <c r="V374" i="7"/>
  <c r="V374" i="11" s="1"/>
  <c r="X373" i="7"/>
  <c r="W373" i="7"/>
  <c r="V373" i="7"/>
  <c r="V373" i="11" s="1"/>
  <c r="X372" i="7"/>
  <c r="W372" i="7"/>
  <c r="V372" i="7"/>
  <c r="V372" i="11" s="1"/>
  <c r="X371" i="7"/>
  <c r="W371" i="7"/>
  <c r="V371" i="7"/>
  <c r="V371" i="11" s="1"/>
  <c r="X370" i="7"/>
  <c r="W370" i="7"/>
  <c r="V370" i="7"/>
  <c r="V370" i="11" s="1"/>
  <c r="X369" i="7"/>
  <c r="W369" i="7"/>
  <c r="V369" i="7"/>
  <c r="V369" i="11" s="1"/>
  <c r="X368" i="7"/>
  <c r="W368" i="7"/>
  <c r="V368" i="7"/>
  <c r="V368" i="11" s="1"/>
  <c r="X367" i="7"/>
  <c r="W367" i="7"/>
  <c r="V367" i="7"/>
  <c r="V367" i="11" s="1"/>
  <c r="X366" i="7"/>
  <c r="W366" i="7"/>
  <c r="V366" i="7"/>
  <c r="V366" i="11" s="1"/>
  <c r="X365" i="7"/>
  <c r="W365" i="7"/>
  <c r="V365" i="7"/>
  <c r="V365" i="11" s="1"/>
  <c r="X364" i="7"/>
  <c r="W364" i="7"/>
  <c r="V364" i="7"/>
  <c r="V364" i="11" s="1"/>
  <c r="X363" i="7"/>
  <c r="W363" i="7"/>
  <c r="V363" i="7"/>
  <c r="V363" i="11" s="1"/>
  <c r="X362" i="7"/>
  <c r="W362" i="7"/>
  <c r="V362" i="7"/>
  <c r="V362" i="11" s="1"/>
  <c r="X361" i="7"/>
  <c r="W361" i="7"/>
  <c r="V361" i="7"/>
  <c r="V361" i="11" s="1"/>
  <c r="X360" i="7"/>
  <c r="W360" i="7"/>
  <c r="V360" i="7"/>
  <c r="V360" i="11" s="1"/>
  <c r="X359" i="7"/>
  <c r="W359" i="7"/>
  <c r="V359" i="7"/>
  <c r="V359" i="11" s="1"/>
  <c r="X358" i="7"/>
  <c r="W358" i="7"/>
  <c r="V358" i="7"/>
  <c r="V358" i="11" s="1"/>
  <c r="X357" i="7"/>
  <c r="W357" i="7"/>
  <c r="V357" i="7"/>
  <c r="V357" i="11" s="1"/>
  <c r="N377" i="7"/>
  <c r="N377" i="11" s="1"/>
  <c r="M377" i="7"/>
  <c r="M377" i="11" s="1"/>
  <c r="L377" i="7"/>
  <c r="L377" i="11" s="1"/>
  <c r="K377" i="7"/>
  <c r="K377" i="11" s="1"/>
  <c r="J377" i="7"/>
  <c r="J377" i="11" s="1"/>
  <c r="I377" i="7"/>
  <c r="I377" i="11" s="1"/>
  <c r="H377" i="7"/>
  <c r="H377" i="11" s="1"/>
  <c r="G377" i="7"/>
  <c r="F377" i="7"/>
  <c r="F377" i="11" s="1"/>
  <c r="E377" i="7"/>
  <c r="E377" i="11" s="1"/>
  <c r="D377" i="7"/>
  <c r="D377" i="11" s="1"/>
  <c r="C377" i="7"/>
  <c r="C377" i="11" s="1"/>
  <c r="N376" i="7"/>
  <c r="N376" i="11" s="1"/>
  <c r="M376" i="7"/>
  <c r="M376" i="11" s="1"/>
  <c r="L376" i="7"/>
  <c r="L376" i="11" s="1"/>
  <c r="K376" i="7"/>
  <c r="J376" i="7"/>
  <c r="J376" i="11" s="1"/>
  <c r="I376" i="7"/>
  <c r="I376" i="11" s="1"/>
  <c r="H376" i="7"/>
  <c r="H376" i="11" s="1"/>
  <c r="G376" i="7"/>
  <c r="G376" i="11" s="1"/>
  <c r="F376" i="7"/>
  <c r="F376" i="11" s="1"/>
  <c r="E376" i="7"/>
  <c r="E376" i="11" s="1"/>
  <c r="D376" i="7"/>
  <c r="D376" i="11" s="1"/>
  <c r="C376" i="7"/>
  <c r="N375" i="7"/>
  <c r="N375" i="11" s="1"/>
  <c r="M375" i="7"/>
  <c r="M375" i="11" s="1"/>
  <c r="L375" i="7"/>
  <c r="L375" i="11" s="1"/>
  <c r="K375" i="7"/>
  <c r="K375" i="11" s="1"/>
  <c r="J375" i="7"/>
  <c r="J375" i="11" s="1"/>
  <c r="I375" i="7"/>
  <c r="I375" i="11" s="1"/>
  <c r="H375" i="7"/>
  <c r="H375" i="11" s="1"/>
  <c r="G375" i="7"/>
  <c r="F375" i="7"/>
  <c r="F375" i="11" s="1"/>
  <c r="E375" i="7"/>
  <c r="E375" i="11" s="1"/>
  <c r="D375" i="7"/>
  <c r="D375" i="11" s="1"/>
  <c r="C375" i="7"/>
  <c r="C375" i="11" s="1"/>
  <c r="N374" i="7"/>
  <c r="N374" i="11" s="1"/>
  <c r="M374" i="7"/>
  <c r="M374" i="11" s="1"/>
  <c r="L374" i="7"/>
  <c r="L374" i="11" s="1"/>
  <c r="K374" i="7"/>
  <c r="J374" i="7"/>
  <c r="J374" i="11" s="1"/>
  <c r="I374" i="7"/>
  <c r="I374" i="11" s="1"/>
  <c r="H374" i="7"/>
  <c r="H374" i="11" s="1"/>
  <c r="G374" i="7"/>
  <c r="G374" i="11" s="1"/>
  <c r="F374" i="7"/>
  <c r="F374" i="11" s="1"/>
  <c r="E374" i="7"/>
  <c r="E374" i="11" s="1"/>
  <c r="D374" i="7"/>
  <c r="D374" i="11" s="1"/>
  <c r="C374" i="7"/>
  <c r="N373" i="7"/>
  <c r="N373" i="11" s="1"/>
  <c r="M373" i="7"/>
  <c r="M373" i="11" s="1"/>
  <c r="L373" i="7"/>
  <c r="L373" i="11" s="1"/>
  <c r="K373" i="7"/>
  <c r="K373" i="11" s="1"/>
  <c r="J373" i="7"/>
  <c r="J373" i="11" s="1"/>
  <c r="I373" i="7"/>
  <c r="I373" i="11" s="1"/>
  <c r="H373" i="7"/>
  <c r="H373" i="11" s="1"/>
  <c r="G373" i="7"/>
  <c r="F373" i="7"/>
  <c r="F373" i="11" s="1"/>
  <c r="E373" i="7"/>
  <c r="E373" i="11" s="1"/>
  <c r="D373" i="7"/>
  <c r="D373" i="11" s="1"/>
  <c r="C373" i="7"/>
  <c r="C373" i="11" s="1"/>
  <c r="N372" i="7"/>
  <c r="N372" i="11" s="1"/>
  <c r="M372" i="7"/>
  <c r="M372" i="11" s="1"/>
  <c r="L372" i="7"/>
  <c r="L372" i="11" s="1"/>
  <c r="K372" i="7"/>
  <c r="J372" i="7"/>
  <c r="J372" i="11" s="1"/>
  <c r="I372" i="7"/>
  <c r="I372" i="11" s="1"/>
  <c r="H372" i="7"/>
  <c r="H372" i="11" s="1"/>
  <c r="G372" i="7"/>
  <c r="G372" i="11" s="1"/>
  <c r="F372" i="7"/>
  <c r="F372" i="11" s="1"/>
  <c r="E372" i="7"/>
  <c r="E372" i="11" s="1"/>
  <c r="D372" i="7"/>
  <c r="D372" i="11" s="1"/>
  <c r="C372" i="7"/>
  <c r="N371" i="7"/>
  <c r="N371" i="11" s="1"/>
  <c r="M371" i="7"/>
  <c r="M371" i="11" s="1"/>
  <c r="L371" i="7"/>
  <c r="L371" i="11" s="1"/>
  <c r="K371" i="7"/>
  <c r="K371" i="11" s="1"/>
  <c r="J371" i="7"/>
  <c r="J371" i="11" s="1"/>
  <c r="I371" i="7"/>
  <c r="I371" i="11" s="1"/>
  <c r="H371" i="7"/>
  <c r="H371" i="11" s="1"/>
  <c r="G371" i="7"/>
  <c r="F371" i="7"/>
  <c r="F371" i="11" s="1"/>
  <c r="E371" i="7"/>
  <c r="E371" i="11" s="1"/>
  <c r="D371" i="7"/>
  <c r="D371" i="11" s="1"/>
  <c r="C371" i="7"/>
  <c r="C371" i="11" s="1"/>
  <c r="N370" i="7"/>
  <c r="N370" i="11" s="1"/>
  <c r="M370" i="7"/>
  <c r="M370" i="11" s="1"/>
  <c r="L370" i="7"/>
  <c r="L370" i="11" s="1"/>
  <c r="K370" i="7"/>
  <c r="K370" i="11" s="1"/>
  <c r="J370" i="7"/>
  <c r="J370" i="11" s="1"/>
  <c r="I370" i="7"/>
  <c r="I370" i="11" s="1"/>
  <c r="H370" i="7"/>
  <c r="H370" i="11" s="1"/>
  <c r="G370" i="7"/>
  <c r="G370" i="11" s="1"/>
  <c r="F370" i="7"/>
  <c r="F370" i="11" s="1"/>
  <c r="E370" i="7"/>
  <c r="E370" i="11" s="1"/>
  <c r="D370" i="7"/>
  <c r="D370" i="11" s="1"/>
  <c r="C370" i="7"/>
  <c r="N369" i="7"/>
  <c r="N369" i="11" s="1"/>
  <c r="M369" i="7"/>
  <c r="M369" i="11" s="1"/>
  <c r="L369" i="7"/>
  <c r="L369" i="11" s="1"/>
  <c r="K369" i="7"/>
  <c r="K369" i="11" s="1"/>
  <c r="J369" i="7"/>
  <c r="J369" i="11" s="1"/>
  <c r="I369" i="7"/>
  <c r="I369" i="11" s="1"/>
  <c r="H369" i="7"/>
  <c r="H369" i="11" s="1"/>
  <c r="G369" i="7"/>
  <c r="F369" i="7"/>
  <c r="F369" i="11" s="1"/>
  <c r="E369" i="7"/>
  <c r="E369" i="11" s="1"/>
  <c r="D369" i="7"/>
  <c r="D369" i="11" s="1"/>
  <c r="C369" i="7"/>
  <c r="C369" i="11" s="1"/>
  <c r="N368" i="7"/>
  <c r="N368" i="11" s="1"/>
  <c r="M368" i="7"/>
  <c r="M368" i="11" s="1"/>
  <c r="L368" i="7"/>
  <c r="L368" i="11" s="1"/>
  <c r="K368" i="7"/>
  <c r="J368" i="7"/>
  <c r="J368" i="11" s="1"/>
  <c r="I368" i="7"/>
  <c r="I368" i="11" s="1"/>
  <c r="H368" i="7"/>
  <c r="H368" i="11" s="1"/>
  <c r="G368" i="7"/>
  <c r="G368" i="11" s="1"/>
  <c r="F368" i="7"/>
  <c r="F368" i="11" s="1"/>
  <c r="E368" i="7"/>
  <c r="E368" i="11" s="1"/>
  <c r="D368" i="7"/>
  <c r="D368" i="11" s="1"/>
  <c r="C368" i="7"/>
  <c r="C368" i="11" s="1"/>
  <c r="N367" i="7"/>
  <c r="N367" i="11" s="1"/>
  <c r="M367" i="7"/>
  <c r="M367" i="11" s="1"/>
  <c r="L367" i="7"/>
  <c r="L367" i="11" s="1"/>
  <c r="K367" i="7"/>
  <c r="K367" i="11" s="1"/>
  <c r="J367" i="7"/>
  <c r="J367" i="11" s="1"/>
  <c r="I367" i="7"/>
  <c r="I367" i="11" s="1"/>
  <c r="H367" i="7"/>
  <c r="H367" i="11" s="1"/>
  <c r="G367" i="7"/>
  <c r="F367" i="7"/>
  <c r="F367" i="11" s="1"/>
  <c r="E367" i="7"/>
  <c r="E367" i="11" s="1"/>
  <c r="D367" i="7"/>
  <c r="D367" i="11" s="1"/>
  <c r="C367" i="7"/>
  <c r="C367" i="11" s="1"/>
  <c r="N366" i="7"/>
  <c r="N366" i="11" s="1"/>
  <c r="M366" i="7"/>
  <c r="M366" i="11" s="1"/>
  <c r="L366" i="7"/>
  <c r="L366" i="11" s="1"/>
  <c r="K366" i="7"/>
  <c r="J366" i="7"/>
  <c r="J366" i="11" s="1"/>
  <c r="I366" i="7"/>
  <c r="I366" i="11" s="1"/>
  <c r="H366" i="7"/>
  <c r="H366" i="11" s="1"/>
  <c r="G366" i="7"/>
  <c r="G366" i="11" s="1"/>
  <c r="F366" i="7"/>
  <c r="F366" i="11" s="1"/>
  <c r="E366" i="7"/>
  <c r="E366" i="11" s="1"/>
  <c r="D366" i="7"/>
  <c r="D366" i="11" s="1"/>
  <c r="C366" i="7"/>
  <c r="N365" i="7"/>
  <c r="N365" i="11" s="1"/>
  <c r="M365" i="7"/>
  <c r="M365" i="11" s="1"/>
  <c r="L365" i="7"/>
  <c r="L365" i="11" s="1"/>
  <c r="K365" i="7"/>
  <c r="K365" i="11" s="1"/>
  <c r="J365" i="7"/>
  <c r="J365" i="11" s="1"/>
  <c r="I365" i="7"/>
  <c r="I365" i="11" s="1"/>
  <c r="H365" i="7"/>
  <c r="H365" i="11" s="1"/>
  <c r="G365" i="7"/>
  <c r="F365" i="7"/>
  <c r="F365" i="11" s="1"/>
  <c r="E365" i="7"/>
  <c r="E365" i="11" s="1"/>
  <c r="D365" i="7"/>
  <c r="D365" i="11" s="1"/>
  <c r="C365" i="7"/>
  <c r="C365" i="11" s="1"/>
  <c r="N364" i="7"/>
  <c r="N364" i="11" s="1"/>
  <c r="M364" i="7"/>
  <c r="M364" i="11" s="1"/>
  <c r="L364" i="7"/>
  <c r="L364" i="11" s="1"/>
  <c r="K364" i="7"/>
  <c r="J364" i="7"/>
  <c r="J364" i="11" s="1"/>
  <c r="I364" i="7"/>
  <c r="I364" i="11" s="1"/>
  <c r="H364" i="7"/>
  <c r="H364" i="11" s="1"/>
  <c r="G364" i="7"/>
  <c r="G364" i="11" s="1"/>
  <c r="F364" i="7"/>
  <c r="F364" i="11" s="1"/>
  <c r="E364" i="7"/>
  <c r="E364" i="11" s="1"/>
  <c r="D364" i="7"/>
  <c r="D364" i="11" s="1"/>
  <c r="C364" i="7"/>
  <c r="N363" i="7"/>
  <c r="N363" i="11" s="1"/>
  <c r="M363" i="7"/>
  <c r="M363" i="11" s="1"/>
  <c r="L363" i="7"/>
  <c r="L363" i="11" s="1"/>
  <c r="K363" i="7"/>
  <c r="K363" i="11" s="1"/>
  <c r="J363" i="7"/>
  <c r="J363" i="11" s="1"/>
  <c r="I363" i="7"/>
  <c r="I363" i="11" s="1"/>
  <c r="H363" i="7"/>
  <c r="H363" i="11" s="1"/>
  <c r="G363" i="7"/>
  <c r="F363" i="7"/>
  <c r="F363" i="11" s="1"/>
  <c r="E363" i="7"/>
  <c r="E363" i="11" s="1"/>
  <c r="D363" i="7"/>
  <c r="D363" i="11" s="1"/>
  <c r="C363" i="7"/>
  <c r="C363" i="11" s="1"/>
  <c r="N362" i="7"/>
  <c r="N362" i="11" s="1"/>
  <c r="M362" i="7"/>
  <c r="M362" i="11" s="1"/>
  <c r="L362" i="7"/>
  <c r="L362" i="11" s="1"/>
  <c r="K362" i="7"/>
  <c r="K362" i="11" s="1"/>
  <c r="J362" i="7"/>
  <c r="J362" i="11" s="1"/>
  <c r="I362" i="7"/>
  <c r="I362" i="11" s="1"/>
  <c r="H362" i="7"/>
  <c r="H362" i="11" s="1"/>
  <c r="G362" i="7"/>
  <c r="G362" i="11" s="1"/>
  <c r="F362" i="7"/>
  <c r="F362" i="11" s="1"/>
  <c r="E362" i="7"/>
  <c r="E362" i="11" s="1"/>
  <c r="D362" i="7"/>
  <c r="D362" i="11" s="1"/>
  <c r="C362" i="7"/>
  <c r="N361" i="7"/>
  <c r="N361" i="11" s="1"/>
  <c r="M361" i="7"/>
  <c r="M361" i="11" s="1"/>
  <c r="L361" i="7"/>
  <c r="L361" i="11" s="1"/>
  <c r="K361" i="7"/>
  <c r="K361" i="11" s="1"/>
  <c r="J361" i="7"/>
  <c r="J361" i="11" s="1"/>
  <c r="I361" i="7"/>
  <c r="I361" i="11" s="1"/>
  <c r="H361" i="7"/>
  <c r="H361" i="11" s="1"/>
  <c r="G361" i="7"/>
  <c r="F361" i="7"/>
  <c r="F361" i="11" s="1"/>
  <c r="E361" i="7"/>
  <c r="E361" i="11" s="1"/>
  <c r="D361" i="7"/>
  <c r="D361" i="11" s="1"/>
  <c r="C361" i="7"/>
  <c r="C361" i="11" s="1"/>
  <c r="N360" i="7"/>
  <c r="N360" i="11" s="1"/>
  <c r="M360" i="7"/>
  <c r="M360" i="11" s="1"/>
  <c r="L360" i="7"/>
  <c r="L360" i="11" s="1"/>
  <c r="K360" i="7"/>
  <c r="J360" i="7"/>
  <c r="J360" i="11" s="1"/>
  <c r="I360" i="7"/>
  <c r="I360" i="11" s="1"/>
  <c r="H360" i="7"/>
  <c r="H360" i="11" s="1"/>
  <c r="G360" i="7"/>
  <c r="G360" i="11" s="1"/>
  <c r="F360" i="7"/>
  <c r="F360" i="11" s="1"/>
  <c r="E360" i="7"/>
  <c r="E360" i="11" s="1"/>
  <c r="D360" i="7"/>
  <c r="D360" i="11" s="1"/>
  <c r="C360" i="7"/>
  <c r="C360" i="11" s="1"/>
  <c r="N359" i="7"/>
  <c r="N359" i="11" s="1"/>
  <c r="M359" i="7"/>
  <c r="M359" i="11" s="1"/>
  <c r="L359" i="7"/>
  <c r="L359" i="11" s="1"/>
  <c r="K359" i="7"/>
  <c r="K359" i="11" s="1"/>
  <c r="J359" i="7"/>
  <c r="J359" i="11" s="1"/>
  <c r="I359" i="7"/>
  <c r="I359" i="11" s="1"/>
  <c r="H359" i="7"/>
  <c r="H359" i="11" s="1"/>
  <c r="G359" i="7"/>
  <c r="F359" i="7"/>
  <c r="F359" i="11" s="1"/>
  <c r="E359" i="7"/>
  <c r="E359" i="11" s="1"/>
  <c r="D359" i="7"/>
  <c r="D359" i="11" s="1"/>
  <c r="C359" i="7"/>
  <c r="C359" i="11" s="1"/>
  <c r="N358" i="7"/>
  <c r="N358" i="11" s="1"/>
  <c r="M358" i="7"/>
  <c r="M358" i="11" s="1"/>
  <c r="L358" i="7"/>
  <c r="L358" i="11" s="1"/>
  <c r="K358" i="7"/>
  <c r="J358" i="7"/>
  <c r="J358" i="11" s="1"/>
  <c r="I358" i="7"/>
  <c r="I358" i="11" s="1"/>
  <c r="H358" i="7"/>
  <c r="H358" i="11" s="1"/>
  <c r="G358" i="7"/>
  <c r="G358" i="11" s="1"/>
  <c r="F358" i="7"/>
  <c r="F358" i="11" s="1"/>
  <c r="E358" i="7"/>
  <c r="E358" i="11" s="1"/>
  <c r="D358" i="7"/>
  <c r="D358" i="11" s="1"/>
  <c r="C358" i="7"/>
  <c r="N357" i="7"/>
  <c r="N357" i="11" s="1"/>
  <c r="M357" i="7"/>
  <c r="M357" i="11" s="1"/>
  <c r="K357" i="7"/>
  <c r="K357" i="11" s="1"/>
  <c r="J357" i="7"/>
  <c r="J357" i="11" s="1"/>
  <c r="H357" i="7"/>
  <c r="H357" i="11" s="1"/>
  <c r="G357" i="7"/>
  <c r="G357" i="11" s="1"/>
  <c r="F357" i="7"/>
  <c r="F357" i="11" s="1"/>
  <c r="E357" i="7"/>
  <c r="E357" i="11" s="1"/>
  <c r="D357" i="7"/>
  <c r="D357" i="11" s="1"/>
  <c r="L357" i="7"/>
  <c r="L357" i="11" s="1"/>
  <c r="I357" i="7"/>
  <c r="I357" i="11" s="1"/>
  <c r="C357" i="7"/>
  <c r="C357" i="11" s="1"/>
  <c r="N352" i="7"/>
  <c r="N352" i="11" s="1"/>
  <c r="M352" i="7"/>
  <c r="M352" i="11" s="1"/>
  <c r="L352" i="7"/>
  <c r="L352" i="11" s="1"/>
  <c r="K352" i="7"/>
  <c r="K352" i="11" s="1"/>
  <c r="J352" i="7"/>
  <c r="J352" i="11" s="1"/>
  <c r="I352" i="7"/>
  <c r="I352" i="11" s="1"/>
  <c r="H352" i="7"/>
  <c r="H352" i="11" s="1"/>
  <c r="G352" i="7"/>
  <c r="F352" i="7"/>
  <c r="F352" i="11" s="1"/>
  <c r="E352" i="7"/>
  <c r="E352" i="11" s="1"/>
  <c r="D352" i="7"/>
  <c r="D352" i="11" s="1"/>
  <c r="C352" i="7"/>
  <c r="C352" i="11" s="1"/>
  <c r="N351" i="7"/>
  <c r="N351" i="11" s="1"/>
  <c r="M351" i="7"/>
  <c r="M351" i="11" s="1"/>
  <c r="L351" i="7"/>
  <c r="L351" i="11" s="1"/>
  <c r="K351" i="7"/>
  <c r="J351" i="7"/>
  <c r="J351" i="11" s="1"/>
  <c r="I351" i="7"/>
  <c r="I351" i="11" s="1"/>
  <c r="H351" i="7"/>
  <c r="H351" i="11" s="1"/>
  <c r="G351" i="7"/>
  <c r="G351" i="11" s="1"/>
  <c r="F351" i="7"/>
  <c r="F351" i="11" s="1"/>
  <c r="E351" i="7"/>
  <c r="E351" i="11" s="1"/>
  <c r="D351" i="7"/>
  <c r="D351" i="11" s="1"/>
  <c r="C351" i="7"/>
  <c r="N350" i="7"/>
  <c r="N350" i="11" s="1"/>
  <c r="M350" i="7"/>
  <c r="M350" i="11" s="1"/>
  <c r="L350" i="7"/>
  <c r="L350" i="11" s="1"/>
  <c r="K350" i="7"/>
  <c r="K350" i="11" s="1"/>
  <c r="J350" i="7"/>
  <c r="J350" i="11" s="1"/>
  <c r="I350" i="7"/>
  <c r="I350" i="11" s="1"/>
  <c r="H350" i="7"/>
  <c r="H350" i="11" s="1"/>
  <c r="G350" i="7"/>
  <c r="G350" i="11" s="1"/>
  <c r="F350" i="7"/>
  <c r="F350" i="11" s="1"/>
  <c r="E350" i="7"/>
  <c r="E350" i="11" s="1"/>
  <c r="D350" i="7"/>
  <c r="D350" i="11" s="1"/>
  <c r="C350" i="7"/>
  <c r="C350" i="11" s="1"/>
  <c r="N349" i="7"/>
  <c r="N349" i="11" s="1"/>
  <c r="M349" i="7"/>
  <c r="M349" i="11" s="1"/>
  <c r="L349" i="7"/>
  <c r="L349" i="11" s="1"/>
  <c r="K349" i="7"/>
  <c r="J349" i="7"/>
  <c r="J349" i="11" s="1"/>
  <c r="I349" i="7"/>
  <c r="I349" i="11" s="1"/>
  <c r="H349" i="7"/>
  <c r="H349" i="11" s="1"/>
  <c r="G349" i="7"/>
  <c r="G349" i="11" s="1"/>
  <c r="F349" i="7"/>
  <c r="F349" i="11" s="1"/>
  <c r="E349" i="7"/>
  <c r="E349" i="11" s="1"/>
  <c r="D349" i="7"/>
  <c r="D349" i="11" s="1"/>
  <c r="C349" i="7"/>
  <c r="N348" i="7"/>
  <c r="N348" i="11" s="1"/>
  <c r="M348" i="7"/>
  <c r="M348" i="11" s="1"/>
  <c r="L348" i="7"/>
  <c r="L348" i="11" s="1"/>
  <c r="K348" i="7"/>
  <c r="K348" i="11" s="1"/>
  <c r="J348" i="7"/>
  <c r="J348" i="11" s="1"/>
  <c r="I348" i="7"/>
  <c r="I348" i="11" s="1"/>
  <c r="H348" i="7"/>
  <c r="H348" i="11" s="1"/>
  <c r="G348" i="7"/>
  <c r="F348" i="7"/>
  <c r="F348" i="11" s="1"/>
  <c r="E348" i="7"/>
  <c r="E348" i="11" s="1"/>
  <c r="D348" i="7"/>
  <c r="D348" i="11" s="1"/>
  <c r="C348" i="7"/>
  <c r="C348" i="11" s="1"/>
  <c r="N347" i="7"/>
  <c r="N347" i="11" s="1"/>
  <c r="M347" i="7"/>
  <c r="M347" i="11" s="1"/>
  <c r="L347" i="7"/>
  <c r="L347" i="11" s="1"/>
  <c r="K347" i="7"/>
  <c r="J347" i="7"/>
  <c r="J347" i="11" s="1"/>
  <c r="I347" i="7"/>
  <c r="I347" i="11" s="1"/>
  <c r="H347" i="7"/>
  <c r="H347" i="11" s="1"/>
  <c r="G347" i="7"/>
  <c r="G347" i="11" s="1"/>
  <c r="F347" i="7"/>
  <c r="F347" i="11" s="1"/>
  <c r="E347" i="7"/>
  <c r="E347" i="11" s="1"/>
  <c r="D347" i="7"/>
  <c r="D347" i="11" s="1"/>
  <c r="C347" i="7"/>
  <c r="N346" i="7"/>
  <c r="N346" i="11" s="1"/>
  <c r="M346" i="7"/>
  <c r="M346" i="11" s="1"/>
  <c r="L346" i="7"/>
  <c r="L346" i="11" s="1"/>
  <c r="K346" i="7"/>
  <c r="K346" i="11" s="1"/>
  <c r="J346" i="7"/>
  <c r="J346" i="11" s="1"/>
  <c r="I346" i="7"/>
  <c r="I346" i="11" s="1"/>
  <c r="H346" i="7"/>
  <c r="H346" i="11" s="1"/>
  <c r="G346" i="7"/>
  <c r="F346" i="7"/>
  <c r="F346" i="11" s="1"/>
  <c r="E346" i="7"/>
  <c r="E346" i="11" s="1"/>
  <c r="D346" i="7"/>
  <c r="D346" i="11" s="1"/>
  <c r="C346" i="7"/>
  <c r="C346" i="11" s="1"/>
  <c r="N345" i="7"/>
  <c r="N345" i="11" s="1"/>
  <c r="M345" i="7"/>
  <c r="M345" i="11" s="1"/>
  <c r="L345" i="7"/>
  <c r="L345" i="11" s="1"/>
  <c r="K345" i="7"/>
  <c r="J345" i="7"/>
  <c r="J345" i="11" s="1"/>
  <c r="I345" i="7"/>
  <c r="I345" i="11" s="1"/>
  <c r="H345" i="7"/>
  <c r="H345" i="11" s="1"/>
  <c r="G345" i="7"/>
  <c r="G345" i="11" s="1"/>
  <c r="F345" i="7"/>
  <c r="F345" i="11" s="1"/>
  <c r="E345" i="7"/>
  <c r="E345" i="11" s="1"/>
  <c r="D345" i="7"/>
  <c r="D345" i="11" s="1"/>
  <c r="C345" i="7"/>
  <c r="N344" i="7"/>
  <c r="N344" i="11" s="1"/>
  <c r="M344" i="7"/>
  <c r="M344" i="11" s="1"/>
  <c r="L344" i="7"/>
  <c r="L344" i="11" s="1"/>
  <c r="K344" i="7"/>
  <c r="K344" i="11" s="1"/>
  <c r="J344" i="7"/>
  <c r="J344" i="11" s="1"/>
  <c r="I344" i="7"/>
  <c r="I344" i="11" s="1"/>
  <c r="H344" i="7"/>
  <c r="H344" i="11" s="1"/>
  <c r="G344" i="7"/>
  <c r="F344" i="7"/>
  <c r="F344" i="11" s="1"/>
  <c r="E344" i="7"/>
  <c r="E344" i="11" s="1"/>
  <c r="D344" i="7"/>
  <c r="D344" i="11" s="1"/>
  <c r="C344" i="7"/>
  <c r="C344" i="11" s="1"/>
  <c r="N343" i="7"/>
  <c r="N343" i="11" s="1"/>
  <c r="M343" i="7"/>
  <c r="M343" i="11" s="1"/>
  <c r="L343" i="7"/>
  <c r="L343" i="11" s="1"/>
  <c r="K343" i="7"/>
  <c r="J343" i="7"/>
  <c r="J343" i="11" s="1"/>
  <c r="I343" i="7"/>
  <c r="I343" i="11" s="1"/>
  <c r="H343" i="7"/>
  <c r="H343" i="11" s="1"/>
  <c r="G343" i="7"/>
  <c r="G343" i="11" s="1"/>
  <c r="F343" i="7"/>
  <c r="F343" i="11" s="1"/>
  <c r="E343" i="7"/>
  <c r="E343" i="11" s="1"/>
  <c r="D343" i="7"/>
  <c r="D343" i="11" s="1"/>
  <c r="C343" i="7"/>
  <c r="C343" i="11" s="1"/>
  <c r="N342" i="7"/>
  <c r="N342" i="11" s="1"/>
  <c r="M342" i="7"/>
  <c r="M342" i="11" s="1"/>
  <c r="L342" i="7"/>
  <c r="L342" i="11" s="1"/>
  <c r="K342" i="7"/>
  <c r="K342" i="11" s="1"/>
  <c r="J342" i="7"/>
  <c r="J342" i="11" s="1"/>
  <c r="I342" i="7"/>
  <c r="I342" i="11" s="1"/>
  <c r="H342" i="7"/>
  <c r="H342" i="11" s="1"/>
  <c r="G342" i="7"/>
  <c r="F342" i="7"/>
  <c r="F342" i="11" s="1"/>
  <c r="E342" i="7"/>
  <c r="E342" i="11" s="1"/>
  <c r="D342" i="7"/>
  <c r="D342" i="11" s="1"/>
  <c r="C342" i="7"/>
  <c r="C342" i="11" s="1"/>
  <c r="N341" i="7"/>
  <c r="N341" i="11" s="1"/>
  <c r="M341" i="7"/>
  <c r="M341" i="11" s="1"/>
  <c r="L341" i="7"/>
  <c r="L341" i="11" s="1"/>
  <c r="K341" i="7"/>
  <c r="J341" i="7"/>
  <c r="J341" i="11" s="1"/>
  <c r="I341" i="7"/>
  <c r="I341" i="11" s="1"/>
  <c r="H341" i="7"/>
  <c r="H341" i="11" s="1"/>
  <c r="G341" i="7"/>
  <c r="G341" i="11" s="1"/>
  <c r="F341" i="7"/>
  <c r="F341" i="11" s="1"/>
  <c r="E341" i="7"/>
  <c r="E341" i="11" s="1"/>
  <c r="D341" i="7"/>
  <c r="D341" i="11" s="1"/>
  <c r="C341" i="7"/>
  <c r="N340" i="7"/>
  <c r="N340" i="11" s="1"/>
  <c r="M340" i="7"/>
  <c r="M340" i="11" s="1"/>
  <c r="L340" i="7"/>
  <c r="L340" i="11" s="1"/>
  <c r="K340" i="7"/>
  <c r="K340" i="11" s="1"/>
  <c r="J340" i="7"/>
  <c r="J340" i="11" s="1"/>
  <c r="I340" i="7"/>
  <c r="I340" i="11" s="1"/>
  <c r="H340" i="7"/>
  <c r="H340" i="11" s="1"/>
  <c r="G340" i="7"/>
  <c r="F340" i="7"/>
  <c r="F340" i="11" s="1"/>
  <c r="E340" i="7"/>
  <c r="E340" i="11" s="1"/>
  <c r="D340" i="7"/>
  <c r="D340" i="11" s="1"/>
  <c r="C340" i="7"/>
  <c r="C340" i="11" s="1"/>
  <c r="N339" i="7"/>
  <c r="N339" i="11" s="1"/>
  <c r="M339" i="7"/>
  <c r="M339" i="11" s="1"/>
  <c r="L339" i="7"/>
  <c r="L339" i="11" s="1"/>
  <c r="K339" i="7"/>
  <c r="K339" i="11" s="1"/>
  <c r="J339" i="7"/>
  <c r="J339" i="11" s="1"/>
  <c r="I339" i="7"/>
  <c r="I339" i="11" s="1"/>
  <c r="H339" i="7"/>
  <c r="H339" i="11" s="1"/>
  <c r="G339" i="7"/>
  <c r="G339" i="11" s="1"/>
  <c r="F339" i="7"/>
  <c r="F339" i="11" s="1"/>
  <c r="E339" i="7"/>
  <c r="E339" i="11" s="1"/>
  <c r="D339" i="7"/>
  <c r="D339" i="11" s="1"/>
  <c r="C339" i="7"/>
  <c r="N338" i="7"/>
  <c r="N338" i="11" s="1"/>
  <c r="M338" i="7"/>
  <c r="M338" i="11" s="1"/>
  <c r="L338" i="7"/>
  <c r="L338" i="11" s="1"/>
  <c r="K338" i="7"/>
  <c r="K338" i="11" s="1"/>
  <c r="J338" i="7"/>
  <c r="J338" i="11" s="1"/>
  <c r="I338" i="7"/>
  <c r="I338" i="11" s="1"/>
  <c r="H338" i="7"/>
  <c r="H338" i="11" s="1"/>
  <c r="G338" i="7"/>
  <c r="F338" i="7"/>
  <c r="F338" i="11" s="1"/>
  <c r="E338" i="7"/>
  <c r="E338" i="11" s="1"/>
  <c r="D338" i="7"/>
  <c r="D338" i="11" s="1"/>
  <c r="C338" i="7"/>
  <c r="C338" i="11" s="1"/>
  <c r="N337" i="7"/>
  <c r="N337" i="11" s="1"/>
  <c r="M337" i="7"/>
  <c r="M337" i="11" s="1"/>
  <c r="L337" i="7"/>
  <c r="L337" i="11" s="1"/>
  <c r="K337" i="7"/>
  <c r="J337" i="7"/>
  <c r="J337" i="11" s="1"/>
  <c r="I337" i="7"/>
  <c r="I337" i="11" s="1"/>
  <c r="H337" i="7"/>
  <c r="H337" i="11" s="1"/>
  <c r="G337" i="7"/>
  <c r="G337" i="11" s="1"/>
  <c r="F337" i="7"/>
  <c r="F337" i="11" s="1"/>
  <c r="E337" i="7"/>
  <c r="E337" i="11" s="1"/>
  <c r="D337" i="7"/>
  <c r="D337" i="11" s="1"/>
  <c r="C337" i="7"/>
  <c r="N336" i="7"/>
  <c r="N336" i="11" s="1"/>
  <c r="M336" i="7"/>
  <c r="M336" i="11" s="1"/>
  <c r="L336" i="7"/>
  <c r="L336" i="11" s="1"/>
  <c r="K336" i="7"/>
  <c r="K336" i="11" s="1"/>
  <c r="J336" i="7"/>
  <c r="J336" i="11" s="1"/>
  <c r="I336" i="7"/>
  <c r="I336" i="11" s="1"/>
  <c r="H336" i="7"/>
  <c r="H336" i="11" s="1"/>
  <c r="G336" i="7"/>
  <c r="G336" i="11" s="1"/>
  <c r="F336" i="7"/>
  <c r="F336" i="11" s="1"/>
  <c r="E336" i="7"/>
  <c r="E336" i="11" s="1"/>
  <c r="D336" i="7"/>
  <c r="D336" i="11" s="1"/>
  <c r="C336" i="7"/>
  <c r="C336" i="11" s="1"/>
  <c r="N335" i="7"/>
  <c r="N335" i="11" s="1"/>
  <c r="M335" i="7"/>
  <c r="M335" i="11" s="1"/>
  <c r="L335" i="7"/>
  <c r="L335" i="11" s="1"/>
  <c r="K335" i="7"/>
  <c r="J335" i="7"/>
  <c r="J335" i="11" s="1"/>
  <c r="I335" i="7"/>
  <c r="I335" i="11" s="1"/>
  <c r="H335" i="7"/>
  <c r="H335" i="11" s="1"/>
  <c r="G335" i="7"/>
  <c r="G335" i="11" s="1"/>
  <c r="F335" i="7"/>
  <c r="F335" i="11" s="1"/>
  <c r="E335" i="7"/>
  <c r="E335" i="11" s="1"/>
  <c r="D335" i="7"/>
  <c r="D335" i="11" s="1"/>
  <c r="C335" i="7"/>
  <c r="N334" i="7"/>
  <c r="N334" i="11" s="1"/>
  <c r="M334" i="7"/>
  <c r="M334" i="11" s="1"/>
  <c r="L334" i="7"/>
  <c r="L334" i="11" s="1"/>
  <c r="K334" i="7"/>
  <c r="K334" i="11" s="1"/>
  <c r="J334" i="7"/>
  <c r="J334" i="11" s="1"/>
  <c r="I334" i="7"/>
  <c r="I334" i="11" s="1"/>
  <c r="H334" i="7"/>
  <c r="H334" i="11" s="1"/>
  <c r="G334" i="7"/>
  <c r="F334" i="7"/>
  <c r="F334" i="11" s="1"/>
  <c r="E334" i="7"/>
  <c r="E334" i="11" s="1"/>
  <c r="D334" i="7"/>
  <c r="D334" i="11" s="1"/>
  <c r="C334" i="7"/>
  <c r="C334" i="11" s="1"/>
  <c r="N333" i="7"/>
  <c r="N333" i="11" s="1"/>
  <c r="M333" i="7"/>
  <c r="M333" i="11" s="1"/>
  <c r="L333" i="7"/>
  <c r="L333" i="11" s="1"/>
  <c r="K333" i="7"/>
  <c r="J333" i="7"/>
  <c r="J333" i="11" s="1"/>
  <c r="I333" i="7"/>
  <c r="I333" i="11" s="1"/>
  <c r="H333" i="7"/>
  <c r="H333" i="11" s="1"/>
  <c r="G333" i="7"/>
  <c r="G333" i="11" s="1"/>
  <c r="F333" i="7"/>
  <c r="F333" i="11" s="1"/>
  <c r="E333" i="7"/>
  <c r="E333" i="11" s="1"/>
  <c r="D333" i="7"/>
  <c r="D333" i="11" s="1"/>
  <c r="C333" i="7"/>
  <c r="N332" i="7"/>
  <c r="N332" i="11" s="1"/>
  <c r="M332" i="7"/>
  <c r="M332" i="11" s="1"/>
  <c r="K332" i="7"/>
  <c r="K332" i="11" s="1"/>
  <c r="J332" i="7"/>
  <c r="J332" i="11" s="1"/>
  <c r="H332" i="7"/>
  <c r="H332" i="11" s="1"/>
  <c r="G332" i="7"/>
  <c r="G332" i="11" s="1"/>
  <c r="E332" i="7"/>
  <c r="E332" i="11" s="1"/>
  <c r="D332" i="7"/>
  <c r="D332" i="11" s="1"/>
  <c r="X352" i="7"/>
  <c r="W352" i="7"/>
  <c r="V352" i="7"/>
  <c r="V352" i="11" s="1"/>
  <c r="X351" i="7"/>
  <c r="W351" i="7"/>
  <c r="V351" i="7"/>
  <c r="V351" i="11" s="1"/>
  <c r="X350" i="7"/>
  <c r="W350" i="7"/>
  <c r="V350" i="7"/>
  <c r="V350" i="11" s="1"/>
  <c r="X349" i="7"/>
  <c r="W349" i="7"/>
  <c r="V349" i="7"/>
  <c r="V349" i="11" s="1"/>
  <c r="X348" i="7"/>
  <c r="W348" i="7"/>
  <c r="V348" i="7"/>
  <c r="V348" i="11" s="1"/>
  <c r="X347" i="7"/>
  <c r="W347" i="7"/>
  <c r="V347" i="7"/>
  <c r="V347" i="11" s="1"/>
  <c r="X346" i="7"/>
  <c r="W346" i="7"/>
  <c r="V346" i="7"/>
  <c r="V346" i="11" s="1"/>
  <c r="X345" i="7"/>
  <c r="W345" i="7"/>
  <c r="V345" i="7"/>
  <c r="V345" i="11" s="1"/>
  <c r="X344" i="7"/>
  <c r="W344" i="7"/>
  <c r="V344" i="7"/>
  <c r="V344" i="11" s="1"/>
  <c r="X343" i="7"/>
  <c r="W343" i="7"/>
  <c r="V343" i="7"/>
  <c r="V343" i="11" s="1"/>
  <c r="X342" i="7"/>
  <c r="W342" i="7"/>
  <c r="V342" i="7"/>
  <c r="V342" i="11" s="1"/>
  <c r="X341" i="7"/>
  <c r="W341" i="7"/>
  <c r="V341" i="7"/>
  <c r="V341" i="11" s="1"/>
  <c r="X340" i="7"/>
  <c r="W340" i="7"/>
  <c r="V340" i="7"/>
  <c r="V340" i="11" s="1"/>
  <c r="X339" i="7"/>
  <c r="W339" i="7"/>
  <c r="V339" i="7"/>
  <c r="V339" i="11" s="1"/>
  <c r="X338" i="7"/>
  <c r="W338" i="7"/>
  <c r="V338" i="7"/>
  <c r="V338" i="11" s="1"/>
  <c r="X337" i="7"/>
  <c r="W337" i="7"/>
  <c r="V337" i="7"/>
  <c r="V337" i="11" s="1"/>
  <c r="X336" i="7"/>
  <c r="W336" i="7"/>
  <c r="V336" i="7"/>
  <c r="V336" i="11" s="1"/>
  <c r="X335" i="7"/>
  <c r="W335" i="7"/>
  <c r="V335" i="7"/>
  <c r="X334" i="7"/>
  <c r="W334" i="7"/>
  <c r="V334" i="7"/>
  <c r="V334" i="11" s="1"/>
  <c r="X333" i="7"/>
  <c r="W333" i="7"/>
  <c r="V333" i="7"/>
  <c r="V333" i="11" s="1"/>
  <c r="X332" i="7"/>
  <c r="W332" i="7"/>
  <c r="V332" i="7"/>
  <c r="V332" i="11" s="1"/>
  <c r="L332" i="7"/>
  <c r="L332" i="11" s="1"/>
  <c r="I332" i="7"/>
  <c r="I332" i="11" s="1"/>
  <c r="F332" i="7"/>
  <c r="F332" i="11" s="1"/>
  <c r="C332" i="7"/>
  <c r="C332" i="11" s="1"/>
  <c r="N327" i="7"/>
  <c r="N327" i="11" s="1"/>
  <c r="M327" i="7"/>
  <c r="M327" i="11" s="1"/>
  <c r="L327" i="7"/>
  <c r="L327" i="11" s="1"/>
  <c r="K327" i="7"/>
  <c r="K327" i="11" s="1"/>
  <c r="J327" i="7"/>
  <c r="J327" i="11" s="1"/>
  <c r="I327" i="7"/>
  <c r="I327" i="11" s="1"/>
  <c r="H327" i="7"/>
  <c r="H327" i="11" s="1"/>
  <c r="G327" i="7"/>
  <c r="G327" i="11" s="1"/>
  <c r="F327" i="7"/>
  <c r="F327" i="11" s="1"/>
  <c r="E327" i="7"/>
  <c r="E327" i="11" s="1"/>
  <c r="D327" i="7"/>
  <c r="D327" i="11" s="1"/>
  <c r="C327" i="7"/>
  <c r="C327" i="11" s="1"/>
  <c r="N326" i="7"/>
  <c r="N326" i="11" s="1"/>
  <c r="M326" i="7"/>
  <c r="M326" i="11" s="1"/>
  <c r="L326" i="7"/>
  <c r="L326" i="11" s="1"/>
  <c r="K326" i="7"/>
  <c r="J326" i="7"/>
  <c r="J326" i="11" s="1"/>
  <c r="I326" i="7"/>
  <c r="I326" i="11" s="1"/>
  <c r="H326" i="7"/>
  <c r="H326" i="11" s="1"/>
  <c r="G326" i="7"/>
  <c r="G326" i="11" s="1"/>
  <c r="F326" i="7"/>
  <c r="F326" i="11" s="1"/>
  <c r="E326" i="7"/>
  <c r="E326" i="11" s="1"/>
  <c r="D326" i="7"/>
  <c r="D326" i="11" s="1"/>
  <c r="C326" i="7"/>
  <c r="N325" i="7"/>
  <c r="N325" i="11" s="1"/>
  <c r="M325" i="7"/>
  <c r="M325" i="11" s="1"/>
  <c r="L325" i="7"/>
  <c r="L325" i="11" s="1"/>
  <c r="K325" i="7"/>
  <c r="K325" i="11" s="1"/>
  <c r="J325" i="7"/>
  <c r="J325" i="11" s="1"/>
  <c r="I325" i="7"/>
  <c r="I325" i="11" s="1"/>
  <c r="H325" i="7"/>
  <c r="H325" i="11" s="1"/>
  <c r="G325" i="7"/>
  <c r="G325" i="11" s="1"/>
  <c r="F325" i="7"/>
  <c r="F325" i="11" s="1"/>
  <c r="E325" i="7"/>
  <c r="E325" i="11" s="1"/>
  <c r="D325" i="7"/>
  <c r="D325" i="11" s="1"/>
  <c r="C325" i="7"/>
  <c r="C325" i="11" s="1"/>
  <c r="N324" i="7"/>
  <c r="N324" i="11" s="1"/>
  <c r="M324" i="7"/>
  <c r="M324" i="11" s="1"/>
  <c r="L324" i="7"/>
  <c r="L324" i="11" s="1"/>
  <c r="K324" i="7"/>
  <c r="J324" i="7"/>
  <c r="J324" i="11" s="1"/>
  <c r="I324" i="7"/>
  <c r="I324" i="11" s="1"/>
  <c r="H324" i="7"/>
  <c r="H324" i="11" s="1"/>
  <c r="G324" i="7"/>
  <c r="G324" i="11" s="1"/>
  <c r="F324" i="7"/>
  <c r="F324" i="11" s="1"/>
  <c r="E324" i="7"/>
  <c r="E324" i="11" s="1"/>
  <c r="D324" i="7"/>
  <c r="D324" i="11" s="1"/>
  <c r="C324" i="7"/>
  <c r="N323" i="7"/>
  <c r="N323" i="11" s="1"/>
  <c r="M323" i="7"/>
  <c r="M323" i="11" s="1"/>
  <c r="L323" i="7"/>
  <c r="L323" i="11" s="1"/>
  <c r="K323" i="7"/>
  <c r="K323" i="11" s="1"/>
  <c r="J323" i="7"/>
  <c r="J323" i="11" s="1"/>
  <c r="I323" i="7"/>
  <c r="I323" i="11" s="1"/>
  <c r="H323" i="7"/>
  <c r="H323" i="11" s="1"/>
  <c r="G323" i="7"/>
  <c r="F323" i="7"/>
  <c r="F323" i="11" s="1"/>
  <c r="E323" i="7"/>
  <c r="E323" i="11" s="1"/>
  <c r="D323" i="7"/>
  <c r="D323" i="11" s="1"/>
  <c r="C323" i="7"/>
  <c r="C323" i="11" s="1"/>
  <c r="N322" i="7"/>
  <c r="N322" i="11" s="1"/>
  <c r="M322" i="7"/>
  <c r="M322" i="11" s="1"/>
  <c r="L322" i="7"/>
  <c r="L322" i="11" s="1"/>
  <c r="K322" i="7"/>
  <c r="J322" i="7"/>
  <c r="J322" i="11" s="1"/>
  <c r="I322" i="7"/>
  <c r="I322" i="11" s="1"/>
  <c r="H322" i="7"/>
  <c r="H322" i="11" s="1"/>
  <c r="G322" i="7"/>
  <c r="G322" i="11" s="1"/>
  <c r="F322" i="7"/>
  <c r="F322" i="11" s="1"/>
  <c r="E322" i="7"/>
  <c r="E322" i="11" s="1"/>
  <c r="D322" i="7"/>
  <c r="D322" i="11" s="1"/>
  <c r="C322" i="7"/>
  <c r="N321" i="7"/>
  <c r="N321" i="11" s="1"/>
  <c r="M321" i="7"/>
  <c r="M321" i="11" s="1"/>
  <c r="L321" i="7"/>
  <c r="L321" i="11" s="1"/>
  <c r="K321" i="7"/>
  <c r="K321" i="11" s="1"/>
  <c r="J321" i="7"/>
  <c r="J321" i="11" s="1"/>
  <c r="I321" i="7"/>
  <c r="I321" i="11" s="1"/>
  <c r="H321" i="7"/>
  <c r="H321" i="11" s="1"/>
  <c r="G321" i="7"/>
  <c r="F321" i="7"/>
  <c r="F321" i="11" s="1"/>
  <c r="E321" i="7"/>
  <c r="E321" i="11" s="1"/>
  <c r="D321" i="7"/>
  <c r="D321" i="11" s="1"/>
  <c r="C321" i="7"/>
  <c r="C321" i="11" s="1"/>
  <c r="N320" i="7"/>
  <c r="N320" i="11" s="1"/>
  <c r="M320" i="7"/>
  <c r="M320" i="11" s="1"/>
  <c r="L320" i="7"/>
  <c r="L320" i="11" s="1"/>
  <c r="K320" i="7"/>
  <c r="J320" i="7"/>
  <c r="J320" i="11" s="1"/>
  <c r="I320" i="7"/>
  <c r="I320" i="11" s="1"/>
  <c r="H320" i="7"/>
  <c r="H320" i="11" s="1"/>
  <c r="G320" i="7"/>
  <c r="G320" i="11" s="1"/>
  <c r="F320" i="7"/>
  <c r="F320" i="11" s="1"/>
  <c r="E320" i="7"/>
  <c r="E320" i="11" s="1"/>
  <c r="D320" i="7"/>
  <c r="D320" i="11" s="1"/>
  <c r="C320" i="7"/>
  <c r="C320" i="11" s="1"/>
  <c r="N319" i="7"/>
  <c r="N319" i="11" s="1"/>
  <c r="M319" i="7"/>
  <c r="M319" i="11" s="1"/>
  <c r="L319" i="7"/>
  <c r="L319" i="11" s="1"/>
  <c r="K319" i="7"/>
  <c r="K319" i="11" s="1"/>
  <c r="J319" i="7"/>
  <c r="J319" i="11" s="1"/>
  <c r="I319" i="7"/>
  <c r="I319" i="11" s="1"/>
  <c r="H319" i="7"/>
  <c r="H319" i="11" s="1"/>
  <c r="G319" i="7"/>
  <c r="F319" i="7"/>
  <c r="F319" i="11" s="1"/>
  <c r="E319" i="7"/>
  <c r="E319" i="11" s="1"/>
  <c r="D319" i="7"/>
  <c r="D319" i="11" s="1"/>
  <c r="C319" i="7"/>
  <c r="C319" i="11" s="1"/>
  <c r="N318" i="7"/>
  <c r="N318" i="11" s="1"/>
  <c r="M318" i="7"/>
  <c r="M318" i="11" s="1"/>
  <c r="L318" i="7"/>
  <c r="L318" i="11" s="1"/>
  <c r="K318" i="7"/>
  <c r="K318" i="11" s="1"/>
  <c r="J318" i="7"/>
  <c r="J318" i="11" s="1"/>
  <c r="I318" i="7"/>
  <c r="I318" i="11" s="1"/>
  <c r="H318" i="7"/>
  <c r="H318" i="11" s="1"/>
  <c r="G318" i="7"/>
  <c r="G318" i="11" s="1"/>
  <c r="F318" i="7"/>
  <c r="F318" i="11" s="1"/>
  <c r="E318" i="7"/>
  <c r="E318" i="11" s="1"/>
  <c r="D318" i="7"/>
  <c r="D318" i="11" s="1"/>
  <c r="C318" i="7"/>
  <c r="N317" i="7"/>
  <c r="N317" i="11" s="1"/>
  <c r="M317" i="7"/>
  <c r="M317" i="11" s="1"/>
  <c r="L317" i="7"/>
  <c r="L317" i="11" s="1"/>
  <c r="K317" i="7"/>
  <c r="K317" i="11" s="1"/>
  <c r="J317" i="7"/>
  <c r="J317" i="11" s="1"/>
  <c r="I317" i="7"/>
  <c r="I317" i="11" s="1"/>
  <c r="H317" i="7"/>
  <c r="H317" i="11" s="1"/>
  <c r="G317" i="7"/>
  <c r="F317" i="7"/>
  <c r="F317" i="11" s="1"/>
  <c r="E317" i="7"/>
  <c r="E317" i="11" s="1"/>
  <c r="D317" i="7"/>
  <c r="D317" i="11" s="1"/>
  <c r="C317" i="7"/>
  <c r="C317" i="11" s="1"/>
  <c r="N316" i="7"/>
  <c r="N316" i="11" s="1"/>
  <c r="M316" i="7"/>
  <c r="M316" i="11" s="1"/>
  <c r="L316" i="7"/>
  <c r="L316" i="11" s="1"/>
  <c r="K316" i="7"/>
  <c r="J316" i="7"/>
  <c r="J316" i="11" s="1"/>
  <c r="I316" i="7"/>
  <c r="I316" i="11" s="1"/>
  <c r="H316" i="7"/>
  <c r="H316" i="11" s="1"/>
  <c r="G316" i="7"/>
  <c r="G316" i="11" s="1"/>
  <c r="F316" i="7"/>
  <c r="F316" i="11" s="1"/>
  <c r="E316" i="7"/>
  <c r="E316" i="11" s="1"/>
  <c r="D316" i="7"/>
  <c r="D316" i="11" s="1"/>
  <c r="C316" i="7"/>
  <c r="N315" i="7"/>
  <c r="N315" i="11" s="1"/>
  <c r="M315" i="7"/>
  <c r="M315" i="11" s="1"/>
  <c r="L315" i="7"/>
  <c r="L315" i="11" s="1"/>
  <c r="K315" i="7"/>
  <c r="K315" i="11" s="1"/>
  <c r="J315" i="7"/>
  <c r="J315" i="11" s="1"/>
  <c r="I315" i="7"/>
  <c r="I315" i="11" s="1"/>
  <c r="H315" i="7"/>
  <c r="H315" i="11" s="1"/>
  <c r="G315" i="7"/>
  <c r="G315" i="11" s="1"/>
  <c r="F315" i="7"/>
  <c r="F315" i="11" s="1"/>
  <c r="E315" i="7"/>
  <c r="E315" i="11" s="1"/>
  <c r="D315" i="7"/>
  <c r="D315" i="11" s="1"/>
  <c r="C315" i="7"/>
  <c r="C315" i="11" s="1"/>
  <c r="N314" i="7"/>
  <c r="N314" i="11" s="1"/>
  <c r="M314" i="7"/>
  <c r="M314" i="11" s="1"/>
  <c r="L314" i="7"/>
  <c r="L314" i="11" s="1"/>
  <c r="K314" i="7"/>
  <c r="J314" i="7"/>
  <c r="J314" i="11" s="1"/>
  <c r="I314" i="7"/>
  <c r="I314" i="11" s="1"/>
  <c r="H314" i="7"/>
  <c r="H314" i="11" s="1"/>
  <c r="G314" i="7"/>
  <c r="G314" i="11" s="1"/>
  <c r="F314" i="7"/>
  <c r="F314" i="11" s="1"/>
  <c r="E314" i="7"/>
  <c r="E314" i="11" s="1"/>
  <c r="D314" i="7"/>
  <c r="D314" i="11" s="1"/>
  <c r="C314" i="7"/>
  <c r="N313" i="7"/>
  <c r="N313" i="11" s="1"/>
  <c r="M313" i="7"/>
  <c r="M313" i="11" s="1"/>
  <c r="L313" i="7"/>
  <c r="L313" i="11" s="1"/>
  <c r="K313" i="7"/>
  <c r="K313" i="11" s="1"/>
  <c r="J313" i="7"/>
  <c r="J313" i="11" s="1"/>
  <c r="I313" i="7"/>
  <c r="I313" i="11" s="1"/>
  <c r="H313" i="7"/>
  <c r="H313" i="11" s="1"/>
  <c r="G313" i="7"/>
  <c r="G313" i="11" s="1"/>
  <c r="F313" i="7"/>
  <c r="F313" i="11" s="1"/>
  <c r="E313" i="7"/>
  <c r="E313" i="11" s="1"/>
  <c r="D313" i="7"/>
  <c r="D313" i="11" s="1"/>
  <c r="C313" i="7"/>
  <c r="C313" i="11" s="1"/>
  <c r="N312" i="7"/>
  <c r="N312" i="11" s="1"/>
  <c r="M312" i="7"/>
  <c r="M312" i="11" s="1"/>
  <c r="L312" i="7"/>
  <c r="L312" i="11" s="1"/>
  <c r="K312" i="7"/>
  <c r="J312" i="7"/>
  <c r="J312" i="11" s="1"/>
  <c r="I312" i="7"/>
  <c r="I312" i="11" s="1"/>
  <c r="H312" i="7"/>
  <c r="H312" i="11" s="1"/>
  <c r="G312" i="7"/>
  <c r="G312" i="11" s="1"/>
  <c r="F312" i="7"/>
  <c r="F312" i="11" s="1"/>
  <c r="E312" i="7"/>
  <c r="E312" i="11" s="1"/>
  <c r="D312" i="7"/>
  <c r="D312" i="11" s="1"/>
  <c r="C312" i="7"/>
  <c r="N311" i="7"/>
  <c r="N311" i="11" s="1"/>
  <c r="M311" i="7"/>
  <c r="M311" i="11" s="1"/>
  <c r="L311" i="7"/>
  <c r="L311" i="11" s="1"/>
  <c r="K311" i="7"/>
  <c r="K311" i="11" s="1"/>
  <c r="J311" i="7"/>
  <c r="J311" i="11" s="1"/>
  <c r="I311" i="7"/>
  <c r="I311" i="11" s="1"/>
  <c r="H311" i="7"/>
  <c r="H311" i="11" s="1"/>
  <c r="G311" i="7"/>
  <c r="F311" i="7"/>
  <c r="F311" i="11" s="1"/>
  <c r="E311" i="7"/>
  <c r="E311" i="11" s="1"/>
  <c r="D311" i="7"/>
  <c r="D311" i="11" s="1"/>
  <c r="C311" i="7"/>
  <c r="C311" i="11" s="1"/>
  <c r="N310" i="7"/>
  <c r="N310" i="11" s="1"/>
  <c r="M310" i="7"/>
  <c r="M310" i="11" s="1"/>
  <c r="L310" i="7"/>
  <c r="L310" i="11" s="1"/>
  <c r="K310" i="7"/>
  <c r="J310" i="7"/>
  <c r="J310" i="11" s="1"/>
  <c r="I310" i="7"/>
  <c r="I310" i="11" s="1"/>
  <c r="H310" i="7"/>
  <c r="H310" i="11" s="1"/>
  <c r="G310" i="7"/>
  <c r="G310" i="11" s="1"/>
  <c r="F310" i="7"/>
  <c r="F310" i="11" s="1"/>
  <c r="E310" i="7"/>
  <c r="E310" i="11" s="1"/>
  <c r="D310" i="7"/>
  <c r="D310" i="11" s="1"/>
  <c r="C310" i="7"/>
  <c r="C310" i="11" s="1"/>
  <c r="N309" i="7"/>
  <c r="N309" i="11" s="1"/>
  <c r="M309" i="7"/>
  <c r="M309" i="11" s="1"/>
  <c r="L309" i="7"/>
  <c r="L309" i="11" s="1"/>
  <c r="K309" i="7"/>
  <c r="K309" i="11" s="1"/>
  <c r="J309" i="7"/>
  <c r="J309" i="11" s="1"/>
  <c r="I309" i="7"/>
  <c r="I309" i="11" s="1"/>
  <c r="H309" i="7"/>
  <c r="H309" i="11" s="1"/>
  <c r="G309" i="7"/>
  <c r="F309" i="7"/>
  <c r="F309" i="11" s="1"/>
  <c r="E309" i="7"/>
  <c r="E309" i="11" s="1"/>
  <c r="D309" i="7"/>
  <c r="D309" i="11" s="1"/>
  <c r="C309" i="7"/>
  <c r="C309" i="11" s="1"/>
  <c r="N308" i="7"/>
  <c r="N308" i="11" s="1"/>
  <c r="M308" i="7"/>
  <c r="M308" i="11" s="1"/>
  <c r="L308" i="7"/>
  <c r="L308" i="11" s="1"/>
  <c r="K308" i="7"/>
  <c r="K308" i="11" s="1"/>
  <c r="J308" i="7"/>
  <c r="J308" i="11" s="1"/>
  <c r="I308" i="7"/>
  <c r="I308" i="11" s="1"/>
  <c r="H308" i="7"/>
  <c r="H308" i="11" s="1"/>
  <c r="G308" i="7"/>
  <c r="G308" i="11" s="1"/>
  <c r="F308" i="7"/>
  <c r="F308" i="11" s="1"/>
  <c r="E308" i="7"/>
  <c r="E308" i="11" s="1"/>
  <c r="D308" i="7"/>
  <c r="D308" i="11" s="1"/>
  <c r="C308" i="7"/>
  <c r="E307" i="7"/>
  <c r="E307" i="11" s="1"/>
  <c r="D307" i="7"/>
  <c r="D307" i="11" s="1"/>
  <c r="H307" i="7"/>
  <c r="H307" i="11" s="1"/>
  <c r="G307" i="7"/>
  <c r="G307" i="11" s="1"/>
  <c r="K307" i="7"/>
  <c r="K307" i="11" s="1"/>
  <c r="J307" i="7"/>
  <c r="J307" i="11" s="1"/>
  <c r="N307" i="7"/>
  <c r="N307" i="11" s="1"/>
  <c r="M307" i="7"/>
  <c r="M307" i="11" s="1"/>
  <c r="X327" i="7"/>
  <c r="W327" i="7"/>
  <c r="V327" i="7"/>
  <c r="V327" i="11" s="1"/>
  <c r="X326" i="7"/>
  <c r="W326" i="7"/>
  <c r="V326" i="7"/>
  <c r="V326" i="11" s="1"/>
  <c r="X325" i="7"/>
  <c r="W325" i="7"/>
  <c r="V325" i="7"/>
  <c r="V325" i="11" s="1"/>
  <c r="X324" i="7"/>
  <c r="W324" i="7"/>
  <c r="V324" i="7"/>
  <c r="V324" i="11" s="1"/>
  <c r="X323" i="7"/>
  <c r="W323" i="7"/>
  <c r="V323" i="7"/>
  <c r="V323" i="11" s="1"/>
  <c r="X322" i="7"/>
  <c r="W322" i="7"/>
  <c r="V322" i="7"/>
  <c r="V322" i="11" s="1"/>
  <c r="X321" i="7"/>
  <c r="W321" i="7"/>
  <c r="V321" i="7"/>
  <c r="V321" i="11" s="1"/>
  <c r="X320" i="7"/>
  <c r="W320" i="7"/>
  <c r="V320" i="7"/>
  <c r="V320" i="11" s="1"/>
  <c r="X319" i="7"/>
  <c r="W319" i="7"/>
  <c r="V319" i="7"/>
  <c r="V319" i="11" s="1"/>
  <c r="X318" i="7"/>
  <c r="W318" i="7"/>
  <c r="V318" i="7"/>
  <c r="V318" i="11" s="1"/>
  <c r="X317" i="7"/>
  <c r="W317" i="7"/>
  <c r="V317" i="7"/>
  <c r="V317" i="11" s="1"/>
  <c r="X316" i="7"/>
  <c r="W316" i="7"/>
  <c r="V316" i="7"/>
  <c r="V316" i="11" s="1"/>
  <c r="X315" i="7"/>
  <c r="W315" i="7"/>
  <c r="V315" i="7"/>
  <c r="V315" i="11" s="1"/>
  <c r="X314" i="7"/>
  <c r="W314" i="7"/>
  <c r="V314" i="7"/>
  <c r="V314" i="11" s="1"/>
  <c r="X313" i="7"/>
  <c r="W313" i="7"/>
  <c r="V313" i="7"/>
  <c r="V313" i="11" s="1"/>
  <c r="X312" i="7"/>
  <c r="W312" i="7"/>
  <c r="V312" i="7"/>
  <c r="V312" i="11" s="1"/>
  <c r="X311" i="7"/>
  <c r="W311" i="7"/>
  <c r="V311" i="7"/>
  <c r="V311" i="11" s="1"/>
  <c r="X310" i="7"/>
  <c r="W310" i="7"/>
  <c r="V310" i="7"/>
  <c r="V310" i="11" s="1"/>
  <c r="X309" i="7"/>
  <c r="W309" i="7"/>
  <c r="V309" i="7"/>
  <c r="V309" i="11" s="1"/>
  <c r="X308" i="7"/>
  <c r="W308" i="7"/>
  <c r="V308" i="7"/>
  <c r="V308" i="11" s="1"/>
  <c r="X307" i="7"/>
  <c r="W307" i="7"/>
  <c r="V307" i="7"/>
  <c r="V307" i="11" s="1"/>
  <c r="L307" i="7"/>
  <c r="L307" i="11" s="1"/>
  <c r="I307" i="7"/>
  <c r="I307" i="11" s="1"/>
  <c r="F307" i="7"/>
  <c r="F307" i="11" s="1"/>
  <c r="C307" i="7"/>
  <c r="C307" i="11" s="1"/>
  <c r="X302" i="7"/>
  <c r="W302" i="7"/>
  <c r="V302" i="7"/>
  <c r="V302" i="11" s="1"/>
  <c r="X301" i="7"/>
  <c r="W301" i="7"/>
  <c r="V301" i="7"/>
  <c r="V301" i="11" s="1"/>
  <c r="X300" i="7"/>
  <c r="W300" i="7"/>
  <c r="V300" i="7"/>
  <c r="V300" i="11" s="1"/>
  <c r="X299" i="7"/>
  <c r="W299" i="7"/>
  <c r="V299" i="7"/>
  <c r="V299" i="11" s="1"/>
  <c r="X298" i="7"/>
  <c r="W298" i="7"/>
  <c r="V298" i="7"/>
  <c r="V298" i="11" s="1"/>
  <c r="X297" i="7"/>
  <c r="W297" i="7"/>
  <c r="V297" i="7"/>
  <c r="V297" i="11" s="1"/>
  <c r="X296" i="7"/>
  <c r="W296" i="7"/>
  <c r="V296" i="7"/>
  <c r="V296" i="11" s="1"/>
  <c r="X295" i="7"/>
  <c r="W295" i="7"/>
  <c r="V295" i="7"/>
  <c r="V295" i="11" s="1"/>
  <c r="X294" i="7"/>
  <c r="W294" i="7"/>
  <c r="V294" i="7"/>
  <c r="V294" i="11" s="1"/>
  <c r="X293" i="7"/>
  <c r="W293" i="7"/>
  <c r="V293" i="7"/>
  <c r="V293" i="11" s="1"/>
  <c r="X292" i="7"/>
  <c r="W292" i="7"/>
  <c r="V292" i="7"/>
  <c r="V292" i="11" s="1"/>
  <c r="X291" i="7"/>
  <c r="W291" i="7"/>
  <c r="V291" i="7"/>
  <c r="V291" i="11" s="1"/>
  <c r="X290" i="7"/>
  <c r="W290" i="7"/>
  <c r="V290" i="7"/>
  <c r="V290" i="11" s="1"/>
  <c r="X289" i="7"/>
  <c r="W289" i="7"/>
  <c r="V289" i="7"/>
  <c r="V289" i="11" s="1"/>
  <c r="X288" i="7"/>
  <c r="W288" i="7"/>
  <c r="V288" i="7"/>
  <c r="V288" i="11" s="1"/>
  <c r="X287" i="7"/>
  <c r="W287" i="7"/>
  <c r="V287" i="7"/>
  <c r="V287" i="11" s="1"/>
  <c r="X286" i="7"/>
  <c r="W286" i="7"/>
  <c r="V286" i="7"/>
  <c r="V286" i="11" s="1"/>
  <c r="X285" i="7"/>
  <c r="W285" i="7"/>
  <c r="V285" i="7"/>
  <c r="V285" i="11" s="1"/>
  <c r="X284" i="7"/>
  <c r="W284" i="7"/>
  <c r="V284" i="7"/>
  <c r="V284" i="11" s="1"/>
  <c r="X283" i="7"/>
  <c r="W283" i="7"/>
  <c r="V283" i="7"/>
  <c r="V283" i="11" s="1"/>
  <c r="X282" i="7"/>
  <c r="W282" i="7"/>
  <c r="V282" i="7"/>
  <c r="V282" i="11" s="1"/>
  <c r="N302" i="7"/>
  <c r="M302" i="7"/>
  <c r="L302" i="7"/>
  <c r="L302" i="11" s="1"/>
  <c r="K302" i="7"/>
  <c r="K302" i="11" s="1"/>
  <c r="J302" i="7"/>
  <c r="J302" i="11" s="1"/>
  <c r="I302" i="7"/>
  <c r="I302" i="11" s="1"/>
  <c r="H302" i="7"/>
  <c r="H302" i="11" s="1"/>
  <c r="G302" i="7"/>
  <c r="G302" i="11" s="1"/>
  <c r="F302" i="7"/>
  <c r="F302" i="11" s="1"/>
  <c r="E302" i="7"/>
  <c r="E302" i="11" s="1"/>
  <c r="D302" i="7"/>
  <c r="D302" i="11" s="1"/>
  <c r="C302" i="7"/>
  <c r="N301" i="7"/>
  <c r="N301" i="11" s="1"/>
  <c r="M301" i="7"/>
  <c r="M301" i="11" s="1"/>
  <c r="L301" i="7"/>
  <c r="L301" i="11" s="1"/>
  <c r="K301" i="7"/>
  <c r="K301" i="11" s="1"/>
  <c r="J301" i="7"/>
  <c r="J301" i="11" s="1"/>
  <c r="I301" i="7"/>
  <c r="I301" i="11" s="1"/>
  <c r="H301" i="7"/>
  <c r="H301" i="11" s="1"/>
  <c r="G301" i="7"/>
  <c r="G301" i="11" s="1"/>
  <c r="F301" i="7"/>
  <c r="F301" i="11" s="1"/>
  <c r="E301" i="7"/>
  <c r="E301" i="11" s="1"/>
  <c r="D301" i="7"/>
  <c r="D301" i="11" s="1"/>
  <c r="C301" i="7"/>
  <c r="C301" i="11" s="1"/>
  <c r="N300" i="7"/>
  <c r="N300" i="11" s="1"/>
  <c r="M300" i="7"/>
  <c r="L300" i="7"/>
  <c r="L300" i="11" s="1"/>
  <c r="K300" i="7"/>
  <c r="K300" i="11" s="1"/>
  <c r="J300" i="7"/>
  <c r="J300" i="11" s="1"/>
  <c r="I300" i="7"/>
  <c r="I300" i="11" s="1"/>
  <c r="H300" i="7"/>
  <c r="H300" i="11" s="1"/>
  <c r="G300" i="7"/>
  <c r="G300" i="11" s="1"/>
  <c r="F300" i="7"/>
  <c r="F300" i="11" s="1"/>
  <c r="E300" i="7"/>
  <c r="E300" i="11" s="1"/>
  <c r="D300" i="7"/>
  <c r="D300" i="11" s="1"/>
  <c r="C300" i="7"/>
  <c r="N299" i="7"/>
  <c r="M299" i="7"/>
  <c r="M299" i="11" s="1"/>
  <c r="L299" i="7"/>
  <c r="L299" i="11" s="1"/>
  <c r="K299" i="7"/>
  <c r="K299" i="11" s="1"/>
  <c r="J299" i="7"/>
  <c r="J299" i="11" s="1"/>
  <c r="I299" i="7"/>
  <c r="I299" i="11" s="1"/>
  <c r="H299" i="7"/>
  <c r="H299" i="11" s="1"/>
  <c r="G299" i="7"/>
  <c r="G299" i="11" s="1"/>
  <c r="F299" i="7"/>
  <c r="F299" i="11" s="1"/>
  <c r="E299" i="7"/>
  <c r="E299" i="11" s="1"/>
  <c r="D299" i="7"/>
  <c r="D299" i="11" s="1"/>
  <c r="C299" i="7"/>
  <c r="N298" i="7"/>
  <c r="N298" i="11" s="1"/>
  <c r="M298" i="7"/>
  <c r="M298" i="11" s="1"/>
  <c r="L298" i="7"/>
  <c r="L298" i="11" s="1"/>
  <c r="K298" i="7"/>
  <c r="K298" i="11" s="1"/>
  <c r="J298" i="7"/>
  <c r="J298" i="11" s="1"/>
  <c r="I298" i="7"/>
  <c r="I298" i="11" s="1"/>
  <c r="H298" i="7"/>
  <c r="H298" i="11" s="1"/>
  <c r="G298" i="7"/>
  <c r="G298" i="11" s="1"/>
  <c r="F298" i="7"/>
  <c r="F298" i="11" s="1"/>
  <c r="E298" i="7"/>
  <c r="E298" i="11" s="1"/>
  <c r="D298" i="7"/>
  <c r="D298" i="11" s="1"/>
  <c r="C298" i="7"/>
  <c r="C298" i="11" s="1"/>
  <c r="N297" i="7"/>
  <c r="N297" i="11" s="1"/>
  <c r="M297" i="7"/>
  <c r="L297" i="7"/>
  <c r="L297" i="11" s="1"/>
  <c r="K297" i="7"/>
  <c r="K297" i="11" s="1"/>
  <c r="J297" i="7"/>
  <c r="J297" i="11" s="1"/>
  <c r="I297" i="7"/>
  <c r="I297" i="11" s="1"/>
  <c r="H297" i="7"/>
  <c r="H297" i="11" s="1"/>
  <c r="G297" i="7"/>
  <c r="G297" i="11" s="1"/>
  <c r="F297" i="7"/>
  <c r="F297" i="11" s="1"/>
  <c r="E297" i="7"/>
  <c r="E297" i="11" s="1"/>
  <c r="D297" i="7"/>
  <c r="D297" i="11" s="1"/>
  <c r="C297" i="7"/>
  <c r="N296" i="7"/>
  <c r="M296" i="7"/>
  <c r="M296" i="11" s="1"/>
  <c r="L296" i="7"/>
  <c r="L296" i="11" s="1"/>
  <c r="K296" i="7"/>
  <c r="K296" i="11" s="1"/>
  <c r="J296" i="7"/>
  <c r="J296" i="11" s="1"/>
  <c r="I296" i="7"/>
  <c r="I296" i="11" s="1"/>
  <c r="H296" i="7"/>
  <c r="H296" i="11" s="1"/>
  <c r="G296" i="7"/>
  <c r="G296" i="11" s="1"/>
  <c r="F296" i="7"/>
  <c r="F296" i="11" s="1"/>
  <c r="E296" i="7"/>
  <c r="E296" i="11" s="1"/>
  <c r="D296" i="7"/>
  <c r="D296" i="11" s="1"/>
  <c r="C296" i="7"/>
  <c r="C296" i="11" s="1"/>
  <c r="N295" i="7"/>
  <c r="N295" i="11" s="1"/>
  <c r="M295" i="7"/>
  <c r="M295" i="11" s="1"/>
  <c r="L295" i="7"/>
  <c r="L295" i="11" s="1"/>
  <c r="K295" i="7"/>
  <c r="K295" i="11" s="1"/>
  <c r="J295" i="7"/>
  <c r="J295" i="11" s="1"/>
  <c r="I295" i="7"/>
  <c r="I295" i="11" s="1"/>
  <c r="H295" i="7"/>
  <c r="H295" i="11" s="1"/>
  <c r="G295" i="7"/>
  <c r="G295" i="11" s="1"/>
  <c r="F295" i="7"/>
  <c r="F295" i="11" s="1"/>
  <c r="E295" i="7"/>
  <c r="E295" i="11" s="1"/>
  <c r="D295" i="7"/>
  <c r="D295" i="11" s="1"/>
  <c r="C295" i="7"/>
  <c r="N294" i="7"/>
  <c r="M294" i="7"/>
  <c r="L294" i="7"/>
  <c r="L294" i="11" s="1"/>
  <c r="K294" i="7"/>
  <c r="K294" i="11" s="1"/>
  <c r="J294" i="7"/>
  <c r="J294" i="11" s="1"/>
  <c r="I294" i="7"/>
  <c r="I294" i="11" s="1"/>
  <c r="H294" i="7"/>
  <c r="H294" i="11" s="1"/>
  <c r="G294" i="7"/>
  <c r="G294" i="11" s="1"/>
  <c r="F294" i="7"/>
  <c r="F294" i="11" s="1"/>
  <c r="E294" i="7"/>
  <c r="E294" i="11" s="1"/>
  <c r="D294" i="7"/>
  <c r="D294" i="11" s="1"/>
  <c r="C294" i="7"/>
  <c r="C294" i="11" s="1"/>
  <c r="N293" i="7"/>
  <c r="M293" i="7"/>
  <c r="M293" i="11" s="1"/>
  <c r="L293" i="7"/>
  <c r="L293" i="11" s="1"/>
  <c r="K293" i="7"/>
  <c r="K293" i="11" s="1"/>
  <c r="J293" i="7"/>
  <c r="J293" i="11" s="1"/>
  <c r="I293" i="7"/>
  <c r="I293" i="11" s="1"/>
  <c r="H293" i="7"/>
  <c r="H293" i="11" s="1"/>
  <c r="G293" i="7"/>
  <c r="G293" i="11" s="1"/>
  <c r="F293" i="7"/>
  <c r="F293" i="11" s="1"/>
  <c r="E293" i="7"/>
  <c r="E293" i="11" s="1"/>
  <c r="D293" i="7"/>
  <c r="D293" i="11" s="1"/>
  <c r="C293" i="7"/>
  <c r="C293" i="11" s="1"/>
  <c r="N292" i="7"/>
  <c r="N292" i="11" s="1"/>
  <c r="M292" i="7"/>
  <c r="M292" i="11" s="1"/>
  <c r="L292" i="7"/>
  <c r="L292" i="11" s="1"/>
  <c r="K292" i="7"/>
  <c r="K292" i="11" s="1"/>
  <c r="J292" i="7"/>
  <c r="J292" i="11" s="1"/>
  <c r="I292" i="7"/>
  <c r="I292" i="11" s="1"/>
  <c r="H292" i="7"/>
  <c r="H292" i="11" s="1"/>
  <c r="G292" i="7"/>
  <c r="G292" i="11" s="1"/>
  <c r="F292" i="7"/>
  <c r="F292" i="11" s="1"/>
  <c r="E292" i="7"/>
  <c r="E292" i="11" s="1"/>
  <c r="D292" i="7"/>
  <c r="D292" i="11" s="1"/>
  <c r="C292" i="7"/>
  <c r="N291" i="7"/>
  <c r="M291" i="7"/>
  <c r="L291" i="7"/>
  <c r="L291" i="11" s="1"/>
  <c r="K291" i="7"/>
  <c r="K291" i="11" s="1"/>
  <c r="J291" i="7"/>
  <c r="J291" i="11" s="1"/>
  <c r="I291" i="7"/>
  <c r="I291" i="11" s="1"/>
  <c r="H291" i="7"/>
  <c r="H291" i="11" s="1"/>
  <c r="G291" i="7"/>
  <c r="G291" i="11" s="1"/>
  <c r="F291" i="7"/>
  <c r="F291" i="11" s="1"/>
  <c r="E291" i="7"/>
  <c r="E291" i="11" s="1"/>
  <c r="D291" i="7"/>
  <c r="D291" i="11" s="1"/>
  <c r="C291" i="7"/>
  <c r="C291" i="11" s="1"/>
  <c r="N290" i="7"/>
  <c r="N290" i="11" s="1"/>
  <c r="M290" i="7"/>
  <c r="M290" i="11" s="1"/>
  <c r="L290" i="7"/>
  <c r="L290" i="11" s="1"/>
  <c r="K290" i="7"/>
  <c r="K290" i="11" s="1"/>
  <c r="J290" i="7"/>
  <c r="J290" i="11" s="1"/>
  <c r="I290" i="7"/>
  <c r="I290" i="11" s="1"/>
  <c r="H290" i="7"/>
  <c r="H290" i="11" s="1"/>
  <c r="G290" i="7"/>
  <c r="G290" i="11" s="1"/>
  <c r="F290" i="7"/>
  <c r="F290" i="11" s="1"/>
  <c r="E290" i="7"/>
  <c r="E290" i="11" s="1"/>
  <c r="D290" i="7"/>
  <c r="D290" i="11" s="1"/>
  <c r="C290" i="7"/>
  <c r="C290" i="11" s="1"/>
  <c r="N289" i="7"/>
  <c r="M289" i="7"/>
  <c r="L289" i="7"/>
  <c r="L289" i="11" s="1"/>
  <c r="K289" i="7"/>
  <c r="K289" i="11" s="1"/>
  <c r="J289" i="7"/>
  <c r="J289" i="11" s="1"/>
  <c r="I289" i="7"/>
  <c r="I289" i="11" s="1"/>
  <c r="H289" i="7"/>
  <c r="H289" i="11" s="1"/>
  <c r="G289" i="7"/>
  <c r="G289" i="11" s="1"/>
  <c r="F289" i="7"/>
  <c r="F289" i="11" s="1"/>
  <c r="E289" i="7"/>
  <c r="E289" i="11" s="1"/>
  <c r="D289" i="7"/>
  <c r="D289" i="11" s="1"/>
  <c r="C289" i="7"/>
  <c r="N288" i="7"/>
  <c r="N288" i="11" s="1"/>
  <c r="M288" i="7"/>
  <c r="L288" i="7"/>
  <c r="L288" i="11" s="1"/>
  <c r="K288" i="7"/>
  <c r="K288" i="11" s="1"/>
  <c r="J288" i="7"/>
  <c r="J288" i="11" s="1"/>
  <c r="I288" i="7"/>
  <c r="I288" i="11" s="1"/>
  <c r="H288" i="7"/>
  <c r="H288" i="11" s="1"/>
  <c r="G288" i="7"/>
  <c r="G288" i="11" s="1"/>
  <c r="F288" i="7"/>
  <c r="F288" i="11" s="1"/>
  <c r="E288" i="7"/>
  <c r="E288" i="11" s="1"/>
  <c r="D288" i="7"/>
  <c r="D288" i="11" s="1"/>
  <c r="C288" i="7"/>
  <c r="C288" i="11" s="1"/>
  <c r="N287" i="7"/>
  <c r="N287" i="11" s="1"/>
  <c r="M287" i="7"/>
  <c r="M287" i="11" s="1"/>
  <c r="L287" i="7"/>
  <c r="L287" i="11" s="1"/>
  <c r="K287" i="7"/>
  <c r="K287" i="11" s="1"/>
  <c r="J287" i="7"/>
  <c r="J287" i="11" s="1"/>
  <c r="I287" i="7"/>
  <c r="I287" i="11" s="1"/>
  <c r="H287" i="7"/>
  <c r="H287" i="11" s="1"/>
  <c r="G287" i="7"/>
  <c r="G287" i="11" s="1"/>
  <c r="F287" i="7"/>
  <c r="F287" i="11" s="1"/>
  <c r="E287" i="7"/>
  <c r="E287" i="11" s="1"/>
  <c r="D287" i="7"/>
  <c r="D287" i="11" s="1"/>
  <c r="C287" i="7"/>
  <c r="C287" i="11" s="1"/>
  <c r="N286" i="7"/>
  <c r="M286" i="7"/>
  <c r="L286" i="7"/>
  <c r="L286" i="11" s="1"/>
  <c r="K286" i="7"/>
  <c r="K286" i="11" s="1"/>
  <c r="J286" i="7"/>
  <c r="J286" i="11" s="1"/>
  <c r="I286" i="7"/>
  <c r="I286" i="11" s="1"/>
  <c r="H286" i="7"/>
  <c r="H286" i="11" s="1"/>
  <c r="G286" i="7"/>
  <c r="G286" i="11" s="1"/>
  <c r="F286" i="7"/>
  <c r="F286" i="11" s="1"/>
  <c r="E286" i="7"/>
  <c r="E286" i="11" s="1"/>
  <c r="D286" i="7"/>
  <c r="D286" i="11" s="1"/>
  <c r="C286" i="7"/>
  <c r="N285" i="7"/>
  <c r="N285" i="11" s="1"/>
  <c r="M285" i="7"/>
  <c r="M285" i="11" s="1"/>
  <c r="L285" i="7"/>
  <c r="L285" i="11" s="1"/>
  <c r="K285" i="7"/>
  <c r="K285" i="11" s="1"/>
  <c r="J285" i="7"/>
  <c r="J285" i="11" s="1"/>
  <c r="I285" i="7"/>
  <c r="I285" i="11" s="1"/>
  <c r="H285" i="7"/>
  <c r="H285" i="11" s="1"/>
  <c r="G285" i="7"/>
  <c r="G285" i="11" s="1"/>
  <c r="F285" i="7"/>
  <c r="F285" i="11" s="1"/>
  <c r="E285" i="7"/>
  <c r="E285" i="11" s="1"/>
  <c r="D285" i="7"/>
  <c r="D285" i="11" s="1"/>
  <c r="C285" i="7"/>
  <c r="C285" i="11" s="1"/>
  <c r="N284" i="7"/>
  <c r="N284" i="11" s="1"/>
  <c r="M284" i="7"/>
  <c r="L284" i="7"/>
  <c r="L284" i="11" s="1"/>
  <c r="K284" i="7"/>
  <c r="K284" i="11" s="1"/>
  <c r="J284" i="7"/>
  <c r="J284" i="11" s="1"/>
  <c r="I284" i="7"/>
  <c r="I284" i="11" s="1"/>
  <c r="H284" i="7"/>
  <c r="H284" i="11" s="1"/>
  <c r="G284" i="7"/>
  <c r="G284" i="11" s="1"/>
  <c r="F284" i="7"/>
  <c r="F284" i="11" s="1"/>
  <c r="E284" i="7"/>
  <c r="E284" i="11" s="1"/>
  <c r="D284" i="7"/>
  <c r="D284" i="11" s="1"/>
  <c r="C284" i="7"/>
  <c r="N283" i="7"/>
  <c r="M283" i="7"/>
  <c r="M283" i="11" s="1"/>
  <c r="L283" i="7"/>
  <c r="L283" i="11" s="1"/>
  <c r="K283" i="7"/>
  <c r="K283" i="11" s="1"/>
  <c r="J283" i="7"/>
  <c r="J283" i="11" s="1"/>
  <c r="I283" i="7"/>
  <c r="I283" i="11" s="1"/>
  <c r="H283" i="7"/>
  <c r="H283" i="11" s="1"/>
  <c r="G283" i="7"/>
  <c r="G283" i="11" s="1"/>
  <c r="F283" i="7"/>
  <c r="F283" i="11" s="1"/>
  <c r="E283" i="7"/>
  <c r="E283" i="11" s="1"/>
  <c r="D283" i="7"/>
  <c r="D283" i="11" s="1"/>
  <c r="C283" i="7"/>
  <c r="H282" i="7"/>
  <c r="H282" i="11" s="1"/>
  <c r="G282" i="7"/>
  <c r="G282" i="11" s="1"/>
  <c r="K282" i="7"/>
  <c r="K282" i="11" s="1"/>
  <c r="J282" i="7"/>
  <c r="J282" i="11" s="1"/>
  <c r="N282" i="7"/>
  <c r="N282" i="11" s="1"/>
  <c r="M282" i="7"/>
  <c r="M282" i="11" s="1"/>
  <c r="L282" i="7"/>
  <c r="L282" i="11" s="1"/>
  <c r="I282" i="7"/>
  <c r="I282" i="11" s="1"/>
  <c r="F282" i="7"/>
  <c r="F282" i="11" s="1"/>
  <c r="E282" i="7"/>
  <c r="E282" i="11" s="1"/>
  <c r="D282" i="7"/>
  <c r="D282" i="11" s="1"/>
  <c r="C282" i="7"/>
  <c r="C282" i="11" s="1"/>
  <c r="N277" i="7"/>
  <c r="N277" i="11" s="1"/>
  <c r="M277" i="7"/>
  <c r="M277" i="11" s="1"/>
  <c r="L277" i="7"/>
  <c r="L277" i="11" s="1"/>
  <c r="K277" i="7"/>
  <c r="K277" i="11" s="1"/>
  <c r="J277" i="7"/>
  <c r="J277" i="11" s="1"/>
  <c r="I277" i="7"/>
  <c r="I277" i="11" s="1"/>
  <c r="H277" i="7"/>
  <c r="H277" i="11" s="1"/>
  <c r="G277" i="7"/>
  <c r="G277" i="11" s="1"/>
  <c r="F277" i="7"/>
  <c r="F277" i="11" s="1"/>
  <c r="E277" i="7"/>
  <c r="E277" i="11" s="1"/>
  <c r="D277" i="7"/>
  <c r="D277" i="11" s="1"/>
  <c r="C277" i="7"/>
  <c r="C277" i="11" s="1"/>
  <c r="N276" i="7"/>
  <c r="N276" i="11" s="1"/>
  <c r="M276" i="7"/>
  <c r="L276" i="7"/>
  <c r="L276" i="11" s="1"/>
  <c r="K276" i="7"/>
  <c r="K276" i="11" s="1"/>
  <c r="J276" i="7"/>
  <c r="J276" i="11" s="1"/>
  <c r="I276" i="7"/>
  <c r="I276" i="11" s="1"/>
  <c r="H276" i="7"/>
  <c r="H276" i="11" s="1"/>
  <c r="G276" i="7"/>
  <c r="G276" i="11" s="1"/>
  <c r="F276" i="7"/>
  <c r="F276" i="11" s="1"/>
  <c r="E276" i="7"/>
  <c r="E276" i="11" s="1"/>
  <c r="D276" i="7"/>
  <c r="D276" i="11" s="1"/>
  <c r="C276" i="7"/>
  <c r="N275" i="7"/>
  <c r="M275" i="7"/>
  <c r="M275" i="11" s="1"/>
  <c r="L275" i="7"/>
  <c r="L275" i="11" s="1"/>
  <c r="K275" i="7"/>
  <c r="K275" i="11" s="1"/>
  <c r="J275" i="7"/>
  <c r="J275" i="11" s="1"/>
  <c r="I275" i="7"/>
  <c r="I275" i="11" s="1"/>
  <c r="H275" i="7"/>
  <c r="H275" i="11" s="1"/>
  <c r="G275" i="7"/>
  <c r="G275" i="11" s="1"/>
  <c r="F275" i="7"/>
  <c r="F275" i="11" s="1"/>
  <c r="E275" i="7"/>
  <c r="E275" i="11" s="1"/>
  <c r="D275" i="7"/>
  <c r="D275" i="11" s="1"/>
  <c r="C275" i="7"/>
  <c r="C275" i="11" s="1"/>
  <c r="N274" i="7"/>
  <c r="N274" i="11" s="1"/>
  <c r="M274" i="7"/>
  <c r="M274" i="11" s="1"/>
  <c r="L274" i="7"/>
  <c r="L274" i="11" s="1"/>
  <c r="K274" i="7"/>
  <c r="K274" i="11" s="1"/>
  <c r="J274" i="7"/>
  <c r="J274" i="11" s="1"/>
  <c r="I274" i="7"/>
  <c r="I274" i="11" s="1"/>
  <c r="H274" i="7"/>
  <c r="H274" i="11" s="1"/>
  <c r="G274" i="7"/>
  <c r="G274" i="11" s="1"/>
  <c r="F274" i="7"/>
  <c r="F274" i="11" s="1"/>
  <c r="E274" i="7"/>
  <c r="E274" i="11" s="1"/>
  <c r="D274" i="7"/>
  <c r="D274" i="11" s="1"/>
  <c r="C274" i="7"/>
  <c r="N273" i="7"/>
  <c r="M273" i="7"/>
  <c r="L273" i="7"/>
  <c r="L273" i="11" s="1"/>
  <c r="K273" i="7"/>
  <c r="K273" i="11" s="1"/>
  <c r="J273" i="7"/>
  <c r="J273" i="11" s="1"/>
  <c r="I273" i="7"/>
  <c r="I273" i="11" s="1"/>
  <c r="H273" i="7"/>
  <c r="H273" i="11" s="1"/>
  <c r="G273" i="7"/>
  <c r="G273" i="11" s="1"/>
  <c r="F273" i="7"/>
  <c r="F273" i="11" s="1"/>
  <c r="E273" i="7"/>
  <c r="E273" i="11" s="1"/>
  <c r="D273" i="7"/>
  <c r="D273" i="11" s="1"/>
  <c r="C273" i="7"/>
  <c r="C273" i="11" s="1"/>
  <c r="N272" i="7"/>
  <c r="M272" i="7"/>
  <c r="M272" i="11" s="1"/>
  <c r="L272" i="7"/>
  <c r="L272" i="11" s="1"/>
  <c r="K272" i="7"/>
  <c r="K272" i="11" s="1"/>
  <c r="J272" i="7"/>
  <c r="J272" i="11" s="1"/>
  <c r="I272" i="7"/>
  <c r="I272" i="11" s="1"/>
  <c r="H272" i="7"/>
  <c r="H272" i="11" s="1"/>
  <c r="G272" i="7"/>
  <c r="G272" i="11" s="1"/>
  <c r="F272" i="7"/>
  <c r="F272" i="11" s="1"/>
  <c r="E272" i="7"/>
  <c r="E272" i="11" s="1"/>
  <c r="D272" i="7"/>
  <c r="D272" i="11" s="1"/>
  <c r="C272" i="7"/>
  <c r="C272" i="11" s="1"/>
  <c r="N271" i="7"/>
  <c r="N271" i="11" s="1"/>
  <c r="M271" i="7"/>
  <c r="M271" i="11" s="1"/>
  <c r="L271" i="7"/>
  <c r="L271" i="11" s="1"/>
  <c r="K271" i="7"/>
  <c r="K271" i="11" s="1"/>
  <c r="J271" i="7"/>
  <c r="J271" i="11" s="1"/>
  <c r="I271" i="7"/>
  <c r="I271" i="11" s="1"/>
  <c r="H271" i="7"/>
  <c r="H271" i="11" s="1"/>
  <c r="G271" i="7"/>
  <c r="G271" i="11" s="1"/>
  <c r="F271" i="7"/>
  <c r="F271" i="11" s="1"/>
  <c r="E271" i="7"/>
  <c r="E271" i="11" s="1"/>
  <c r="D271" i="7"/>
  <c r="D271" i="11" s="1"/>
  <c r="C271" i="7"/>
  <c r="N270" i="7"/>
  <c r="M270" i="7"/>
  <c r="L270" i="7"/>
  <c r="L270" i="11" s="1"/>
  <c r="K270" i="7"/>
  <c r="K270" i="11" s="1"/>
  <c r="J270" i="7"/>
  <c r="J270" i="11" s="1"/>
  <c r="I270" i="7"/>
  <c r="I270" i="11" s="1"/>
  <c r="H270" i="7"/>
  <c r="H270" i="11" s="1"/>
  <c r="G270" i="7"/>
  <c r="G270" i="11" s="1"/>
  <c r="F270" i="7"/>
  <c r="F270" i="11" s="1"/>
  <c r="E270" i="7"/>
  <c r="E270" i="11" s="1"/>
  <c r="D270" i="7"/>
  <c r="D270" i="11" s="1"/>
  <c r="C270" i="7"/>
  <c r="C270" i="11" s="1"/>
  <c r="N269" i="7"/>
  <c r="N269" i="11" s="1"/>
  <c r="M269" i="7"/>
  <c r="M269" i="11" s="1"/>
  <c r="L269" i="7"/>
  <c r="L269" i="11" s="1"/>
  <c r="K269" i="7"/>
  <c r="K269" i="11" s="1"/>
  <c r="J269" i="7"/>
  <c r="J269" i="11" s="1"/>
  <c r="I269" i="7"/>
  <c r="I269" i="11" s="1"/>
  <c r="H269" i="7"/>
  <c r="H269" i="11" s="1"/>
  <c r="G269" i="7"/>
  <c r="G269" i="11" s="1"/>
  <c r="F269" i="7"/>
  <c r="F269" i="11" s="1"/>
  <c r="E269" i="7"/>
  <c r="E269" i="11" s="1"/>
  <c r="D269" i="7"/>
  <c r="D269" i="11" s="1"/>
  <c r="C269" i="7"/>
  <c r="C269" i="11" s="1"/>
  <c r="N268" i="7"/>
  <c r="M268" i="7"/>
  <c r="L268" i="7"/>
  <c r="L268" i="11" s="1"/>
  <c r="K268" i="7"/>
  <c r="K268" i="11" s="1"/>
  <c r="J268" i="7"/>
  <c r="J268" i="11" s="1"/>
  <c r="I268" i="7"/>
  <c r="I268" i="11" s="1"/>
  <c r="H268" i="7"/>
  <c r="H268" i="11" s="1"/>
  <c r="G268" i="7"/>
  <c r="G268" i="11" s="1"/>
  <c r="F268" i="7"/>
  <c r="F268" i="11" s="1"/>
  <c r="E268" i="7"/>
  <c r="E268" i="11" s="1"/>
  <c r="D268" i="7"/>
  <c r="D268" i="11" s="1"/>
  <c r="C268" i="7"/>
  <c r="N267" i="7"/>
  <c r="N267" i="11" s="1"/>
  <c r="M267" i="7"/>
  <c r="L267" i="7"/>
  <c r="L267" i="11" s="1"/>
  <c r="K267" i="7"/>
  <c r="K267" i="11" s="1"/>
  <c r="J267" i="7"/>
  <c r="J267" i="11" s="1"/>
  <c r="I267" i="7"/>
  <c r="I267" i="11" s="1"/>
  <c r="H267" i="7"/>
  <c r="H267" i="11" s="1"/>
  <c r="G267" i="7"/>
  <c r="G267" i="11" s="1"/>
  <c r="F267" i="7"/>
  <c r="F267" i="11" s="1"/>
  <c r="E267" i="7"/>
  <c r="E267" i="11" s="1"/>
  <c r="D267" i="7"/>
  <c r="D267" i="11" s="1"/>
  <c r="C267" i="7"/>
  <c r="C267" i="11" s="1"/>
  <c r="N266" i="7"/>
  <c r="N266" i="11" s="1"/>
  <c r="M266" i="7"/>
  <c r="M266" i="11" s="1"/>
  <c r="L266" i="7"/>
  <c r="L266" i="11" s="1"/>
  <c r="K266" i="7"/>
  <c r="K266" i="11" s="1"/>
  <c r="J266" i="7"/>
  <c r="J266" i="11" s="1"/>
  <c r="I266" i="7"/>
  <c r="I266" i="11" s="1"/>
  <c r="H266" i="7"/>
  <c r="H266" i="11" s="1"/>
  <c r="G266" i="7"/>
  <c r="G266" i="11" s="1"/>
  <c r="F266" i="7"/>
  <c r="F266" i="11" s="1"/>
  <c r="E266" i="7"/>
  <c r="E266" i="11" s="1"/>
  <c r="D266" i="7"/>
  <c r="D266" i="11" s="1"/>
  <c r="C266" i="7"/>
  <c r="C266" i="11" s="1"/>
  <c r="N265" i="7"/>
  <c r="M265" i="7"/>
  <c r="L265" i="7"/>
  <c r="L265" i="11" s="1"/>
  <c r="K265" i="7"/>
  <c r="K265" i="11" s="1"/>
  <c r="J265" i="7"/>
  <c r="J265" i="11" s="1"/>
  <c r="I265" i="7"/>
  <c r="I265" i="11" s="1"/>
  <c r="H265" i="7"/>
  <c r="H265" i="11" s="1"/>
  <c r="G265" i="7"/>
  <c r="G265" i="11" s="1"/>
  <c r="F265" i="7"/>
  <c r="F265" i="11" s="1"/>
  <c r="E265" i="7"/>
  <c r="E265" i="11" s="1"/>
  <c r="D265" i="7"/>
  <c r="D265" i="11" s="1"/>
  <c r="C265" i="7"/>
  <c r="N264" i="7"/>
  <c r="N264" i="11" s="1"/>
  <c r="M264" i="7"/>
  <c r="M264" i="11" s="1"/>
  <c r="L264" i="7"/>
  <c r="L264" i="11" s="1"/>
  <c r="K264" i="7"/>
  <c r="K264" i="11" s="1"/>
  <c r="J264" i="7"/>
  <c r="J264" i="11" s="1"/>
  <c r="I264" i="7"/>
  <c r="I264" i="11" s="1"/>
  <c r="H264" i="7"/>
  <c r="H264" i="11" s="1"/>
  <c r="G264" i="7"/>
  <c r="G264" i="11" s="1"/>
  <c r="F264" i="7"/>
  <c r="F264" i="11" s="1"/>
  <c r="E264" i="7"/>
  <c r="E264" i="11" s="1"/>
  <c r="D264" i="7"/>
  <c r="D264" i="11" s="1"/>
  <c r="C264" i="7"/>
  <c r="C264" i="11" s="1"/>
  <c r="N263" i="7"/>
  <c r="N263" i="11" s="1"/>
  <c r="M263" i="7"/>
  <c r="L263" i="7"/>
  <c r="L263" i="11" s="1"/>
  <c r="K263" i="7"/>
  <c r="K263" i="11" s="1"/>
  <c r="J263" i="7"/>
  <c r="J263" i="11" s="1"/>
  <c r="I263" i="7"/>
  <c r="I263" i="11" s="1"/>
  <c r="H263" i="7"/>
  <c r="H263" i="11" s="1"/>
  <c r="G263" i="7"/>
  <c r="G263" i="11" s="1"/>
  <c r="F263" i="7"/>
  <c r="F263" i="11" s="1"/>
  <c r="E263" i="7"/>
  <c r="E263" i="11" s="1"/>
  <c r="D263" i="7"/>
  <c r="D263" i="11" s="1"/>
  <c r="C263" i="7"/>
  <c r="N262" i="7"/>
  <c r="M262" i="7"/>
  <c r="M262" i="11" s="1"/>
  <c r="L262" i="7"/>
  <c r="L262" i="11" s="1"/>
  <c r="K262" i="7"/>
  <c r="K262" i="11" s="1"/>
  <c r="J262" i="7"/>
  <c r="J262" i="11" s="1"/>
  <c r="I262" i="7"/>
  <c r="I262" i="11" s="1"/>
  <c r="H262" i="7"/>
  <c r="H262" i="11" s="1"/>
  <c r="G262" i="7"/>
  <c r="G262" i="11" s="1"/>
  <c r="F262" i="7"/>
  <c r="F262" i="11" s="1"/>
  <c r="E262" i="7"/>
  <c r="E262" i="11" s="1"/>
  <c r="D262" i="7"/>
  <c r="D262" i="11" s="1"/>
  <c r="C262" i="7"/>
  <c r="N261" i="7"/>
  <c r="N261" i="11" s="1"/>
  <c r="M261" i="7"/>
  <c r="M261" i="11" s="1"/>
  <c r="L261" i="7"/>
  <c r="L261" i="11" s="1"/>
  <c r="K261" i="7"/>
  <c r="K261" i="11" s="1"/>
  <c r="J261" i="7"/>
  <c r="J261" i="11" s="1"/>
  <c r="I261" i="7"/>
  <c r="I261" i="11" s="1"/>
  <c r="H261" i="7"/>
  <c r="H261" i="11" s="1"/>
  <c r="G261" i="7"/>
  <c r="G261" i="11" s="1"/>
  <c r="F261" i="7"/>
  <c r="F261" i="11" s="1"/>
  <c r="E261" i="7"/>
  <c r="E261" i="11" s="1"/>
  <c r="D261" i="7"/>
  <c r="D261" i="11" s="1"/>
  <c r="C261" i="7"/>
  <c r="C261" i="11" s="1"/>
  <c r="N260" i="7"/>
  <c r="N260" i="11" s="1"/>
  <c r="M260" i="7"/>
  <c r="L260" i="7"/>
  <c r="L260" i="11" s="1"/>
  <c r="K260" i="7"/>
  <c r="K260" i="11" s="1"/>
  <c r="J260" i="7"/>
  <c r="J260" i="11" s="1"/>
  <c r="I260" i="7"/>
  <c r="I260" i="11" s="1"/>
  <c r="H260" i="7"/>
  <c r="H260" i="11" s="1"/>
  <c r="G260" i="7"/>
  <c r="G260" i="11" s="1"/>
  <c r="F260" i="7"/>
  <c r="F260" i="11" s="1"/>
  <c r="E260" i="7"/>
  <c r="E260" i="11" s="1"/>
  <c r="D260" i="7"/>
  <c r="D260" i="11" s="1"/>
  <c r="C260" i="7"/>
  <c r="N259" i="7"/>
  <c r="M259" i="7"/>
  <c r="M259" i="11" s="1"/>
  <c r="L259" i="7"/>
  <c r="L259" i="11" s="1"/>
  <c r="K259" i="7"/>
  <c r="K259" i="11" s="1"/>
  <c r="J259" i="7"/>
  <c r="J259" i="11" s="1"/>
  <c r="I259" i="7"/>
  <c r="I259" i="11" s="1"/>
  <c r="H259" i="7"/>
  <c r="H259" i="11" s="1"/>
  <c r="G259" i="7"/>
  <c r="G259" i="11" s="1"/>
  <c r="F259" i="7"/>
  <c r="F259" i="11" s="1"/>
  <c r="E259" i="7"/>
  <c r="E259" i="11" s="1"/>
  <c r="D259" i="7"/>
  <c r="D259" i="11" s="1"/>
  <c r="C259" i="7"/>
  <c r="C259" i="11" s="1"/>
  <c r="N258" i="7"/>
  <c r="N258" i="11" s="1"/>
  <c r="M258" i="7"/>
  <c r="M258" i="11" s="1"/>
  <c r="L258" i="7"/>
  <c r="L258" i="11" s="1"/>
  <c r="K258" i="7"/>
  <c r="K258" i="11" s="1"/>
  <c r="J258" i="7"/>
  <c r="J258" i="11" s="1"/>
  <c r="I258" i="7"/>
  <c r="I258" i="11" s="1"/>
  <c r="H258" i="7"/>
  <c r="H258" i="11" s="1"/>
  <c r="G258" i="7"/>
  <c r="G258" i="11" s="1"/>
  <c r="F258" i="7"/>
  <c r="F258" i="11" s="1"/>
  <c r="E258" i="7"/>
  <c r="E258" i="11" s="1"/>
  <c r="D258" i="7"/>
  <c r="D258" i="11" s="1"/>
  <c r="C258" i="7"/>
  <c r="E257" i="7"/>
  <c r="E257" i="11" s="1"/>
  <c r="D257" i="7"/>
  <c r="D257" i="11" s="1"/>
  <c r="H257" i="7"/>
  <c r="H257" i="11" s="1"/>
  <c r="G257" i="7"/>
  <c r="G257" i="11" s="1"/>
  <c r="K257" i="7"/>
  <c r="K257" i="11" s="1"/>
  <c r="J257" i="7"/>
  <c r="J257" i="11" s="1"/>
  <c r="N257" i="7"/>
  <c r="N257" i="11" s="1"/>
  <c r="M257" i="7"/>
  <c r="M257" i="11" s="1"/>
  <c r="X277" i="7"/>
  <c r="W277" i="7"/>
  <c r="V277" i="7"/>
  <c r="V277" i="11" s="1"/>
  <c r="X276" i="7"/>
  <c r="W276" i="7"/>
  <c r="V276" i="7"/>
  <c r="V276" i="11" s="1"/>
  <c r="X275" i="7"/>
  <c r="W275" i="7"/>
  <c r="V275" i="7"/>
  <c r="V275" i="11" s="1"/>
  <c r="X274" i="7"/>
  <c r="W274" i="7"/>
  <c r="V274" i="7"/>
  <c r="V274" i="11" s="1"/>
  <c r="X273" i="7"/>
  <c r="W273" i="7"/>
  <c r="V273" i="7"/>
  <c r="V273" i="11" s="1"/>
  <c r="X272" i="7"/>
  <c r="W272" i="7"/>
  <c r="V272" i="7"/>
  <c r="V272" i="11" s="1"/>
  <c r="X271" i="7"/>
  <c r="W271" i="7"/>
  <c r="V271" i="7"/>
  <c r="V271" i="11" s="1"/>
  <c r="X270" i="7"/>
  <c r="W270" i="7"/>
  <c r="V270" i="7"/>
  <c r="V270" i="11" s="1"/>
  <c r="X269" i="7"/>
  <c r="W269" i="7"/>
  <c r="V269" i="7"/>
  <c r="V269" i="11" s="1"/>
  <c r="X268" i="7"/>
  <c r="W268" i="7"/>
  <c r="V268" i="7"/>
  <c r="V268" i="11" s="1"/>
  <c r="X267" i="7"/>
  <c r="W267" i="7"/>
  <c r="V267" i="7"/>
  <c r="V267" i="11" s="1"/>
  <c r="X266" i="7"/>
  <c r="W266" i="7"/>
  <c r="V266" i="7"/>
  <c r="V266" i="11" s="1"/>
  <c r="X265" i="7"/>
  <c r="W265" i="7"/>
  <c r="V265" i="7"/>
  <c r="V265" i="11" s="1"/>
  <c r="X264" i="7"/>
  <c r="W264" i="7"/>
  <c r="V264" i="7"/>
  <c r="V264" i="11" s="1"/>
  <c r="X263" i="7"/>
  <c r="W263" i="7"/>
  <c r="V263" i="7"/>
  <c r="V263" i="11" s="1"/>
  <c r="X262" i="7"/>
  <c r="W262" i="7"/>
  <c r="V262" i="7"/>
  <c r="X261" i="7"/>
  <c r="W261" i="7"/>
  <c r="V261" i="7"/>
  <c r="V261" i="11" s="1"/>
  <c r="X260" i="7"/>
  <c r="W260" i="7"/>
  <c r="V260" i="7"/>
  <c r="V260" i="11" s="1"/>
  <c r="X259" i="7"/>
  <c r="W259" i="7"/>
  <c r="V259" i="7"/>
  <c r="V259" i="11" s="1"/>
  <c r="X258" i="7"/>
  <c r="W258" i="7"/>
  <c r="V258" i="7"/>
  <c r="V258" i="11" s="1"/>
  <c r="X257" i="7"/>
  <c r="W257" i="7"/>
  <c r="V257" i="7"/>
  <c r="V257" i="11" s="1"/>
  <c r="L257" i="7"/>
  <c r="L257" i="11" s="1"/>
  <c r="I257" i="7"/>
  <c r="I257" i="11" s="1"/>
  <c r="F257" i="7"/>
  <c r="F257" i="11" s="1"/>
  <c r="C257" i="7"/>
  <c r="C257" i="11" s="1"/>
  <c r="X252" i="7"/>
  <c r="W252" i="7"/>
  <c r="V252" i="7"/>
  <c r="V252" i="11" s="1"/>
  <c r="X251" i="7"/>
  <c r="W251" i="7"/>
  <c r="V251" i="7"/>
  <c r="V251" i="11" s="1"/>
  <c r="X250" i="7"/>
  <c r="W250" i="7"/>
  <c r="V250" i="7"/>
  <c r="V250" i="11" s="1"/>
  <c r="X249" i="7"/>
  <c r="W249" i="7"/>
  <c r="V249" i="7"/>
  <c r="V249" i="11" s="1"/>
  <c r="X248" i="7"/>
  <c r="W248" i="7"/>
  <c r="V248" i="7"/>
  <c r="V248" i="11" s="1"/>
  <c r="X247" i="7"/>
  <c r="W247" i="7"/>
  <c r="V247" i="7"/>
  <c r="V247" i="11" s="1"/>
  <c r="X246" i="7"/>
  <c r="W246" i="7"/>
  <c r="V246" i="7"/>
  <c r="V246" i="11" s="1"/>
  <c r="X245" i="7"/>
  <c r="W245" i="7"/>
  <c r="V245" i="7"/>
  <c r="V245" i="11" s="1"/>
  <c r="X244" i="7"/>
  <c r="W244" i="7"/>
  <c r="V244" i="7"/>
  <c r="V244" i="11" s="1"/>
  <c r="X243" i="7"/>
  <c r="W243" i="7"/>
  <c r="V243" i="7"/>
  <c r="V243" i="11" s="1"/>
  <c r="X242" i="7"/>
  <c r="W242" i="7"/>
  <c r="V242" i="7"/>
  <c r="V242" i="11" s="1"/>
  <c r="X241" i="7"/>
  <c r="W241" i="7"/>
  <c r="V241" i="7"/>
  <c r="V241" i="11" s="1"/>
  <c r="X240" i="7"/>
  <c r="W240" i="7"/>
  <c r="V240" i="7"/>
  <c r="V240" i="11" s="1"/>
  <c r="X239" i="7"/>
  <c r="W239" i="7"/>
  <c r="V239" i="7"/>
  <c r="V239" i="11" s="1"/>
  <c r="X238" i="7"/>
  <c r="W238" i="7"/>
  <c r="V238" i="7"/>
  <c r="V238" i="11" s="1"/>
  <c r="X237" i="7"/>
  <c r="W237" i="7"/>
  <c r="V237" i="7"/>
  <c r="V237" i="11" s="1"/>
  <c r="X236" i="7"/>
  <c r="W236" i="7"/>
  <c r="V236" i="7"/>
  <c r="V236" i="11" s="1"/>
  <c r="X235" i="7"/>
  <c r="W235" i="7"/>
  <c r="V235" i="7"/>
  <c r="X234" i="7"/>
  <c r="W234" i="7"/>
  <c r="V234" i="7"/>
  <c r="V234" i="11" s="1"/>
  <c r="X233" i="7"/>
  <c r="W233" i="7"/>
  <c r="V233" i="7"/>
  <c r="V233" i="11" s="1"/>
  <c r="X232" i="7"/>
  <c r="W232" i="7"/>
  <c r="V232" i="7"/>
  <c r="V232" i="11" s="1"/>
  <c r="N252" i="7"/>
  <c r="N252" i="11" s="1"/>
  <c r="M252" i="7"/>
  <c r="M252" i="11" s="1"/>
  <c r="L252" i="7"/>
  <c r="L252" i="11" s="1"/>
  <c r="K252" i="7"/>
  <c r="K252" i="11" s="1"/>
  <c r="J252" i="7"/>
  <c r="J252" i="11" s="1"/>
  <c r="I252" i="7"/>
  <c r="I252" i="11" s="1"/>
  <c r="H252" i="7"/>
  <c r="H252" i="11" s="1"/>
  <c r="G252" i="7"/>
  <c r="F252" i="7"/>
  <c r="F252" i="11" s="1"/>
  <c r="E252" i="7"/>
  <c r="E252" i="11" s="1"/>
  <c r="D252" i="7"/>
  <c r="D252" i="11" s="1"/>
  <c r="C252" i="7"/>
  <c r="C252" i="11" s="1"/>
  <c r="N251" i="7"/>
  <c r="N251" i="11" s="1"/>
  <c r="M251" i="7"/>
  <c r="M251" i="11" s="1"/>
  <c r="L251" i="7"/>
  <c r="L251" i="11" s="1"/>
  <c r="K251" i="7"/>
  <c r="J251" i="7"/>
  <c r="J251" i="11" s="1"/>
  <c r="I251" i="7"/>
  <c r="I251" i="11" s="1"/>
  <c r="H251" i="7"/>
  <c r="H251" i="11" s="1"/>
  <c r="G251" i="7"/>
  <c r="G251" i="11" s="1"/>
  <c r="F251" i="7"/>
  <c r="F251" i="11" s="1"/>
  <c r="E251" i="7"/>
  <c r="E251" i="11" s="1"/>
  <c r="D251" i="7"/>
  <c r="D251" i="11" s="1"/>
  <c r="C251" i="7"/>
  <c r="N250" i="7"/>
  <c r="N250" i="11" s="1"/>
  <c r="M250" i="7"/>
  <c r="M250" i="11" s="1"/>
  <c r="L250" i="7"/>
  <c r="L250" i="11" s="1"/>
  <c r="K250" i="7"/>
  <c r="K250" i="11" s="1"/>
  <c r="J250" i="7"/>
  <c r="J250" i="11" s="1"/>
  <c r="I250" i="7"/>
  <c r="I250" i="11" s="1"/>
  <c r="H250" i="7"/>
  <c r="H250" i="11" s="1"/>
  <c r="G250" i="7"/>
  <c r="F250" i="7"/>
  <c r="F250" i="11" s="1"/>
  <c r="E250" i="7"/>
  <c r="E250" i="11" s="1"/>
  <c r="D250" i="7"/>
  <c r="D250" i="11" s="1"/>
  <c r="C250" i="7"/>
  <c r="C250" i="11" s="1"/>
  <c r="N249" i="7"/>
  <c r="N249" i="11" s="1"/>
  <c r="M249" i="7"/>
  <c r="M249" i="11" s="1"/>
  <c r="L249" i="7"/>
  <c r="L249" i="11" s="1"/>
  <c r="K249" i="7"/>
  <c r="J249" i="7"/>
  <c r="J249" i="11" s="1"/>
  <c r="I249" i="7"/>
  <c r="I249" i="11" s="1"/>
  <c r="H249" i="7"/>
  <c r="H249" i="11" s="1"/>
  <c r="G249" i="7"/>
  <c r="G249" i="11" s="1"/>
  <c r="F249" i="7"/>
  <c r="F249" i="11" s="1"/>
  <c r="E249" i="7"/>
  <c r="E249" i="11" s="1"/>
  <c r="D249" i="7"/>
  <c r="D249" i="11" s="1"/>
  <c r="C249" i="7"/>
  <c r="N248" i="7"/>
  <c r="N248" i="11" s="1"/>
  <c r="M248" i="7"/>
  <c r="M248" i="11" s="1"/>
  <c r="L248" i="7"/>
  <c r="L248" i="11" s="1"/>
  <c r="K248" i="7"/>
  <c r="K248" i="11" s="1"/>
  <c r="J248" i="7"/>
  <c r="J248" i="11" s="1"/>
  <c r="I248" i="7"/>
  <c r="I248" i="11" s="1"/>
  <c r="H248" i="7"/>
  <c r="H248" i="11" s="1"/>
  <c r="G248" i="7"/>
  <c r="F248" i="7"/>
  <c r="F248" i="11" s="1"/>
  <c r="D248" i="7"/>
  <c r="D248" i="11" s="1"/>
  <c r="C248" i="7"/>
  <c r="C248" i="11" s="1"/>
  <c r="N247" i="7"/>
  <c r="N247" i="11" s="1"/>
  <c r="M247" i="7"/>
  <c r="M247" i="11" s="1"/>
  <c r="L247" i="7"/>
  <c r="L247" i="11" s="1"/>
  <c r="K247" i="7"/>
  <c r="J247" i="7"/>
  <c r="J247" i="11" s="1"/>
  <c r="I247" i="7"/>
  <c r="I247" i="11" s="1"/>
  <c r="H247" i="7"/>
  <c r="H247" i="11" s="1"/>
  <c r="G247" i="7"/>
  <c r="G247" i="11" s="1"/>
  <c r="F247" i="7"/>
  <c r="F247" i="11" s="1"/>
  <c r="D247" i="7"/>
  <c r="D247" i="11" s="1"/>
  <c r="C247" i="7"/>
  <c r="N246" i="7"/>
  <c r="N246" i="11" s="1"/>
  <c r="M246" i="7"/>
  <c r="M246" i="11" s="1"/>
  <c r="L246" i="7"/>
  <c r="L246" i="11" s="1"/>
  <c r="K246" i="7"/>
  <c r="K246" i="11" s="1"/>
  <c r="J246" i="7"/>
  <c r="J246" i="11" s="1"/>
  <c r="I246" i="7"/>
  <c r="I246" i="11" s="1"/>
  <c r="H246" i="7"/>
  <c r="H246" i="11" s="1"/>
  <c r="G246" i="7"/>
  <c r="F246" i="7"/>
  <c r="F246" i="11" s="1"/>
  <c r="D246" i="7"/>
  <c r="D246" i="11" s="1"/>
  <c r="C246" i="7"/>
  <c r="C246" i="11" s="1"/>
  <c r="N245" i="7"/>
  <c r="N245" i="11" s="1"/>
  <c r="M245" i="7"/>
  <c r="M245" i="11" s="1"/>
  <c r="L245" i="7"/>
  <c r="L245" i="11" s="1"/>
  <c r="K245" i="7"/>
  <c r="J245" i="7"/>
  <c r="J245" i="11" s="1"/>
  <c r="I245" i="7"/>
  <c r="I245" i="11" s="1"/>
  <c r="H245" i="7"/>
  <c r="H245" i="11" s="1"/>
  <c r="G245" i="7"/>
  <c r="G245" i="11" s="1"/>
  <c r="F245" i="7"/>
  <c r="F245" i="11" s="1"/>
  <c r="D245" i="7"/>
  <c r="D245" i="11" s="1"/>
  <c r="C245" i="7"/>
  <c r="C245" i="11" s="1"/>
  <c r="N244" i="7"/>
  <c r="N244" i="11" s="1"/>
  <c r="M244" i="7"/>
  <c r="M244" i="11" s="1"/>
  <c r="L244" i="7"/>
  <c r="L244" i="11" s="1"/>
  <c r="K244" i="7"/>
  <c r="K244" i="11" s="1"/>
  <c r="J244" i="7"/>
  <c r="J244" i="11" s="1"/>
  <c r="I244" i="7"/>
  <c r="I244" i="11" s="1"/>
  <c r="H244" i="7"/>
  <c r="H244" i="11" s="1"/>
  <c r="G244" i="7"/>
  <c r="F244" i="7"/>
  <c r="F244" i="11" s="1"/>
  <c r="D244" i="7"/>
  <c r="D244" i="11" s="1"/>
  <c r="C244" i="7"/>
  <c r="C244" i="11" s="1"/>
  <c r="N243" i="7"/>
  <c r="N243" i="11" s="1"/>
  <c r="M243" i="7"/>
  <c r="M243" i="11" s="1"/>
  <c r="L243" i="7"/>
  <c r="L243" i="11" s="1"/>
  <c r="K243" i="7"/>
  <c r="J243" i="7"/>
  <c r="J243" i="11" s="1"/>
  <c r="I243" i="7"/>
  <c r="I243" i="11" s="1"/>
  <c r="H243" i="7"/>
  <c r="H243" i="11" s="1"/>
  <c r="G243" i="7"/>
  <c r="G243" i="11" s="1"/>
  <c r="F243" i="7"/>
  <c r="F243" i="11" s="1"/>
  <c r="D243" i="7"/>
  <c r="D243" i="11" s="1"/>
  <c r="C243" i="7"/>
  <c r="N242" i="7"/>
  <c r="N242" i="11" s="1"/>
  <c r="M242" i="7"/>
  <c r="M242" i="11" s="1"/>
  <c r="L242" i="7"/>
  <c r="L242" i="11" s="1"/>
  <c r="K242" i="7"/>
  <c r="K242" i="11" s="1"/>
  <c r="J242" i="7"/>
  <c r="J242" i="11" s="1"/>
  <c r="I242" i="7"/>
  <c r="I242" i="11" s="1"/>
  <c r="H242" i="7"/>
  <c r="H242" i="11" s="1"/>
  <c r="G242" i="7"/>
  <c r="F242" i="7"/>
  <c r="F242" i="11" s="1"/>
  <c r="D242" i="7"/>
  <c r="D242" i="11" s="1"/>
  <c r="C242" i="7"/>
  <c r="C242" i="11" s="1"/>
  <c r="N241" i="7"/>
  <c r="N241" i="11" s="1"/>
  <c r="M241" i="7"/>
  <c r="M241" i="11" s="1"/>
  <c r="L241" i="7"/>
  <c r="L241" i="11" s="1"/>
  <c r="K241" i="7"/>
  <c r="J241" i="7"/>
  <c r="J241" i="11" s="1"/>
  <c r="I241" i="7"/>
  <c r="I241" i="11" s="1"/>
  <c r="H241" i="7"/>
  <c r="H241" i="11" s="1"/>
  <c r="G241" i="7"/>
  <c r="G241" i="11" s="1"/>
  <c r="F241" i="7"/>
  <c r="F241" i="11" s="1"/>
  <c r="D241" i="7"/>
  <c r="D241" i="11" s="1"/>
  <c r="C241" i="7"/>
  <c r="N240" i="7"/>
  <c r="N240" i="11" s="1"/>
  <c r="M240" i="7"/>
  <c r="M240" i="11" s="1"/>
  <c r="L240" i="7"/>
  <c r="L240" i="11" s="1"/>
  <c r="K240" i="7"/>
  <c r="K240" i="11" s="1"/>
  <c r="J240" i="7"/>
  <c r="J240" i="11" s="1"/>
  <c r="I240" i="7"/>
  <c r="I240" i="11" s="1"/>
  <c r="H240" i="7"/>
  <c r="H240" i="11" s="1"/>
  <c r="G240" i="7"/>
  <c r="F240" i="7"/>
  <c r="F240" i="11" s="1"/>
  <c r="D240" i="7"/>
  <c r="D240" i="11" s="1"/>
  <c r="C240" i="7"/>
  <c r="C240" i="11" s="1"/>
  <c r="N239" i="7"/>
  <c r="N239" i="11" s="1"/>
  <c r="M239" i="7"/>
  <c r="M239" i="11" s="1"/>
  <c r="L239" i="7"/>
  <c r="L239" i="11" s="1"/>
  <c r="K239" i="7"/>
  <c r="J239" i="7"/>
  <c r="J239" i="11" s="1"/>
  <c r="I239" i="7"/>
  <c r="I239" i="11" s="1"/>
  <c r="H239" i="7"/>
  <c r="H239" i="11" s="1"/>
  <c r="G239" i="7"/>
  <c r="G239" i="11" s="1"/>
  <c r="F239" i="7"/>
  <c r="F239" i="11" s="1"/>
  <c r="D239" i="7"/>
  <c r="D239" i="11" s="1"/>
  <c r="C239" i="7"/>
  <c r="N238" i="7"/>
  <c r="N238" i="11" s="1"/>
  <c r="M238" i="7"/>
  <c r="M238" i="11" s="1"/>
  <c r="L238" i="7"/>
  <c r="L238" i="11" s="1"/>
  <c r="K238" i="7"/>
  <c r="K238" i="11" s="1"/>
  <c r="J238" i="7"/>
  <c r="J238" i="11" s="1"/>
  <c r="I238" i="7"/>
  <c r="I238" i="11" s="1"/>
  <c r="H238" i="7"/>
  <c r="H238" i="11" s="1"/>
  <c r="G238" i="7"/>
  <c r="F238" i="7"/>
  <c r="F238" i="11" s="1"/>
  <c r="E238" i="7"/>
  <c r="E238" i="11" s="1"/>
  <c r="D238" i="7"/>
  <c r="D238" i="11" s="1"/>
  <c r="C238" i="7"/>
  <c r="C238" i="11" s="1"/>
  <c r="N237" i="7"/>
  <c r="N237" i="11" s="1"/>
  <c r="M237" i="7"/>
  <c r="M237" i="11" s="1"/>
  <c r="L237" i="7"/>
  <c r="L237" i="11" s="1"/>
  <c r="K237" i="7"/>
  <c r="K237" i="11" s="1"/>
  <c r="J237" i="7"/>
  <c r="J237" i="11" s="1"/>
  <c r="I237" i="7"/>
  <c r="I237" i="11" s="1"/>
  <c r="H237" i="7"/>
  <c r="H237" i="11" s="1"/>
  <c r="G237" i="7"/>
  <c r="G237" i="11" s="1"/>
  <c r="F237" i="7"/>
  <c r="F237" i="11" s="1"/>
  <c r="E237" i="7"/>
  <c r="E237" i="11" s="1"/>
  <c r="D237" i="7"/>
  <c r="D237" i="11" s="1"/>
  <c r="C237" i="7"/>
  <c r="N236" i="7"/>
  <c r="N236" i="11" s="1"/>
  <c r="M236" i="7"/>
  <c r="M236" i="11" s="1"/>
  <c r="L236" i="7"/>
  <c r="L236" i="11" s="1"/>
  <c r="K236" i="7"/>
  <c r="K236" i="11" s="1"/>
  <c r="J236" i="7"/>
  <c r="J236" i="11" s="1"/>
  <c r="I236" i="7"/>
  <c r="I236" i="11" s="1"/>
  <c r="H236" i="7"/>
  <c r="H236" i="11" s="1"/>
  <c r="G236" i="7"/>
  <c r="F236" i="7"/>
  <c r="F236" i="11" s="1"/>
  <c r="E236" i="7"/>
  <c r="E236" i="11" s="1"/>
  <c r="D236" i="7"/>
  <c r="D236" i="11" s="1"/>
  <c r="C236" i="7"/>
  <c r="C236" i="11" s="1"/>
  <c r="N235" i="7"/>
  <c r="N235" i="11" s="1"/>
  <c r="M235" i="7"/>
  <c r="M235" i="11" s="1"/>
  <c r="L235" i="7"/>
  <c r="L235" i="11" s="1"/>
  <c r="K235" i="7"/>
  <c r="J235" i="7"/>
  <c r="J235" i="11" s="1"/>
  <c r="I235" i="7"/>
  <c r="I235" i="11" s="1"/>
  <c r="H235" i="7"/>
  <c r="H235" i="11" s="1"/>
  <c r="G235" i="7"/>
  <c r="G235" i="11" s="1"/>
  <c r="F235" i="7"/>
  <c r="F235" i="11" s="1"/>
  <c r="E235" i="7"/>
  <c r="E235" i="11" s="1"/>
  <c r="D235" i="7"/>
  <c r="D235" i="11" s="1"/>
  <c r="C235" i="7"/>
  <c r="C235" i="11" s="1"/>
  <c r="N234" i="7"/>
  <c r="N234" i="11" s="1"/>
  <c r="M234" i="7"/>
  <c r="M234" i="11" s="1"/>
  <c r="L234" i="7"/>
  <c r="L234" i="11" s="1"/>
  <c r="K234" i="7"/>
  <c r="K234" i="11" s="1"/>
  <c r="J234" i="7"/>
  <c r="J234" i="11" s="1"/>
  <c r="I234" i="7"/>
  <c r="I234" i="11" s="1"/>
  <c r="H234" i="7"/>
  <c r="H234" i="11" s="1"/>
  <c r="G234" i="7"/>
  <c r="F234" i="7"/>
  <c r="F234" i="11" s="1"/>
  <c r="E234" i="7"/>
  <c r="E234" i="11" s="1"/>
  <c r="D234" i="7"/>
  <c r="D234" i="11" s="1"/>
  <c r="C234" i="7"/>
  <c r="C234" i="11" s="1"/>
  <c r="N233" i="7"/>
  <c r="N233" i="11" s="1"/>
  <c r="M233" i="7"/>
  <c r="M233" i="11" s="1"/>
  <c r="L233" i="7"/>
  <c r="L233" i="11" s="1"/>
  <c r="K233" i="7"/>
  <c r="J233" i="7"/>
  <c r="J233" i="11" s="1"/>
  <c r="I233" i="7"/>
  <c r="I233" i="11" s="1"/>
  <c r="H233" i="7"/>
  <c r="H233" i="11" s="1"/>
  <c r="G233" i="7"/>
  <c r="G233" i="11" s="1"/>
  <c r="F233" i="7"/>
  <c r="F233" i="11" s="1"/>
  <c r="E233" i="7"/>
  <c r="E233" i="11" s="1"/>
  <c r="D233" i="7"/>
  <c r="D233" i="11" s="1"/>
  <c r="C233" i="7"/>
  <c r="N232" i="7"/>
  <c r="N232" i="11" s="1"/>
  <c r="M232" i="7"/>
  <c r="M232" i="11" s="1"/>
  <c r="K232" i="7"/>
  <c r="K232" i="11" s="1"/>
  <c r="J232" i="7"/>
  <c r="J232" i="11" s="1"/>
  <c r="H232" i="7"/>
  <c r="H232" i="11" s="1"/>
  <c r="G232" i="7"/>
  <c r="G232" i="11" s="1"/>
  <c r="E232" i="7"/>
  <c r="E232" i="11" s="1"/>
  <c r="D232" i="7"/>
  <c r="D232" i="11" s="1"/>
  <c r="L232" i="7"/>
  <c r="L232" i="11" s="1"/>
  <c r="I232" i="7"/>
  <c r="I232" i="11" s="1"/>
  <c r="F232" i="7"/>
  <c r="F232" i="11" s="1"/>
  <c r="C232" i="7"/>
  <c r="C232" i="11" s="1"/>
  <c r="X227" i="7"/>
  <c r="W227" i="7"/>
  <c r="V227" i="7"/>
  <c r="V227" i="11" s="1"/>
  <c r="X226" i="7"/>
  <c r="W226" i="7"/>
  <c r="V226" i="7"/>
  <c r="V226" i="11" s="1"/>
  <c r="X225" i="7"/>
  <c r="W225" i="7"/>
  <c r="V225" i="7"/>
  <c r="V225" i="11" s="1"/>
  <c r="X224" i="7"/>
  <c r="W224" i="7"/>
  <c r="V224" i="7"/>
  <c r="V224" i="11" s="1"/>
  <c r="X223" i="7"/>
  <c r="W223" i="7"/>
  <c r="V223" i="7"/>
  <c r="V223" i="11" s="1"/>
  <c r="X222" i="7"/>
  <c r="W222" i="7"/>
  <c r="V222" i="7"/>
  <c r="V222" i="11" s="1"/>
  <c r="X221" i="7"/>
  <c r="W221" i="7"/>
  <c r="V221" i="7"/>
  <c r="V221" i="11" s="1"/>
  <c r="X220" i="7"/>
  <c r="W220" i="7"/>
  <c r="V220" i="7"/>
  <c r="V220" i="11" s="1"/>
  <c r="X219" i="7"/>
  <c r="W219" i="7"/>
  <c r="V219" i="7"/>
  <c r="V219" i="11" s="1"/>
  <c r="X218" i="7"/>
  <c r="W218" i="7"/>
  <c r="V218" i="7"/>
  <c r="V218" i="11" s="1"/>
  <c r="X217" i="7"/>
  <c r="W217" i="7"/>
  <c r="V217" i="7"/>
  <c r="V217" i="11" s="1"/>
  <c r="X216" i="7"/>
  <c r="W216" i="7"/>
  <c r="V216" i="7"/>
  <c r="V216" i="11" s="1"/>
  <c r="X215" i="7"/>
  <c r="W215" i="7"/>
  <c r="V215" i="7"/>
  <c r="V215" i="11" s="1"/>
  <c r="X214" i="7"/>
  <c r="W214" i="7"/>
  <c r="V214" i="7"/>
  <c r="V214" i="11" s="1"/>
  <c r="X213" i="7"/>
  <c r="W213" i="7"/>
  <c r="V213" i="7"/>
  <c r="V213" i="11" s="1"/>
  <c r="X212" i="7"/>
  <c r="W212" i="7"/>
  <c r="V212" i="7"/>
  <c r="X211" i="7"/>
  <c r="W211" i="7"/>
  <c r="V211" i="7"/>
  <c r="V211" i="11" s="1"/>
  <c r="X210" i="7"/>
  <c r="W210" i="7"/>
  <c r="V210" i="7"/>
  <c r="V210" i="11" s="1"/>
  <c r="X209" i="7"/>
  <c r="W209" i="7"/>
  <c r="V209" i="7"/>
  <c r="V209" i="11" s="1"/>
  <c r="X208" i="7"/>
  <c r="W208" i="7"/>
  <c r="V208" i="7"/>
  <c r="V208" i="11" s="1"/>
  <c r="X207" i="7"/>
  <c r="W207" i="7"/>
  <c r="V207" i="7"/>
  <c r="V207" i="11" s="1"/>
  <c r="N227" i="7"/>
  <c r="N227" i="11" s="1"/>
  <c r="M227" i="7"/>
  <c r="L227" i="7"/>
  <c r="L227" i="11" s="1"/>
  <c r="K227" i="7"/>
  <c r="K227" i="11" s="1"/>
  <c r="J227" i="7"/>
  <c r="J227" i="11" s="1"/>
  <c r="I227" i="7"/>
  <c r="I227" i="11" s="1"/>
  <c r="H227" i="7"/>
  <c r="H227" i="11" s="1"/>
  <c r="G227" i="7"/>
  <c r="G227" i="11" s="1"/>
  <c r="F227" i="7"/>
  <c r="F227" i="11" s="1"/>
  <c r="E227" i="7"/>
  <c r="E227" i="11" s="1"/>
  <c r="D227" i="7"/>
  <c r="D227" i="11" s="1"/>
  <c r="C227" i="7"/>
  <c r="C227" i="11" s="1"/>
  <c r="N226" i="7"/>
  <c r="M226" i="7"/>
  <c r="M226" i="11" s="1"/>
  <c r="L226" i="7"/>
  <c r="L226" i="11" s="1"/>
  <c r="K226" i="7"/>
  <c r="K226" i="11" s="1"/>
  <c r="J226" i="7"/>
  <c r="J226" i="11" s="1"/>
  <c r="I226" i="7"/>
  <c r="I226" i="11" s="1"/>
  <c r="H226" i="7"/>
  <c r="H226" i="11" s="1"/>
  <c r="G226" i="7"/>
  <c r="G226" i="11" s="1"/>
  <c r="F226" i="7"/>
  <c r="F226" i="11" s="1"/>
  <c r="E226" i="7"/>
  <c r="E226" i="11" s="1"/>
  <c r="D226" i="7"/>
  <c r="D226" i="11" s="1"/>
  <c r="C226" i="7"/>
  <c r="C226" i="11" s="1"/>
  <c r="N225" i="7"/>
  <c r="N225" i="11" s="1"/>
  <c r="M225" i="7"/>
  <c r="M225" i="11" s="1"/>
  <c r="L225" i="7"/>
  <c r="L225" i="11" s="1"/>
  <c r="K225" i="7"/>
  <c r="K225" i="11" s="1"/>
  <c r="J225" i="7"/>
  <c r="J225" i="11" s="1"/>
  <c r="I225" i="7"/>
  <c r="I225" i="11" s="1"/>
  <c r="H225" i="7"/>
  <c r="H225" i="11" s="1"/>
  <c r="G225" i="7"/>
  <c r="G225" i="11" s="1"/>
  <c r="F225" i="7"/>
  <c r="F225" i="11" s="1"/>
  <c r="E225" i="7"/>
  <c r="E225" i="11" s="1"/>
  <c r="D225" i="7"/>
  <c r="D225" i="11" s="1"/>
  <c r="C225" i="7"/>
  <c r="N224" i="7"/>
  <c r="M224" i="7"/>
  <c r="L224" i="7"/>
  <c r="L224" i="11" s="1"/>
  <c r="K224" i="7"/>
  <c r="K224" i="11" s="1"/>
  <c r="J224" i="7"/>
  <c r="J224" i="11" s="1"/>
  <c r="I224" i="7"/>
  <c r="I224" i="11" s="1"/>
  <c r="H224" i="7"/>
  <c r="H224" i="11" s="1"/>
  <c r="G224" i="7"/>
  <c r="G224" i="11" s="1"/>
  <c r="F224" i="7"/>
  <c r="F224" i="11" s="1"/>
  <c r="E224" i="7"/>
  <c r="E224" i="11" s="1"/>
  <c r="D224" i="7"/>
  <c r="D224" i="11" s="1"/>
  <c r="C224" i="7"/>
  <c r="C224" i="11" s="1"/>
  <c r="N223" i="7"/>
  <c r="N223" i="11" s="1"/>
  <c r="M223" i="7"/>
  <c r="M223" i="11" s="1"/>
  <c r="L223" i="7"/>
  <c r="L223" i="11" s="1"/>
  <c r="K223" i="7"/>
  <c r="K223" i="11" s="1"/>
  <c r="J223" i="7"/>
  <c r="J223" i="11" s="1"/>
  <c r="I223" i="7"/>
  <c r="I223" i="11" s="1"/>
  <c r="H223" i="7"/>
  <c r="H223" i="11" s="1"/>
  <c r="G223" i="7"/>
  <c r="G223" i="11" s="1"/>
  <c r="F223" i="7"/>
  <c r="F223" i="11" s="1"/>
  <c r="E223" i="7"/>
  <c r="E223" i="11" s="1"/>
  <c r="D223" i="7"/>
  <c r="D223" i="11" s="1"/>
  <c r="C223" i="7"/>
  <c r="C223" i="11" s="1"/>
  <c r="N222" i="7"/>
  <c r="M222" i="7"/>
  <c r="M222" i="11" s="1"/>
  <c r="L222" i="7"/>
  <c r="L222" i="11" s="1"/>
  <c r="K222" i="7"/>
  <c r="K222" i="11" s="1"/>
  <c r="J222" i="7"/>
  <c r="J222" i="11" s="1"/>
  <c r="I222" i="7"/>
  <c r="I222" i="11" s="1"/>
  <c r="H222" i="7"/>
  <c r="H222" i="11" s="1"/>
  <c r="G222" i="7"/>
  <c r="G222" i="11" s="1"/>
  <c r="F222" i="7"/>
  <c r="F222" i="11" s="1"/>
  <c r="E222" i="7"/>
  <c r="E222" i="11" s="1"/>
  <c r="D222" i="7"/>
  <c r="D222" i="11" s="1"/>
  <c r="C222" i="7"/>
  <c r="N221" i="7"/>
  <c r="N221" i="11" s="1"/>
  <c r="M221" i="7"/>
  <c r="L221" i="7"/>
  <c r="L221" i="11" s="1"/>
  <c r="K221" i="7"/>
  <c r="K221" i="11" s="1"/>
  <c r="J221" i="7"/>
  <c r="J221" i="11" s="1"/>
  <c r="I221" i="7"/>
  <c r="I221" i="11" s="1"/>
  <c r="H221" i="7"/>
  <c r="H221" i="11" s="1"/>
  <c r="G221" i="7"/>
  <c r="G221" i="11" s="1"/>
  <c r="F221" i="7"/>
  <c r="F221" i="11" s="1"/>
  <c r="E221" i="7"/>
  <c r="E221" i="11" s="1"/>
  <c r="D221" i="7"/>
  <c r="D221" i="11" s="1"/>
  <c r="C221" i="7"/>
  <c r="C221" i="11" s="1"/>
  <c r="N220" i="7"/>
  <c r="N220" i="11" s="1"/>
  <c r="M220" i="7"/>
  <c r="M220" i="11" s="1"/>
  <c r="L220" i="7"/>
  <c r="L220" i="11" s="1"/>
  <c r="K220" i="7"/>
  <c r="K220" i="11" s="1"/>
  <c r="J220" i="7"/>
  <c r="J220" i="11" s="1"/>
  <c r="I220" i="7"/>
  <c r="I220" i="11" s="1"/>
  <c r="H220" i="7"/>
  <c r="H220" i="11" s="1"/>
  <c r="G220" i="7"/>
  <c r="G220" i="11" s="1"/>
  <c r="F220" i="7"/>
  <c r="F220" i="11" s="1"/>
  <c r="E220" i="7"/>
  <c r="E220" i="11" s="1"/>
  <c r="D220" i="7"/>
  <c r="D220" i="11" s="1"/>
  <c r="C220" i="7"/>
  <c r="C220" i="11" s="1"/>
  <c r="N219" i="7"/>
  <c r="M219" i="7"/>
  <c r="L219" i="7"/>
  <c r="L219" i="11" s="1"/>
  <c r="K219" i="7"/>
  <c r="K219" i="11" s="1"/>
  <c r="J219" i="7"/>
  <c r="J219" i="11" s="1"/>
  <c r="I219" i="7"/>
  <c r="I219" i="11" s="1"/>
  <c r="H219" i="7"/>
  <c r="H219" i="11" s="1"/>
  <c r="G219" i="7"/>
  <c r="G219" i="11" s="1"/>
  <c r="F219" i="7"/>
  <c r="F219" i="11" s="1"/>
  <c r="E219" i="7"/>
  <c r="E219" i="11" s="1"/>
  <c r="D219" i="7"/>
  <c r="D219" i="11" s="1"/>
  <c r="C219" i="7"/>
  <c r="N218" i="7"/>
  <c r="N218" i="11" s="1"/>
  <c r="M218" i="7"/>
  <c r="M218" i="11" s="1"/>
  <c r="L218" i="7"/>
  <c r="L218" i="11" s="1"/>
  <c r="K218" i="7"/>
  <c r="K218" i="11" s="1"/>
  <c r="J218" i="7"/>
  <c r="J218" i="11" s="1"/>
  <c r="I218" i="7"/>
  <c r="I218" i="11" s="1"/>
  <c r="H218" i="7"/>
  <c r="H218" i="11" s="1"/>
  <c r="G218" i="7"/>
  <c r="G218" i="11" s="1"/>
  <c r="F218" i="7"/>
  <c r="F218" i="11" s="1"/>
  <c r="E218" i="7"/>
  <c r="E218" i="11" s="1"/>
  <c r="D218" i="7"/>
  <c r="D218" i="11" s="1"/>
  <c r="C218" i="7"/>
  <c r="C218" i="11" s="1"/>
  <c r="N217" i="7"/>
  <c r="N217" i="11" s="1"/>
  <c r="M217" i="7"/>
  <c r="L217" i="7"/>
  <c r="L217" i="11" s="1"/>
  <c r="K217" i="7"/>
  <c r="K217" i="11" s="1"/>
  <c r="J217" i="7"/>
  <c r="J217" i="11" s="1"/>
  <c r="I217" i="7"/>
  <c r="I217" i="11" s="1"/>
  <c r="H217" i="7"/>
  <c r="H217" i="11" s="1"/>
  <c r="G217" i="7"/>
  <c r="G217" i="11" s="1"/>
  <c r="F217" i="7"/>
  <c r="F217" i="11" s="1"/>
  <c r="E217" i="7"/>
  <c r="E217" i="11" s="1"/>
  <c r="D217" i="7"/>
  <c r="D217" i="11" s="1"/>
  <c r="C217" i="7"/>
  <c r="C217" i="11" s="1"/>
  <c r="N216" i="7"/>
  <c r="M216" i="7"/>
  <c r="M216" i="11" s="1"/>
  <c r="L216" i="7"/>
  <c r="L216" i="11" s="1"/>
  <c r="K216" i="7"/>
  <c r="K216" i="11" s="1"/>
  <c r="J216" i="7"/>
  <c r="J216" i="11" s="1"/>
  <c r="I216" i="7"/>
  <c r="I216" i="11" s="1"/>
  <c r="H216" i="7"/>
  <c r="H216" i="11" s="1"/>
  <c r="G216" i="7"/>
  <c r="G216" i="11" s="1"/>
  <c r="F216" i="7"/>
  <c r="F216" i="11" s="1"/>
  <c r="E216" i="7"/>
  <c r="E216" i="11" s="1"/>
  <c r="D216" i="7"/>
  <c r="D216" i="11" s="1"/>
  <c r="C216" i="7"/>
  <c r="N215" i="7"/>
  <c r="N215" i="11" s="1"/>
  <c r="M215" i="7"/>
  <c r="M215" i="11" s="1"/>
  <c r="L215" i="7"/>
  <c r="L215" i="11" s="1"/>
  <c r="K215" i="7"/>
  <c r="K215" i="11" s="1"/>
  <c r="J215" i="7"/>
  <c r="J215" i="11" s="1"/>
  <c r="I215" i="7"/>
  <c r="I215" i="11" s="1"/>
  <c r="H215" i="7"/>
  <c r="H215" i="11" s="1"/>
  <c r="G215" i="7"/>
  <c r="G215" i="11" s="1"/>
  <c r="F215" i="7"/>
  <c r="F215" i="11" s="1"/>
  <c r="E215" i="7"/>
  <c r="E215" i="11" s="1"/>
  <c r="D215" i="7"/>
  <c r="D215" i="11" s="1"/>
  <c r="C215" i="7"/>
  <c r="C215" i="11" s="1"/>
  <c r="N214" i="7"/>
  <c r="N214" i="11" s="1"/>
  <c r="M214" i="7"/>
  <c r="L214" i="7"/>
  <c r="L214" i="11" s="1"/>
  <c r="K214" i="7"/>
  <c r="K214" i="11" s="1"/>
  <c r="J214" i="7"/>
  <c r="J214" i="11" s="1"/>
  <c r="I214" i="7"/>
  <c r="I214" i="11" s="1"/>
  <c r="H214" i="7"/>
  <c r="H214" i="11" s="1"/>
  <c r="G214" i="7"/>
  <c r="G214" i="11" s="1"/>
  <c r="F214" i="7"/>
  <c r="F214" i="11" s="1"/>
  <c r="E214" i="7"/>
  <c r="E214" i="11" s="1"/>
  <c r="D214" i="7"/>
  <c r="D214" i="11" s="1"/>
  <c r="C214" i="7"/>
  <c r="N213" i="7"/>
  <c r="M213" i="7"/>
  <c r="M213" i="11" s="1"/>
  <c r="L213" i="7"/>
  <c r="L213" i="11" s="1"/>
  <c r="K213" i="7"/>
  <c r="K213" i="11" s="1"/>
  <c r="J213" i="7"/>
  <c r="J213" i="11" s="1"/>
  <c r="I213" i="7"/>
  <c r="I213" i="11" s="1"/>
  <c r="H213" i="7"/>
  <c r="H213" i="11" s="1"/>
  <c r="G213" i="7"/>
  <c r="G213" i="11" s="1"/>
  <c r="F213" i="7"/>
  <c r="F213" i="11" s="1"/>
  <c r="E213" i="7"/>
  <c r="E213" i="11" s="1"/>
  <c r="D213" i="7"/>
  <c r="D213" i="11" s="1"/>
  <c r="C213" i="7"/>
  <c r="C213" i="11" s="1"/>
  <c r="N212" i="7"/>
  <c r="N212" i="11" s="1"/>
  <c r="M212" i="7"/>
  <c r="M212" i="11" s="1"/>
  <c r="L212" i="7"/>
  <c r="L212" i="11" s="1"/>
  <c r="K212" i="7"/>
  <c r="K212" i="11" s="1"/>
  <c r="J212" i="7"/>
  <c r="J212" i="11" s="1"/>
  <c r="I212" i="7"/>
  <c r="I212" i="11" s="1"/>
  <c r="H212" i="7"/>
  <c r="H212" i="11" s="1"/>
  <c r="G212" i="7"/>
  <c r="G212" i="11" s="1"/>
  <c r="F212" i="7"/>
  <c r="F212" i="11" s="1"/>
  <c r="E212" i="7"/>
  <c r="E212" i="11" s="1"/>
  <c r="D212" i="7"/>
  <c r="D212" i="11" s="1"/>
  <c r="C212" i="7"/>
  <c r="N211" i="7"/>
  <c r="N211" i="11" s="1"/>
  <c r="M211" i="7"/>
  <c r="L211" i="7"/>
  <c r="L211" i="11" s="1"/>
  <c r="K211" i="7"/>
  <c r="K211" i="11" s="1"/>
  <c r="J211" i="7"/>
  <c r="J211" i="11" s="1"/>
  <c r="I211" i="7"/>
  <c r="I211" i="11" s="1"/>
  <c r="H211" i="7"/>
  <c r="H211" i="11" s="1"/>
  <c r="G211" i="7"/>
  <c r="G211" i="11" s="1"/>
  <c r="F211" i="7"/>
  <c r="F211" i="11" s="1"/>
  <c r="E211" i="7"/>
  <c r="E211" i="11" s="1"/>
  <c r="D211" i="7"/>
  <c r="D211" i="11" s="1"/>
  <c r="C211" i="7"/>
  <c r="C211" i="11" s="1"/>
  <c r="N210" i="7"/>
  <c r="M210" i="7"/>
  <c r="M210" i="11" s="1"/>
  <c r="L210" i="7"/>
  <c r="L210" i="11" s="1"/>
  <c r="K210" i="7"/>
  <c r="K210" i="11" s="1"/>
  <c r="J210" i="7"/>
  <c r="J210" i="11" s="1"/>
  <c r="I210" i="7"/>
  <c r="I210" i="11" s="1"/>
  <c r="H210" i="7"/>
  <c r="H210" i="11" s="1"/>
  <c r="G210" i="7"/>
  <c r="G210" i="11" s="1"/>
  <c r="F210" i="7"/>
  <c r="F210" i="11" s="1"/>
  <c r="E210" i="7"/>
  <c r="E210" i="11" s="1"/>
  <c r="D210" i="7"/>
  <c r="D210" i="11" s="1"/>
  <c r="C210" i="7"/>
  <c r="C210" i="11" s="1"/>
  <c r="N209" i="7"/>
  <c r="N209" i="11" s="1"/>
  <c r="M209" i="7"/>
  <c r="M209" i="11" s="1"/>
  <c r="L209" i="7"/>
  <c r="L209" i="11" s="1"/>
  <c r="K209" i="7"/>
  <c r="K209" i="11" s="1"/>
  <c r="J209" i="7"/>
  <c r="J209" i="11" s="1"/>
  <c r="I209" i="7"/>
  <c r="I209" i="11" s="1"/>
  <c r="H209" i="7"/>
  <c r="H209" i="11" s="1"/>
  <c r="G209" i="7"/>
  <c r="G209" i="11" s="1"/>
  <c r="F209" i="7"/>
  <c r="F209" i="11" s="1"/>
  <c r="E209" i="7"/>
  <c r="E209" i="11" s="1"/>
  <c r="D209" i="7"/>
  <c r="D209" i="11" s="1"/>
  <c r="C209" i="7"/>
  <c r="N208" i="7"/>
  <c r="M208" i="7"/>
  <c r="L208" i="7"/>
  <c r="L208" i="11" s="1"/>
  <c r="K208" i="7"/>
  <c r="K208" i="11" s="1"/>
  <c r="J208" i="7"/>
  <c r="J208" i="11" s="1"/>
  <c r="I208" i="7"/>
  <c r="I208" i="11" s="1"/>
  <c r="H208" i="7"/>
  <c r="H208" i="11" s="1"/>
  <c r="G208" i="7"/>
  <c r="G208" i="11" s="1"/>
  <c r="F208" i="7"/>
  <c r="F208" i="11" s="1"/>
  <c r="E208" i="7"/>
  <c r="E208" i="11" s="1"/>
  <c r="D208" i="7"/>
  <c r="D208" i="11" s="1"/>
  <c r="C208" i="7"/>
  <c r="C208" i="11" s="1"/>
  <c r="N207" i="7"/>
  <c r="N207" i="11" s="1"/>
  <c r="M207" i="7"/>
  <c r="M207" i="11" s="1"/>
  <c r="K207" i="7"/>
  <c r="K207" i="11" s="1"/>
  <c r="J207" i="7"/>
  <c r="J207" i="11" s="1"/>
  <c r="H207" i="7"/>
  <c r="H207" i="11" s="1"/>
  <c r="G207" i="7"/>
  <c r="G207" i="11" s="1"/>
  <c r="E207" i="7"/>
  <c r="E207" i="11" s="1"/>
  <c r="D207" i="7"/>
  <c r="D207" i="11" s="1"/>
  <c r="L207" i="7"/>
  <c r="L207" i="11" s="1"/>
  <c r="I207" i="7"/>
  <c r="I207" i="11" s="1"/>
  <c r="F207" i="7"/>
  <c r="F207" i="11" s="1"/>
  <c r="C207" i="7"/>
  <c r="C207" i="11" s="1"/>
  <c r="X202" i="7"/>
  <c r="W202" i="7"/>
  <c r="V202" i="7"/>
  <c r="V202" i="11" s="1"/>
  <c r="X201" i="7"/>
  <c r="W201" i="7"/>
  <c r="V201" i="7"/>
  <c r="V201" i="11" s="1"/>
  <c r="X200" i="7"/>
  <c r="W200" i="7"/>
  <c r="V200" i="7"/>
  <c r="V200" i="11" s="1"/>
  <c r="X199" i="7"/>
  <c r="W199" i="7"/>
  <c r="V199" i="7"/>
  <c r="V199" i="11" s="1"/>
  <c r="X198" i="7"/>
  <c r="W198" i="7"/>
  <c r="V198" i="7"/>
  <c r="V198" i="11" s="1"/>
  <c r="X197" i="7"/>
  <c r="W197" i="7"/>
  <c r="V197" i="7"/>
  <c r="V197" i="11" s="1"/>
  <c r="X196" i="7"/>
  <c r="W196" i="7"/>
  <c r="V196" i="7"/>
  <c r="V196" i="11" s="1"/>
  <c r="X195" i="7"/>
  <c r="W195" i="7"/>
  <c r="V195" i="7"/>
  <c r="V195" i="11" s="1"/>
  <c r="X194" i="7"/>
  <c r="W194" i="7"/>
  <c r="V194" i="7"/>
  <c r="V194" i="11" s="1"/>
  <c r="X193" i="7"/>
  <c r="W193" i="7"/>
  <c r="V193" i="7"/>
  <c r="V193" i="11" s="1"/>
  <c r="X192" i="7"/>
  <c r="W192" i="7"/>
  <c r="V192" i="7"/>
  <c r="V192" i="11" s="1"/>
  <c r="X191" i="7"/>
  <c r="W191" i="7"/>
  <c r="V191" i="7"/>
  <c r="V191" i="11" s="1"/>
  <c r="X190" i="7"/>
  <c r="W190" i="7"/>
  <c r="V190" i="7"/>
  <c r="V190" i="11" s="1"/>
  <c r="X189" i="7"/>
  <c r="W189" i="7"/>
  <c r="V189" i="7"/>
  <c r="V189" i="11" s="1"/>
  <c r="X188" i="7"/>
  <c r="W188" i="7"/>
  <c r="V188" i="7"/>
  <c r="V188" i="11" s="1"/>
  <c r="X187" i="7"/>
  <c r="W187" i="7"/>
  <c r="V187" i="7"/>
  <c r="V187" i="11" s="1"/>
  <c r="X186" i="7"/>
  <c r="W186" i="7"/>
  <c r="V186" i="7"/>
  <c r="V186" i="11" s="1"/>
  <c r="X185" i="7"/>
  <c r="W185" i="7"/>
  <c r="V185" i="7"/>
  <c r="X184" i="7"/>
  <c r="W184" i="7"/>
  <c r="V184" i="7"/>
  <c r="V184" i="11" s="1"/>
  <c r="X183" i="7"/>
  <c r="W183" i="7"/>
  <c r="V183" i="7"/>
  <c r="V183" i="11" s="1"/>
  <c r="X182" i="7"/>
  <c r="W182" i="7"/>
  <c r="N202" i="7"/>
  <c r="N202" i="11" s="1"/>
  <c r="M202" i="7"/>
  <c r="M202" i="11" s="1"/>
  <c r="L202" i="7"/>
  <c r="L202" i="11" s="1"/>
  <c r="K202" i="7"/>
  <c r="K202" i="11" s="1"/>
  <c r="J202" i="7"/>
  <c r="J202" i="11" s="1"/>
  <c r="I202" i="7"/>
  <c r="I202" i="11" s="1"/>
  <c r="H202" i="7"/>
  <c r="H202" i="11" s="1"/>
  <c r="G202" i="7"/>
  <c r="G202" i="11" s="1"/>
  <c r="F202" i="7"/>
  <c r="F202" i="11" s="1"/>
  <c r="E202" i="7"/>
  <c r="E202" i="11" s="1"/>
  <c r="D202" i="7"/>
  <c r="D202" i="11" s="1"/>
  <c r="C202" i="7"/>
  <c r="C202" i="11" s="1"/>
  <c r="N201" i="7"/>
  <c r="M201" i="7"/>
  <c r="M201" i="11" s="1"/>
  <c r="L201" i="7"/>
  <c r="L201" i="11" s="1"/>
  <c r="K201" i="7"/>
  <c r="K201" i="11" s="1"/>
  <c r="J201" i="7"/>
  <c r="J201" i="11" s="1"/>
  <c r="I201" i="7"/>
  <c r="I201" i="11" s="1"/>
  <c r="H201" i="7"/>
  <c r="H201" i="11" s="1"/>
  <c r="G201" i="7"/>
  <c r="G201" i="11" s="1"/>
  <c r="F201" i="7"/>
  <c r="F201" i="11" s="1"/>
  <c r="E201" i="7"/>
  <c r="E201" i="11" s="1"/>
  <c r="D201" i="7"/>
  <c r="D201" i="11" s="1"/>
  <c r="C201" i="7"/>
  <c r="N200" i="7"/>
  <c r="N200" i="11" s="1"/>
  <c r="M200" i="7"/>
  <c r="L200" i="7"/>
  <c r="L200" i="11" s="1"/>
  <c r="K200" i="7"/>
  <c r="K200" i="11" s="1"/>
  <c r="J200" i="7"/>
  <c r="J200" i="11" s="1"/>
  <c r="I200" i="7"/>
  <c r="I200" i="11" s="1"/>
  <c r="H200" i="7"/>
  <c r="H200" i="11" s="1"/>
  <c r="G200" i="7"/>
  <c r="G200" i="11" s="1"/>
  <c r="F200" i="7"/>
  <c r="F200" i="11" s="1"/>
  <c r="E200" i="7"/>
  <c r="E200" i="11" s="1"/>
  <c r="D200" i="7"/>
  <c r="D200" i="11" s="1"/>
  <c r="C200" i="7"/>
  <c r="C200" i="11" s="1"/>
  <c r="N199" i="7"/>
  <c r="N199" i="11" s="1"/>
  <c r="M199" i="7"/>
  <c r="M199" i="11" s="1"/>
  <c r="L199" i="7"/>
  <c r="L199" i="11" s="1"/>
  <c r="K199" i="7"/>
  <c r="K199" i="11" s="1"/>
  <c r="J199" i="7"/>
  <c r="J199" i="11" s="1"/>
  <c r="I199" i="7"/>
  <c r="I199" i="11" s="1"/>
  <c r="H199" i="7"/>
  <c r="H199" i="11" s="1"/>
  <c r="G199" i="7"/>
  <c r="G199" i="11" s="1"/>
  <c r="F199" i="7"/>
  <c r="F199" i="11" s="1"/>
  <c r="E199" i="7"/>
  <c r="E199" i="11" s="1"/>
  <c r="D199" i="7"/>
  <c r="D199" i="11" s="1"/>
  <c r="C199" i="7"/>
  <c r="C199" i="11" s="1"/>
  <c r="N198" i="7"/>
  <c r="N198" i="11" s="1"/>
  <c r="M198" i="7"/>
  <c r="L198" i="7"/>
  <c r="L198" i="11" s="1"/>
  <c r="K198" i="7"/>
  <c r="K198" i="11" s="1"/>
  <c r="J198" i="7"/>
  <c r="J198" i="11" s="1"/>
  <c r="I198" i="7"/>
  <c r="I198" i="11" s="1"/>
  <c r="H198" i="7"/>
  <c r="H198" i="11" s="1"/>
  <c r="G198" i="7"/>
  <c r="G198" i="11" s="1"/>
  <c r="F198" i="7"/>
  <c r="F198" i="11" s="1"/>
  <c r="E198" i="7"/>
  <c r="E198" i="11" s="1"/>
  <c r="D198" i="7"/>
  <c r="D198" i="11" s="1"/>
  <c r="C198" i="7"/>
  <c r="N197" i="7"/>
  <c r="N197" i="11" s="1"/>
  <c r="M197" i="7"/>
  <c r="M197" i="11" s="1"/>
  <c r="L197" i="7"/>
  <c r="L197" i="11" s="1"/>
  <c r="K197" i="7"/>
  <c r="K197" i="11" s="1"/>
  <c r="J197" i="7"/>
  <c r="J197" i="11" s="1"/>
  <c r="I197" i="7"/>
  <c r="I197" i="11" s="1"/>
  <c r="H197" i="7"/>
  <c r="H197" i="11" s="1"/>
  <c r="G197" i="7"/>
  <c r="G197" i="11" s="1"/>
  <c r="F197" i="7"/>
  <c r="F197" i="11" s="1"/>
  <c r="E197" i="7"/>
  <c r="E197" i="11" s="1"/>
  <c r="D197" i="7"/>
  <c r="D197" i="11" s="1"/>
  <c r="C197" i="7"/>
  <c r="C197" i="11" s="1"/>
  <c r="N196" i="7"/>
  <c r="N196" i="11" s="1"/>
  <c r="M196" i="7"/>
  <c r="L196" i="7"/>
  <c r="L196" i="11" s="1"/>
  <c r="K196" i="7"/>
  <c r="K196" i="11" s="1"/>
  <c r="J196" i="7"/>
  <c r="J196" i="11" s="1"/>
  <c r="I196" i="7"/>
  <c r="I196" i="11" s="1"/>
  <c r="H196" i="7"/>
  <c r="H196" i="11" s="1"/>
  <c r="G196" i="7"/>
  <c r="G196" i="11" s="1"/>
  <c r="F196" i="7"/>
  <c r="F196" i="11" s="1"/>
  <c r="E196" i="7"/>
  <c r="E196" i="11" s="1"/>
  <c r="D196" i="7"/>
  <c r="D196" i="11" s="1"/>
  <c r="C196" i="7"/>
  <c r="C196" i="11" s="1"/>
  <c r="N195" i="7"/>
  <c r="N195" i="11" s="1"/>
  <c r="M195" i="7"/>
  <c r="M195" i="11" s="1"/>
  <c r="L195" i="7"/>
  <c r="L195" i="11" s="1"/>
  <c r="K195" i="7"/>
  <c r="K195" i="11" s="1"/>
  <c r="J195" i="7"/>
  <c r="J195" i="11" s="1"/>
  <c r="I195" i="7"/>
  <c r="I195" i="11" s="1"/>
  <c r="H195" i="7"/>
  <c r="H195" i="11" s="1"/>
  <c r="G195" i="7"/>
  <c r="G195" i="11" s="1"/>
  <c r="F195" i="7"/>
  <c r="F195" i="11" s="1"/>
  <c r="E195" i="7"/>
  <c r="E195" i="11" s="1"/>
  <c r="D195" i="7"/>
  <c r="D195" i="11" s="1"/>
  <c r="C195" i="7"/>
  <c r="N194" i="7"/>
  <c r="N194" i="11" s="1"/>
  <c r="M194" i="7"/>
  <c r="M194" i="11" s="1"/>
  <c r="L194" i="7"/>
  <c r="L194" i="11" s="1"/>
  <c r="K194" i="7"/>
  <c r="K194" i="11" s="1"/>
  <c r="J194" i="7"/>
  <c r="J194" i="11" s="1"/>
  <c r="I194" i="7"/>
  <c r="I194" i="11" s="1"/>
  <c r="H194" i="7"/>
  <c r="H194" i="11" s="1"/>
  <c r="G194" i="7"/>
  <c r="G194" i="11" s="1"/>
  <c r="F194" i="7"/>
  <c r="F194" i="11" s="1"/>
  <c r="E194" i="7"/>
  <c r="E194" i="11" s="1"/>
  <c r="D194" i="7"/>
  <c r="D194" i="11" s="1"/>
  <c r="C194" i="7"/>
  <c r="C194" i="11" s="1"/>
  <c r="N193" i="7"/>
  <c r="N193" i="11" s="1"/>
  <c r="M193" i="7"/>
  <c r="M193" i="11" s="1"/>
  <c r="L193" i="7"/>
  <c r="L193" i="11" s="1"/>
  <c r="K193" i="7"/>
  <c r="K193" i="11" s="1"/>
  <c r="J193" i="7"/>
  <c r="J193" i="11" s="1"/>
  <c r="I193" i="7"/>
  <c r="I193" i="11" s="1"/>
  <c r="H193" i="7"/>
  <c r="H193" i="11" s="1"/>
  <c r="G193" i="7"/>
  <c r="G193" i="11" s="1"/>
  <c r="F193" i="7"/>
  <c r="F193" i="11" s="1"/>
  <c r="E193" i="7"/>
  <c r="E193" i="11" s="1"/>
  <c r="D193" i="7"/>
  <c r="D193" i="11" s="1"/>
  <c r="C193" i="7"/>
  <c r="N192" i="7"/>
  <c r="M192" i="7"/>
  <c r="M192" i="11" s="1"/>
  <c r="L192" i="7"/>
  <c r="L192" i="11" s="1"/>
  <c r="K192" i="7"/>
  <c r="K192" i="11" s="1"/>
  <c r="J192" i="7"/>
  <c r="J192" i="11" s="1"/>
  <c r="I192" i="7"/>
  <c r="I192" i="11" s="1"/>
  <c r="H192" i="7"/>
  <c r="H192" i="11" s="1"/>
  <c r="G192" i="7"/>
  <c r="G192" i="11" s="1"/>
  <c r="F192" i="7"/>
  <c r="F192" i="11" s="1"/>
  <c r="E192" i="7"/>
  <c r="E192" i="11" s="1"/>
  <c r="D192" i="7"/>
  <c r="D192" i="11" s="1"/>
  <c r="C192" i="7"/>
  <c r="C192" i="11" s="1"/>
  <c r="N191" i="7"/>
  <c r="N191" i="11" s="1"/>
  <c r="M191" i="7"/>
  <c r="M191" i="11" s="1"/>
  <c r="L191" i="7"/>
  <c r="L191" i="11" s="1"/>
  <c r="K191" i="7"/>
  <c r="K191" i="11" s="1"/>
  <c r="J191" i="7"/>
  <c r="J191" i="11" s="1"/>
  <c r="I191" i="7"/>
  <c r="I191" i="11" s="1"/>
  <c r="H191" i="7"/>
  <c r="H191" i="11" s="1"/>
  <c r="G191" i="7"/>
  <c r="G191" i="11" s="1"/>
  <c r="F191" i="7"/>
  <c r="F191" i="11" s="1"/>
  <c r="E191" i="7"/>
  <c r="E191" i="11" s="1"/>
  <c r="D191" i="7"/>
  <c r="D191" i="11" s="1"/>
  <c r="C191" i="7"/>
  <c r="N190" i="7"/>
  <c r="N190" i="11" s="1"/>
  <c r="M190" i="7"/>
  <c r="M190" i="11" s="1"/>
  <c r="L190" i="7"/>
  <c r="L190" i="11" s="1"/>
  <c r="K190" i="7"/>
  <c r="K190" i="11" s="1"/>
  <c r="J190" i="7"/>
  <c r="J190" i="11" s="1"/>
  <c r="I190" i="7"/>
  <c r="I190" i="11" s="1"/>
  <c r="H190" i="7"/>
  <c r="H190" i="11" s="1"/>
  <c r="G190" i="7"/>
  <c r="G190" i="11" s="1"/>
  <c r="F190" i="7"/>
  <c r="F190" i="11" s="1"/>
  <c r="E190" i="7"/>
  <c r="E190" i="11" s="1"/>
  <c r="D190" i="7"/>
  <c r="D190" i="11" s="1"/>
  <c r="C190" i="7"/>
  <c r="C190" i="11" s="1"/>
  <c r="N189" i="7"/>
  <c r="M189" i="7"/>
  <c r="M189" i="11" s="1"/>
  <c r="L189" i="7"/>
  <c r="L189" i="11" s="1"/>
  <c r="K189" i="7"/>
  <c r="K189" i="11" s="1"/>
  <c r="J189" i="7"/>
  <c r="J189" i="11" s="1"/>
  <c r="I189" i="7"/>
  <c r="I189" i="11" s="1"/>
  <c r="H189" i="7"/>
  <c r="H189" i="11" s="1"/>
  <c r="G189" i="7"/>
  <c r="G189" i="11" s="1"/>
  <c r="F189" i="7"/>
  <c r="F189" i="11" s="1"/>
  <c r="E189" i="7"/>
  <c r="E189" i="11" s="1"/>
  <c r="D189" i="7"/>
  <c r="D189" i="11" s="1"/>
  <c r="C189" i="7"/>
  <c r="C189" i="11" s="1"/>
  <c r="N188" i="7"/>
  <c r="N188" i="11" s="1"/>
  <c r="M188" i="7"/>
  <c r="M188" i="11" s="1"/>
  <c r="L188" i="7"/>
  <c r="L188" i="11" s="1"/>
  <c r="K188" i="7"/>
  <c r="K188" i="11" s="1"/>
  <c r="J188" i="7"/>
  <c r="J188" i="11" s="1"/>
  <c r="I188" i="7"/>
  <c r="I188" i="11" s="1"/>
  <c r="H188" i="7"/>
  <c r="H188" i="11" s="1"/>
  <c r="G188" i="7"/>
  <c r="G188" i="11" s="1"/>
  <c r="F188" i="7"/>
  <c r="F188" i="11" s="1"/>
  <c r="E188" i="7"/>
  <c r="E188" i="11" s="1"/>
  <c r="D188" i="7"/>
  <c r="D188" i="11" s="1"/>
  <c r="C188" i="7"/>
  <c r="C188" i="11" s="1"/>
  <c r="N187" i="7"/>
  <c r="M187" i="7"/>
  <c r="L187" i="7"/>
  <c r="L187" i="11" s="1"/>
  <c r="K187" i="7"/>
  <c r="K187" i="11" s="1"/>
  <c r="J187" i="7"/>
  <c r="J187" i="11" s="1"/>
  <c r="I187" i="7"/>
  <c r="I187" i="11" s="1"/>
  <c r="H187" i="7"/>
  <c r="H187" i="11" s="1"/>
  <c r="G187" i="7"/>
  <c r="G187" i="11" s="1"/>
  <c r="F187" i="7"/>
  <c r="F187" i="11" s="1"/>
  <c r="E187" i="7"/>
  <c r="E187" i="11" s="1"/>
  <c r="D187" i="7"/>
  <c r="D187" i="11" s="1"/>
  <c r="C187" i="7"/>
  <c r="C187" i="11" s="1"/>
  <c r="N186" i="7"/>
  <c r="N186" i="11" s="1"/>
  <c r="M186" i="7"/>
  <c r="M186" i="11" s="1"/>
  <c r="L186" i="7"/>
  <c r="L186" i="11" s="1"/>
  <c r="K186" i="7"/>
  <c r="K186" i="11" s="1"/>
  <c r="J186" i="7"/>
  <c r="J186" i="11" s="1"/>
  <c r="I186" i="7"/>
  <c r="I186" i="11" s="1"/>
  <c r="H186" i="7"/>
  <c r="H186" i="11" s="1"/>
  <c r="G186" i="7"/>
  <c r="G186" i="11" s="1"/>
  <c r="F186" i="7"/>
  <c r="F186" i="11" s="1"/>
  <c r="E186" i="7"/>
  <c r="E186" i="11" s="1"/>
  <c r="D186" i="7"/>
  <c r="D186" i="11" s="1"/>
  <c r="C186" i="7"/>
  <c r="C186" i="11" s="1"/>
  <c r="N185" i="7"/>
  <c r="M185" i="7"/>
  <c r="M185" i="11" s="1"/>
  <c r="L185" i="7"/>
  <c r="L185" i="11" s="1"/>
  <c r="K185" i="7"/>
  <c r="K185" i="11" s="1"/>
  <c r="J185" i="7"/>
  <c r="J185" i="11" s="1"/>
  <c r="I185" i="7"/>
  <c r="I185" i="11" s="1"/>
  <c r="H185" i="7"/>
  <c r="H185" i="11" s="1"/>
  <c r="G185" i="7"/>
  <c r="G185" i="11" s="1"/>
  <c r="F185" i="7"/>
  <c r="F185" i="11" s="1"/>
  <c r="E185" i="7"/>
  <c r="E185" i="11" s="1"/>
  <c r="D185" i="7"/>
  <c r="D185" i="11" s="1"/>
  <c r="C185" i="7"/>
  <c r="C185" i="11" s="1"/>
  <c r="N184" i="7"/>
  <c r="N184" i="11" s="1"/>
  <c r="M184" i="7"/>
  <c r="L184" i="7"/>
  <c r="L184" i="11" s="1"/>
  <c r="K184" i="7"/>
  <c r="K184" i="11" s="1"/>
  <c r="J184" i="7"/>
  <c r="J184" i="11" s="1"/>
  <c r="I184" i="7"/>
  <c r="I184" i="11" s="1"/>
  <c r="H184" i="7"/>
  <c r="H184" i="11" s="1"/>
  <c r="G184" i="7"/>
  <c r="G184" i="11" s="1"/>
  <c r="F184" i="7"/>
  <c r="F184" i="11" s="1"/>
  <c r="E184" i="7"/>
  <c r="E184" i="11" s="1"/>
  <c r="D184" i="7"/>
  <c r="D184" i="11" s="1"/>
  <c r="C184" i="7"/>
  <c r="C184" i="11" s="1"/>
  <c r="N183" i="7"/>
  <c r="N183" i="11" s="1"/>
  <c r="M183" i="7"/>
  <c r="M183" i="11" s="1"/>
  <c r="L183" i="7"/>
  <c r="L183" i="11" s="1"/>
  <c r="K183" i="7"/>
  <c r="K183" i="11" s="1"/>
  <c r="J183" i="7"/>
  <c r="J183" i="11" s="1"/>
  <c r="I183" i="7"/>
  <c r="I183" i="11" s="1"/>
  <c r="H183" i="7"/>
  <c r="H183" i="11" s="1"/>
  <c r="G183" i="7"/>
  <c r="G183" i="11" s="1"/>
  <c r="F183" i="7"/>
  <c r="F183" i="11" s="1"/>
  <c r="E183" i="7"/>
  <c r="E183" i="11" s="1"/>
  <c r="D183" i="7"/>
  <c r="D183" i="11" s="1"/>
  <c r="C183" i="7"/>
  <c r="C183" i="11" s="1"/>
  <c r="N182" i="7"/>
  <c r="N182" i="11" s="1"/>
  <c r="M182" i="7"/>
  <c r="M182" i="11" s="1"/>
  <c r="K182" i="7"/>
  <c r="K182" i="11" s="1"/>
  <c r="J182" i="7"/>
  <c r="J182" i="11" s="1"/>
  <c r="H182" i="7"/>
  <c r="H182" i="11" s="1"/>
  <c r="G182" i="7"/>
  <c r="G182" i="11" s="1"/>
  <c r="E182" i="7"/>
  <c r="E182" i="11" s="1"/>
  <c r="D182" i="7"/>
  <c r="D182" i="11" s="1"/>
  <c r="V182" i="7"/>
  <c r="V182" i="11" s="1"/>
  <c r="L182" i="7"/>
  <c r="L182" i="11" s="1"/>
  <c r="I182" i="7"/>
  <c r="I182" i="11" s="1"/>
  <c r="F182" i="7"/>
  <c r="F182" i="11" s="1"/>
  <c r="C182" i="7"/>
  <c r="C182" i="11" s="1"/>
  <c r="N177" i="7"/>
  <c r="N177" i="11" s="1"/>
  <c r="M177" i="7"/>
  <c r="L177" i="7"/>
  <c r="L177" i="11" s="1"/>
  <c r="K177" i="7"/>
  <c r="K177" i="11" s="1"/>
  <c r="J177" i="7"/>
  <c r="J177" i="11" s="1"/>
  <c r="I177" i="7"/>
  <c r="I177" i="11" s="1"/>
  <c r="H177" i="7"/>
  <c r="H177" i="11" s="1"/>
  <c r="G177" i="7"/>
  <c r="G177" i="11" s="1"/>
  <c r="F177" i="7"/>
  <c r="F177" i="11" s="1"/>
  <c r="E177" i="7"/>
  <c r="E177" i="11" s="1"/>
  <c r="D177" i="7"/>
  <c r="D177" i="11" s="1"/>
  <c r="C177" i="7"/>
  <c r="N176" i="7"/>
  <c r="N176" i="11" s="1"/>
  <c r="M176" i="7"/>
  <c r="M176" i="11" s="1"/>
  <c r="L176" i="7"/>
  <c r="L176" i="11" s="1"/>
  <c r="K176" i="7"/>
  <c r="K176" i="11" s="1"/>
  <c r="J176" i="7"/>
  <c r="J176" i="11" s="1"/>
  <c r="I176" i="7"/>
  <c r="I176" i="11" s="1"/>
  <c r="H176" i="7"/>
  <c r="H176" i="11" s="1"/>
  <c r="G176" i="7"/>
  <c r="G176" i="11" s="1"/>
  <c r="F176" i="7"/>
  <c r="F176" i="11" s="1"/>
  <c r="E176" i="7"/>
  <c r="E176" i="11" s="1"/>
  <c r="D176" i="7"/>
  <c r="D176" i="11" s="1"/>
  <c r="C176" i="7"/>
  <c r="C176" i="11" s="1"/>
  <c r="N175" i="7"/>
  <c r="N175" i="11" s="1"/>
  <c r="M175" i="7"/>
  <c r="L175" i="7"/>
  <c r="L175" i="11" s="1"/>
  <c r="K175" i="7"/>
  <c r="K175" i="11" s="1"/>
  <c r="J175" i="7"/>
  <c r="J175" i="11" s="1"/>
  <c r="I175" i="7"/>
  <c r="I175" i="11" s="1"/>
  <c r="H175" i="7"/>
  <c r="H175" i="11" s="1"/>
  <c r="G175" i="7"/>
  <c r="G175" i="11" s="1"/>
  <c r="F175" i="7"/>
  <c r="F175" i="11" s="1"/>
  <c r="E175" i="7"/>
  <c r="E175" i="11" s="1"/>
  <c r="D175" i="7"/>
  <c r="D175" i="11" s="1"/>
  <c r="C175" i="7"/>
  <c r="C175" i="11" s="1"/>
  <c r="N174" i="7"/>
  <c r="N174" i="11" s="1"/>
  <c r="M174" i="7"/>
  <c r="M174" i="11" s="1"/>
  <c r="L174" i="7"/>
  <c r="L174" i="11" s="1"/>
  <c r="K174" i="7"/>
  <c r="K174" i="11" s="1"/>
  <c r="J174" i="7"/>
  <c r="J174" i="11" s="1"/>
  <c r="I174" i="7"/>
  <c r="I174" i="11" s="1"/>
  <c r="H174" i="7"/>
  <c r="H174" i="11" s="1"/>
  <c r="G174" i="7"/>
  <c r="G174" i="11" s="1"/>
  <c r="F174" i="7"/>
  <c r="F174" i="11" s="1"/>
  <c r="E174" i="7"/>
  <c r="E174" i="11" s="1"/>
  <c r="D174" i="7"/>
  <c r="D174" i="11" s="1"/>
  <c r="C174" i="7"/>
  <c r="N173" i="7"/>
  <c r="N173" i="11" s="1"/>
  <c r="M173" i="7"/>
  <c r="M173" i="11" s="1"/>
  <c r="L173" i="7"/>
  <c r="L173" i="11" s="1"/>
  <c r="K173" i="7"/>
  <c r="K173" i="11" s="1"/>
  <c r="J173" i="7"/>
  <c r="J173" i="11" s="1"/>
  <c r="I173" i="7"/>
  <c r="I173" i="11" s="1"/>
  <c r="H173" i="7"/>
  <c r="H173" i="11" s="1"/>
  <c r="G173" i="7"/>
  <c r="G173" i="11" s="1"/>
  <c r="F173" i="7"/>
  <c r="F173" i="11" s="1"/>
  <c r="E173" i="7"/>
  <c r="E173" i="11" s="1"/>
  <c r="D173" i="7"/>
  <c r="D173" i="11" s="1"/>
  <c r="C173" i="7"/>
  <c r="C173" i="11" s="1"/>
  <c r="N172" i="7"/>
  <c r="N172" i="11" s="1"/>
  <c r="M172" i="7"/>
  <c r="M172" i="11" s="1"/>
  <c r="L172" i="7"/>
  <c r="L172" i="11" s="1"/>
  <c r="K172" i="7"/>
  <c r="K172" i="11" s="1"/>
  <c r="J172" i="7"/>
  <c r="J172" i="11" s="1"/>
  <c r="I172" i="7"/>
  <c r="I172" i="11" s="1"/>
  <c r="H172" i="7"/>
  <c r="H172" i="11" s="1"/>
  <c r="G172" i="7"/>
  <c r="G172" i="11" s="1"/>
  <c r="F172" i="7"/>
  <c r="F172" i="11" s="1"/>
  <c r="E172" i="7"/>
  <c r="E172" i="11" s="1"/>
  <c r="D172" i="7"/>
  <c r="D172" i="11" s="1"/>
  <c r="C172" i="7"/>
  <c r="N171" i="7"/>
  <c r="M171" i="7"/>
  <c r="M171" i="11" s="1"/>
  <c r="L171" i="7"/>
  <c r="L171" i="11" s="1"/>
  <c r="K171" i="7"/>
  <c r="K171" i="11" s="1"/>
  <c r="J171" i="7"/>
  <c r="J171" i="11" s="1"/>
  <c r="I171" i="7"/>
  <c r="I171" i="11" s="1"/>
  <c r="H171" i="7"/>
  <c r="H171" i="11" s="1"/>
  <c r="G171" i="7"/>
  <c r="G171" i="11" s="1"/>
  <c r="F171" i="7"/>
  <c r="F171" i="11" s="1"/>
  <c r="E171" i="7"/>
  <c r="E171" i="11" s="1"/>
  <c r="D171" i="7"/>
  <c r="D171" i="11" s="1"/>
  <c r="C171" i="7"/>
  <c r="C171" i="11" s="1"/>
  <c r="N170" i="7"/>
  <c r="N170" i="11" s="1"/>
  <c r="M170" i="7"/>
  <c r="M170" i="11" s="1"/>
  <c r="L170" i="7"/>
  <c r="L170" i="11" s="1"/>
  <c r="K170" i="7"/>
  <c r="K170" i="11" s="1"/>
  <c r="J170" i="7"/>
  <c r="J170" i="11" s="1"/>
  <c r="I170" i="7"/>
  <c r="I170" i="11" s="1"/>
  <c r="H170" i="7"/>
  <c r="H170" i="11" s="1"/>
  <c r="G170" i="7"/>
  <c r="G170" i="11" s="1"/>
  <c r="F170" i="7"/>
  <c r="F170" i="11" s="1"/>
  <c r="E170" i="7"/>
  <c r="E170" i="11" s="1"/>
  <c r="D170" i="7"/>
  <c r="D170" i="11" s="1"/>
  <c r="C170" i="7"/>
  <c r="N169" i="7"/>
  <c r="N169" i="11" s="1"/>
  <c r="M169" i="7"/>
  <c r="M169" i="11" s="1"/>
  <c r="L169" i="7"/>
  <c r="L169" i="11" s="1"/>
  <c r="K169" i="7"/>
  <c r="K169" i="11" s="1"/>
  <c r="J169" i="7"/>
  <c r="J169" i="11" s="1"/>
  <c r="I169" i="7"/>
  <c r="I169" i="11" s="1"/>
  <c r="H169" i="7"/>
  <c r="H169" i="11" s="1"/>
  <c r="G169" i="7"/>
  <c r="G169" i="11" s="1"/>
  <c r="F169" i="7"/>
  <c r="F169" i="11" s="1"/>
  <c r="E169" i="7"/>
  <c r="E169" i="11" s="1"/>
  <c r="D169" i="7"/>
  <c r="D169" i="11" s="1"/>
  <c r="C169" i="7"/>
  <c r="C169" i="11" s="1"/>
  <c r="N168" i="7"/>
  <c r="M168" i="7"/>
  <c r="M168" i="11" s="1"/>
  <c r="L168" i="7"/>
  <c r="L168" i="11" s="1"/>
  <c r="K168" i="7"/>
  <c r="K168" i="11" s="1"/>
  <c r="J168" i="7"/>
  <c r="J168" i="11" s="1"/>
  <c r="I168" i="7"/>
  <c r="I168" i="11" s="1"/>
  <c r="H168" i="7"/>
  <c r="H168" i="11" s="1"/>
  <c r="G168" i="7"/>
  <c r="G168" i="11" s="1"/>
  <c r="F168" i="7"/>
  <c r="F168" i="11" s="1"/>
  <c r="E168" i="7"/>
  <c r="E168" i="11" s="1"/>
  <c r="D168" i="7"/>
  <c r="D168" i="11" s="1"/>
  <c r="C168" i="7"/>
  <c r="C168" i="11" s="1"/>
  <c r="N167" i="7"/>
  <c r="N167" i="11" s="1"/>
  <c r="M167" i="7"/>
  <c r="M167" i="11" s="1"/>
  <c r="L167" i="7"/>
  <c r="L167" i="11" s="1"/>
  <c r="K167" i="7"/>
  <c r="K167" i="11" s="1"/>
  <c r="J167" i="7"/>
  <c r="J167" i="11" s="1"/>
  <c r="I167" i="7"/>
  <c r="I167" i="11" s="1"/>
  <c r="H167" i="7"/>
  <c r="H167" i="11" s="1"/>
  <c r="G167" i="7"/>
  <c r="G167" i="11" s="1"/>
  <c r="F167" i="7"/>
  <c r="F167" i="11" s="1"/>
  <c r="E167" i="7"/>
  <c r="E167" i="11" s="1"/>
  <c r="D167" i="7"/>
  <c r="D167" i="11" s="1"/>
  <c r="C167" i="7"/>
  <c r="C167" i="11" s="1"/>
  <c r="N166" i="7"/>
  <c r="M166" i="7"/>
  <c r="L166" i="7"/>
  <c r="L166" i="11" s="1"/>
  <c r="K166" i="7"/>
  <c r="K166" i="11" s="1"/>
  <c r="J166" i="7"/>
  <c r="J166" i="11" s="1"/>
  <c r="I166" i="7"/>
  <c r="I166" i="11" s="1"/>
  <c r="H166" i="7"/>
  <c r="H166" i="11" s="1"/>
  <c r="G166" i="7"/>
  <c r="G166" i="11" s="1"/>
  <c r="F166" i="7"/>
  <c r="F166" i="11" s="1"/>
  <c r="E166" i="7"/>
  <c r="E166" i="11" s="1"/>
  <c r="D166" i="7"/>
  <c r="D166" i="11" s="1"/>
  <c r="C166" i="7"/>
  <c r="C166" i="11" s="1"/>
  <c r="N165" i="7"/>
  <c r="N165" i="11" s="1"/>
  <c r="M165" i="7"/>
  <c r="M165" i="11" s="1"/>
  <c r="L165" i="7"/>
  <c r="L165" i="11" s="1"/>
  <c r="K165" i="7"/>
  <c r="K165" i="11" s="1"/>
  <c r="J165" i="7"/>
  <c r="J165" i="11" s="1"/>
  <c r="I165" i="7"/>
  <c r="I165" i="11" s="1"/>
  <c r="H165" i="7"/>
  <c r="H165" i="11" s="1"/>
  <c r="G165" i="7"/>
  <c r="G165" i="11" s="1"/>
  <c r="F165" i="7"/>
  <c r="F165" i="11" s="1"/>
  <c r="E165" i="7"/>
  <c r="E165" i="11" s="1"/>
  <c r="D165" i="7"/>
  <c r="D165" i="11" s="1"/>
  <c r="C165" i="7"/>
  <c r="C165" i="11" s="1"/>
  <c r="N164" i="7"/>
  <c r="M164" i="7"/>
  <c r="M164" i="11" s="1"/>
  <c r="L164" i="7"/>
  <c r="L164" i="11" s="1"/>
  <c r="K164" i="7"/>
  <c r="K164" i="11" s="1"/>
  <c r="J164" i="7"/>
  <c r="J164" i="11" s="1"/>
  <c r="I164" i="7"/>
  <c r="I164" i="11" s="1"/>
  <c r="H164" i="7"/>
  <c r="H164" i="11" s="1"/>
  <c r="G164" i="7"/>
  <c r="G164" i="11" s="1"/>
  <c r="F164" i="7"/>
  <c r="F164" i="11" s="1"/>
  <c r="E164" i="7"/>
  <c r="E164" i="11" s="1"/>
  <c r="D164" i="7"/>
  <c r="D164" i="11" s="1"/>
  <c r="C164" i="7"/>
  <c r="C164" i="11" s="1"/>
  <c r="N163" i="7"/>
  <c r="N163" i="11" s="1"/>
  <c r="M163" i="7"/>
  <c r="L163" i="7"/>
  <c r="L163" i="11" s="1"/>
  <c r="K163" i="7"/>
  <c r="K163" i="11" s="1"/>
  <c r="J163" i="7"/>
  <c r="J163" i="11" s="1"/>
  <c r="I163" i="7"/>
  <c r="I163" i="11" s="1"/>
  <c r="H163" i="7"/>
  <c r="H163" i="11" s="1"/>
  <c r="G163" i="7"/>
  <c r="G163" i="11" s="1"/>
  <c r="F163" i="7"/>
  <c r="F163" i="11" s="1"/>
  <c r="E163" i="7"/>
  <c r="E163" i="11" s="1"/>
  <c r="D163" i="7"/>
  <c r="D163" i="11" s="1"/>
  <c r="C163" i="7"/>
  <c r="C163" i="11" s="1"/>
  <c r="N162" i="7"/>
  <c r="N162" i="11" s="1"/>
  <c r="M162" i="7"/>
  <c r="M162" i="11" s="1"/>
  <c r="L162" i="7"/>
  <c r="L162" i="11" s="1"/>
  <c r="K162" i="7"/>
  <c r="K162" i="11" s="1"/>
  <c r="J162" i="7"/>
  <c r="J162" i="11" s="1"/>
  <c r="I162" i="7"/>
  <c r="I162" i="11" s="1"/>
  <c r="H162" i="7"/>
  <c r="H162" i="11" s="1"/>
  <c r="G162" i="7"/>
  <c r="G162" i="11" s="1"/>
  <c r="F162" i="7"/>
  <c r="F162" i="11" s="1"/>
  <c r="E162" i="7"/>
  <c r="E162" i="11" s="1"/>
  <c r="D162" i="7"/>
  <c r="D162" i="11" s="1"/>
  <c r="C162" i="7"/>
  <c r="C162" i="11" s="1"/>
  <c r="N161" i="7"/>
  <c r="N161" i="11" s="1"/>
  <c r="M161" i="7"/>
  <c r="L161" i="7"/>
  <c r="L161" i="11" s="1"/>
  <c r="K161" i="7"/>
  <c r="K161" i="11" s="1"/>
  <c r="J161" i="7"/>
  <c r="J161" i="11" s="1"/>
  <c r="I161" i="7"/>
  <c r="I161" i="11" s="1"/>
  <c r="H161" i="7"/>
  <c r="H161" i="11" s="1"/>
  <c r="G161" i="7"/>
  <c r="G161" i="11" s="1"/>
  <c r="F161" i="7"/>
  <c r="F161" i="11" s="1"/>
  <c r="E161" i="7"/>
  <c r="E161" i="11" s="1"/>
  <c r="D161" i="7"/>
  <c r="D161" i="11" s="1"/>
  <c r="C161" i="7"/>
  <c r="N160" i="7"/>
  <c r="N160" i="11" s="1"/>
  <c r="M160" i="7"/>
  <c r="M160" i="11" s="1"/>
  <c r="L160" i="7"/>
  <c r="L160" i="11" s="1"/>
  <c r="K160" i="7"/>
  <c r="K160" i="11" s="1"/>
  <c r="J160" i="7"/>
  <c r="J160" i="11" s="1"/>
  <c r="I160" i="7"/>
  <c r="I160" i="11" s="1"/>
  <c r="H160" i="7"/>
  <c r="H160" i="11" s="1"/>
  <c r="G160" i="7"/>
  <c r="G160" i="11" s="1"/>
  <c r="F160" i="7"/>
  <c r="F160" i="11" s="1"/>
  <c r="E160" i="7"/>
  <c r="E160" i="11" s="1"/>
  <c r="D160" i="7"/>
  <c r="D160" i="11" s="1"/>
  <c r="C160" i="7"/>
  <c r="C160" i="11" s="1"/>
  <c r="N159" i="7"/>
  <c r="N159" i="11" s="1"/>
  <c r="M159" i="7"/>
  <c r="L159" i="7"/>
  <c r="L159" i="11" s="1"/>
  <c r="K159" i="7"/>
  <c r="K159" i="11" s="1"/>
  <c r="J159" i="7"/>
  <c r="J159" i="11" s="1"/>
  <c r="I159" i="7"/>
  <c r="I159" i="11" s="1"/>
  <c r="H159" i="7"/>
  <c r="H159" i="11" s="1"/>
  <c r="G159" i="7"/>
  <c r="G159" i="11" s="1"/>
  <c r="F159" i="7"/>
  <c r="F159" i="11" s="1"/>
  <c r="E159" i="7"/>
  <c r="E159" i="11" s="1"/>
  <c r="D159" i="7"/>
  <c r="D159" i="11" s="1"/>
  <c r="C159" i="7"/>
  <c r="C159" i="11" s="1"/>
  <c r="N158" i="7"/>
  <c r="N158" i="11" s="1"/>
  <c r="M158" i="7"/>
  <c r="M158" i="11" s="1"/>
  <c r="L158" i="7"/>
  <c r="L158" i="11" s="1"/>
  <c r="K158" i="7"/>
  <c r="K158" i="11" s="1"/>
  <c r="J158" i="7"/>
  <c r="J158" i="11" s="1"/>
  <c r="I158" i="7"/>
  <c r="I158" i="11" s="1"/>
  <c r="H158" i="7"/>
  <c r="H158" i="11" s="1"/>
  <c r="G158" i="7"/>
  <c r="G158" i="11" s="1"/>
  <c r="F158" i="7"/>
  <c r="F158" i="11" s="1"/>
  <c r="E158" i="7"/>
  <c r="E158" i="11" s="1"/>
  <c r="D158" i="7"/>
  <c r="D158" i="11" s="1"/>
  <c r="C158" i="7"/>
  <c r="E157" i="7"/>
  <c r="E157" i="11" s="1"/>
  <c r="D157" i="7"/>
  <c r="D157" i="11" s="1"/>
  <c r="H157" i="7"/>
  <c r="H157" i="11" s="1"/>
  <c r="G157" i="7"/>
  <c r="G157" i="11" s="1"/>
  <c r="N157" i="7"/>
  <c r="N157" i="11" s="1"/>
  <c r="M157" i="7"/>
  <c r="M157" i="11" s="1"/>
  <c r="L157" i="7"/>
  <c r="L157" i="11" s="1"/>
  <c r="K157" i="7"/>
  <c r="K157" i="11" s="1"/>
  <c r="J157" i="7"/>
  <c r="J157" i="11" s="1"/>
  <c r="I157" i="7"/>
  <c r="I157" i="11" s="1"/>
  <c r="X177" i="7"/>
  <c r="W177" i="7"/>
  <c r="V177" i="7"/>
  <c r="V177" i="11" s="1"/>
  <c r="X176" i="7"/>
  <c r="W176" i="7"/>
  <c r="V176" i="7"/>
  <c r="V176" i="11" s="1"/>
  <c r="X175" i="7"/>
  <c r="W175" i="7"/>
  <c r="V175" i="7"/>
  <c r="V175" i="11" s="1"/>
  <c r="X174" i="7"/>
  <c r="W174" i="7"/>
  <c r="V174" i="7"/>
  <c r="V174" i="11" s="1"/>
  <c r="X173" i="7"/>
  <c r="W173" i="7"/>
  <c r="V173" i="7"/>
  <c r="V173" i="11" s="1"/>
  <c r="X172" i="7"/>
  <c r="W172" i="7"/>
  <c r="V172" i="7"/>
  <c r="V172" i="11" s="1"/>
  <c r="X171" i="7"/>
  <c r="W171" i="7"/>
  <c r="V171" i="7"/>
  <c r="V171" i="11" s="1"/>
  <c r="X170" i="7"/>
  <c r="W170" i="7"/>
  <c r="V170" i="7"/>
  <c r="V170" i="11" s="1"/>
  <c r="X169" i="7"/>
  <c r="W169" i="7"/>
  <c r="V169" i="7"/>
  <c r="V169" i="11" s="1"/>
  <c r="X168" i="7"/>
  <c r="W168" i="7"/>
  <c r="V168" i="7"/>
  <c r="V168" i="11" s="1"/>
  <c r="X167" i="7"/>
  <c r="W167" i="7"/>
  <c r="V167" i="7"/>
  <c r="V167" i="11" s="1"/>
  <c r="X166" i="7"/>
  <c r="W166" i="7"/>
  <c r="V166" i="7"/>
  <c r="V166" i="11" s="1"/>
  <c r="X165" i="7"/>
  <c r="W165" i="7"/>
  <c r="V165" i="7"/>
  <c r="V165" i="11" s="1"/>
  <c r="X164" i="7"/>
  <c r="W164" i="7"/>
  <c r="V164" i="7"/>
  <c r="V164" i="11" s="1"/>
  <c r="X163" i="7"/>
  <c r="W163" i="7"/>
  <c r="V163" i="7"/>
  <c r="V163" i="11" s="1"/>
  <c r="X162" i="7"/>
  <c r="W162" i="7"/>
  <c r="V162" i="7"/>
  <c r="X161" i="7"/>
  <c r="W161" i="7"/>
  <c r="V161" i="7"/>
  <c r="V161" i="11" s="1"/>
  <c r="X160" i="7"/>
  <c r="W160" i="7"/>
  <c r="V160" i="7"/>
  <c r="V160" i="11" s="1"/>
  <c r="X159" i="7"/>
  <c r="W159" i="7"/>
  <c r="V159" i="7"/>
  <c r="V159" i="11" s="1"/>
  <c r="X158" i="7"/>
  <c r="W158" i="7"/>
  <c r="V158" i="7"/>
  <c r="V158" i="11" s="1"/>
  <c r="X157" i="7"/>
  <c r="W157" i="7"/>
  <c r="V157" i="7"/>
  <c r="V157" i="11" s="1"/>
  <c r="C132" i="7"/>
  <c r="C132" i="11" s="1"/>
  <c r="F157" i="7"/>
  <c r="F157" i="11" s="1"/>
  <c r="C157" i="7"/>
  <c r="C157" i="11" s="1"/>
  <c r="X477" i="7"/>
  <c r="W477" i="7"/>
  <c r="V477" i="7"/>
  <c r="V477" i="11" s="1"/>
  <c r="X476" i="7"/>
  <c r="W476" i="7"/>
  <c r="V476" i="7"/>
  <c r="V476" i="11" s="1"/>
  <c r="X475" i="7"/>
  <c r="W475" i="7"/>
  <c r="V475" i="7"/>
  <c r="V475" i="11" s="1"/>
  <c r="X474" i="7"/>
  <c r="W474" i="7"/>
  <c r="V474" i="7"/>
  <c r="V474" i="11" s="1"/>
  <c r="X473" i="7"/>
  <c r="W473" i="7"/>
  <c r="V473" i="7"/>
  <c r="V473" i="11" s="1"/>
  <c r="X472" i="7"/>
  <c r="W472" i="7"/>
  <c r="V472" i="7"/>
  <c r="V472" i="11" s="1"/>
  <c r="X471" i="7"/>
  <c r="W471" i="7"/>
  <c r="V471" i="7"/>
  <c r="V471" i="11" s="1"/>
  <c r="X470" i="7"/>
  <c r="W470" i="7"/>
  <c r="V470" i="7"/>
  <c r="V470" i="11" s="1"/>
  <c r="X469" i="7"/>
  <c r="W469" i="7"/>
  <c r="V469" i="7"/>
  <c r="V469" i="11" s="1"/>
  <c r="X468" i="7"/>
  <c r="W468" i="7"/>
  <c r="V468" i="7"/>
  <c r="V468" i="11" s="1"/>
  <c r="X467" i="7"/>
  <c r="W467" i="7"/>
  <c r="V467" i="7"/>
  <c r="V467" i="11" s="1"/>
  <c r="X466" i="7"/>
  <c r="W466" i="7"/>
  <c r="V466" i="7"/>
  <c r="V466" i="11" s="1"/>
  <c r="X465" i="7"/>
  <c r="W465" i="7"/>
  <c r="V465" i="7"/>
  <c r="V465" i="11" s="1"/>
  <c r="X464" i="7"/>
  <c r="W464" i="7"/>
  <c r="V464" i="7"/>
  <c r="V464" i="11" s="1"/>
  <c r="X463" i="7"/>
  <c r="W463" i="7"/>
  <c r="V463" i="7"/>
  <c r="V463" i="11" s="1"/>
  <c r="X462" i="7"/>
  <c r="W462" i="7"/>
  <c r="V462" i="7"/>
  <c r="V462" i="11" s="1"/>
  <c r="X461" i="7"/>
  <c r="W461" i="7"/>
  <c r="V461" i="7"/>
  <c r="V461" i="11" s="1"/>
  <c r="X460" i="7"/>
  <c r="W460" i="7"/>
  <c r="V460" i="7"/>
  <c r="V460" i="11" s="1"/>
  <c r="X459" i="7"/>
  <c r="W459" i="7"/>
  <c r="V459" i="7"/>
  <c r="V459" i="11" s="1"/>
  <c r="X458" i="7"/>
  <c r="W458" i="7"/>
  <c r="V458" i="7"/>
  <c r="V458" i="11" s="1"/>
  <c r="X457" i="7"/>
  <c r="W457" i="7"/>
  <c r="V457" i="7"/>
  <c r="V457" i="11" s="1"/>
  <c r="N457" i="7"/>
  <c r="N457" i="11" s="1"/>
  <c r="M457" i="7"/>
  <c r="M457" i="11" s="1"/>
  <c r="L457" i="7"/>
  <c r="L457" i="11" s="1"/>
  <c r="K457" i="7"/>
  <c r="K457" i="11" s="1"/>
  <c r="J457" i="7"/>
  <c r="J457" i="11" s="1"/>
  <c r="I457" i="7"/>
  <c r="I457" i="11" s="1"/>
  <c r="H457" i="7"/>
  <c r="H457" i="11" s="1"/>
  <c r="G457" i="7"/>
  <c r="G457" i="11" s="1"/>
  <c r="F457" i="7"/>
  <c r="F457" i="11" s="1"/>
  <c r="C457" i="7"/>
  <c r="C457" i="11" s="1"/>
  <c r="N152" i="7"/>
  <c r="N152" i="11" s="1"/>
  <c r="M152" i="7"/>
  <c r="M152" i="11" s="1"/>
  <c r="L152" i="7"/>
  <c r="L152" i="11" s="1"/>
  <c r="K152" i="7"/>
  <c r="K152" i="11" s="1"/>
  <c r="J152" i="7"/>
  <c r="J152" i="11" s="1"/>
  <c r="I152" i="7"/>
  <c r="I152" i="11" s="1"/>
  <c r="H152" i="7"/>
  <c r="H152" i="11" s="1"/>
  <c r="G152" i="7"/>
  <c r="G152" i="11" s="1"/>
  <c r="F152" i="7"/>
  <c r="F152" i="11" s="1"/>
  <c r="E152" i="7"/>
  <c r="E152" i="11" s="1"/>
  <c r="D152" i="7"/>
  <c r="D152" i="11" s="1"/>
  <c r="C152" i="7"/>
  <c r="C152" i="11" s="1"/>
  <c r="N151" i="7"/>
  <c r="N151" i="11" s="1"/>
  <c r="M151" i="7"/>
  <c r="M151" i="11" s="1"/>
  <c r="L151" i="7"/>
  <c r="L151" i="11" s="1"/>
  <c r="K151" i="7"/>
  <c r="K151" i="11" s="1"/>
  <c r="J151" i="7"/>
  <c r="J151" i="11" s="1"/>
  <c r="I151" i="7"/>
  <c r="I151" i="11" s="1"/>
  <c r="H151" i="7"/>
  <c r="H151" i="11" s="1"/>
  <c r="G151" i="7"/>
  <c r="G151" i="11" s="1"/>
  <c r="F151" i="7"/>
  <c r="F151" i="11" s="1"/>
  <c r="E151" i="7"/>
  <c r="E151" i="11" s="1"/>
  <c r="D151" i="7"/>
  <c r="D151" i="11" s="1"/>
  <c r="C151" i="7"/>
  <c r="N150" i="7"/>
  <c r="M150" i="7"/>
  <c r="M150" i="11" s="1"/>
  <c r="L150" i="7"/>
  <c r="L150" i="11" s="1"/>
  <c r="K150" i="7"/>
  <c r="K150" i="11" s="1"/>
  <c r="J150" i="7"/>
  <c r="J150" i="11" s="1"/>
  <c r="I150" i="7"/>
  <c r="I150" i="11" s="1"/>
  <c r="H150" i="7"/>
  <c r="H150" i="11" s="1"/>
  <c r="G150" i="7"/>
  <c r="G150" i="11" s="1"/>
  <c r="F150" i="7"/>
  <c r="F150" i="11" s="1"/>
  <c r="E150" i="7"/>
  <c r="E150" i="11" s="1"/>
  <c r="D150" i="7"/>
  <c r="D150" i="11" s="1"/>
  <c r="C150" i="7"/>
  <c r="C150" i="11" s="1"/>
  <c r="N149" i="7"/>
  <c r="N149" i="11" s="1"/>
  <c r="M149" i="7"/>
  <c r="M149" i="11" s="1"/>
  <c r="L149" i="7"/>
  <c r="L149" i="11" s="1"/>
  <c r="K149" i="7"/>
  <c r="K149" i="11" s="1"/>
  <c r="J149" i="7"/>
  <c r="J149" i="11" s="1"/>
  <c r="I149" i="7"/>
  <c r="I149" i="11" s="1"/>
  <c r="H149" i="7"/>
  <c r="H149" i="11" s="1"/>
  <c r="G149" i="7"/>
  <c r="G149" i="11" s="1"/>
  <c r="F149" i="7"/>
  <c r="F149" i="11" s="1"/>
  <c r="E149" i="7"/>
  <c r="E149" i="11" s="1"/>
  <c r="D149" i="7"/>
  <c r="D149" i="11" s="1"/>
  <c r="C149" i="7"/>
  <c r="N148" i="7"/>
  <c r="N148" i="11" s="1"/>
  <c r="M148" i="7"/>
  <c r="M148" i="11" s="1"/>
  <c r="L148" i="7"/>
  <c r="L148" i="11" s="1"/>
  <c r="K148" i="7"/>
  <c r="K148" i="11" s="1"/>
  <c r="J148" i="7"/>
  <c r="J148" i="11" s="1"/>
  <c r="I148" i="7"/>
  <c r="I148" i="11" s="1"/>
  <c r="H148" i="7"/>
  <c r="H148" i="11" s="1"/>
  <c r="G148" i="7"/>
  <c r="G148" i="11" s="1"/>
  <c r="F148" i="7"/>
  <c r="F148" i="11" s="1"/>
  <c r="E148" i="7"/>
  <c r="E148" i="11" s="1"/>
  <c r="D148" i="7"/>
  <c r="D148" i="11" s="1"/>
  <c r="C148" i="7"/>
  <c r="C148" i="11" s="1"/>
  <c r="N147" i="7"/>
  <c r="M147" i="7"/>
  <c r="M147" i="11" s="1"/>
  <c r="L147" i="7"/>
  <c r="L147" i="11" s="1"/>
  <c r="K147" i="7"/>
  <c r="K147" i="11" s="1"/>
  <c r="J147" i="7"/>
  <c r="J147" i="11" s="1"/>
  <c r="I147" i="7"/>
  <c r="I147" i="11" s="1"/>
  <c r="H147" i="7"/>
  <c r="H147" i="11" s="1"/>
  <c r="G147" i="7"/>
  <c r="G147" i="11" s="1"/>
  <c r="F147" i="7"/>
  <c r="F147" i="11" s="1"/>
  <c r="E147" i="7"/>
  <c r="E147" i="11" s="1"/>
  <c r="D147" i="7"/>
  <c r="D147" i="11" s="1"/>
  <c r="C147" i="7"/>
  <c r="C147" i="11" s="1"/>
  <c r="N146" i="7"/>
  <c r="N146" i="11" s="1"/>
  <c r="M146" i="7"/>
  <c r="M146" i="11" s="1"/>
  <c r="L146" i="7"/>
  <c r="L146" i="11" s="1"/>
  <c r="K146" i="7"/>
  <c r="K146" i="11" s="1"/>
  <c r="J146" i="7"/>
  <c r="J146" i="11" s="1"/>
  <c r="I146" i="7"/>
  <c r="I146" i="11" s="1"/>
  <c r="H146" i="7"/>
  <c r="H146" i="11" s="1"/>
  <c r="G146" i="7"/>
  <c r="G146" i="11" s="1"/>
  <c r="F146" i="7"/>
  <c r="F146" i="11" s="1"/>
  <c r="E146" i="7"/>
  <c r="E146" i="11" s="1"/>
  <c r="D146" i="7"/>
  <c r="D146" i="11" s="1"/>
  <c r="C146" i="7"/>
  <c r="C146" i="11" s="1"/>
  <c r="N145" i="7"/>
  <c r="M145" i="7"/>
  <c r="L145" i="7"/>
  <c r="L145" i="11" s="1"/>
  <c r="K145" i="7"/>
  <c r="K145" i="11" s="1"/>
  <c r="J145" i="7"/>
  <c r="J145" i="11" s="1"/>
  <c r="I145" i="7"/>
  <c r="I145" i="11" s="1"/>
  <c r="H145" i="7"/>
  <c r="H145" i="11" s="1"/>
  <c r="G145" i="7"/>
  <c r="G145" i="11" s="1"/>
  <c r="F145" i="7"/>
  <c r="F145" i="11" s="1"/>
  <c r="E145" i="7"/>
  <c r="E145" i="11" s="1"/>
  <c r="D145" i="7"/>
  <c r="D145" i="11" s="1"/>
  <c r="C145" i="7"/>
  <c r="C145" i="11" s="1"/>
  <c r="N144" i="7"/>
  <c r="N144" i="11" s="1"/>
  <c r="M144" i="7"/>
  <c r="M144" i="11" s="1"/>
  <c r="L144" i="7"/>
  <c r="L144" i="11" s="1"/>
  <c r="K144" i="7"/>
  <c r="K144" i="11" s="1"/>
  <c r="J144" i="7"/>
  <c r="J144" i="11" s="1"/>
  <c r="I144" i="7"/>
  <c r="I144" i="11" s="1"/>
  <c r="H144" i="7"/>
  <c r="H144" i="11" s="1"/>
  <c r="G144" i="7"/>
  <c r="G144" i="11" s="1"/>
  <c r="F144" i="7"/>
  <c r="F144" i="11" s="1"/>
  <c r="E144" i="7"/>
  <c r="E144" i="11" s="1"/>
  <c r="D144" i="7"/>
  <c r="D144" i="11" s="1"/>
  <c r="C144" i="7"/>
  <c r="C144" i="11" s="1"/>
  <c r="N143" i="7"/>
  <c r="M143" i="7"/>
  <c r="M143" i="11" s="1"/>
  <c r="L143" i="7"/>
  <c r="L143" i="11" s="1"/>
  <c r="K143" i="7"/>
  <c r="K143" i="11" s="1"/>
  <c r="J143" i="7"/>
  <c r="J143" i="11" s="1"/>
  <c r="I143" i="7"/>
  <c r="I143" i="11" s="1"/>
  <c r="H143" i="7"/>
  <c r="H143" i="11" s="1"/>
  <c r="G143" i="7"/>
  <c r="G143" i="11" s="1"/>
  <c r="F143" i="7"/>
  <c r="F143" i="11" s="1"/>
  <c r="E143" i="7"/>
  <c r="E143" i="11" s="1"/>
  <c r="D143" i="7"/>
  <c r="D143" i="11" s="1"/>
  <c r="C143" i="7"/>
  <c r="C143" i="11" s="1"/>
  <c r="N142" i="7"/>
  <c r="N142" i="11" s="1"/>
  <c r="M142" i="7"/>
  <c r="L142" i="7"/>
  <c r="L142" i="11" s="1"/>
  <c r="K142" i="7"/>
  <c r="K142" i="11" s="1"/>
  <c r="J142" i="7"/>
  <c r="J142" i="11" s="1"/>
  <c r="I142" i="7"/>
  <c r="I142" i="11" s="1"/>
  <c r="H142" i="7"/>
  <c r="H142" i="11" s="1"/>
  <c r="G142" i="7"/>
  <c r="G142" i="11" s="1"/>
  <c r="F142" i="7"/>
  <c r="F142" i="11" s="1"/>
  <c r="E142" i="7"/>
  <c r="E142" i="11" s="1"/>
  <c r="D142" i="7"/>
  <c r="D142" i="11" s="1"/>
  <c r="C142" i="7"/>
  <c r="C142" i="11" s="1"/>
  <c r="N141" i="7"/>
  <c r="N141" i="11" s="1"/>
  <c r="M141" i="7"/>
  <c r="M141" i="11" s="1"/>
  <c r="L141" i="7"/>
  <c r="L141" i="11" s="1"/>
  <c r="K141" i="7"/>
  <c r="K141" i="11" s="1"/>
  <c r="J141" i="7"/>
  <c r="J141" i="11" s="1"/>
  <c r="I141" i="7"/>
  <c r="I141" i="11" s="1"/>
  <c r="H141" i="7"/>
  <c r="H141" i="11" s="1"/>
  <c r="G141" i="7"/>
  <c r="G141" i="11" s="1"/>
  <c r="F141" i="7"/>
  <c r="F141" i="11" s="1"/>
  <c r="E141" i="7"/>
  <c r="E141" i="11" s="1"/>
  <c r="D141" i="7"/>
  <c r="D141" i="11" s="1"/>
  <c r="C141" i="7"/>
  <c r="C141" i="11" s="1"/>
  <c r="N140" i="7"/>
  <c r="N140" i="11" s="1"/>
  <c r="M140" i="7"/>
  <c r="L140" i="7"/>
  <c r="L140" i="11" s="1"/>
  <c r="K140" i="7"/>
  <c r="K140" i="11" s="1"/>
  <c r="J140" i="7"/>
  <c r="J140" i="11" s="1"/>
  <c r="I140" i="7"/>
  <c r="I140" i="11" s="1"/>
  <c r="H140" i="7"/>
  <c r="H140" i="11" s="1"/>
  <c r="G140" i="7"/>
  <c r="G140" i="11" s="1"/>
  <c r="F140" i="7"/>
  <c r="F140" i="11" s="1"/>
  <c r="E140" i="7"/>
  <c r="E140" i="11" s="1"/>
  <c r="D140" i="7"/>
  <c r="D140" i="11" s="1"/>
  <c r="C140" i="7"/>
  <c r="N139" i="7"/>
  <c r="N139" i="11" s="1"/>
  <c r="M139" i="7"/>
  <c r="M139" i="11" s="1"/>
  <c r="L139" i="7"/>
  <c r="L139" i="11" s="1"/>
  <c r="K139" i="7"/>
  <c r="K139" i="11" s="1"/>
  <c r="J139" i="7"/>
  <c r="J139" i="11" s="1"/>
  <c r="I139" i="7"/>
  <c r="I139" i="11" s="1"/>
  <c r="H139" i="7"/>
  <c r="H139" i="11" s="1"/>
  <c r="G139" i="7"/>
  <c r="G139" i="11" s="1"/>
  <c r="F139" i="7"/>
  <c r="F139" i="11" s="1"/>
  <c r="E139" i="7"/>
  <c r="E139" i="11" s="1"/>
  <c r="D139" i="7"/>
  <c r="D139" i="11" s="1"/>
  <c r="C139" i="7"/>
  <c r="C139" i="11" s="1"/>
  <c r="N138" i="7"/>
  <c r="N138" i="11" s="1"/>
  <c r="M138" i="7"/>
  <c r="L138" i="7"/>
  <c r="L138" i="11" s="1"/>
  <c r="K138" i="7"/>
  <c r="K138" i="11" s="1"/>
  <c r="J138" i="7"/>
  <c r="J138" i="11" s="1"/>
  <c r="I138" i="7"/>
  <c r="I138" i="11" s="1"/>
  <c r="H138" i="7"/>
  <c r="H138" i="11" s="1"/>
  <c r="G138" i="7"/>
  <c r="G138" i="11" s="1"/>
  <c r="F138" i="7"/>
  <c r="F138" i="11" s="1"/>
  <c r="E138" i="7"/>
  <c r="E138" i="11" s="1"/>
  <c r="D138" i="7"/>
  <c r="D138" i="11" s="1"/>
  <c r="C138" i="7"/>
  <c r="C138" i="11" s="1"/>
  <c r="N137" i="7"/>
  <c r="N137" i="11" s="1"/>
  <c r="M137" i="7"/>
  <c r="M137" i="11" s="1"/>
  <c r="L137" i="7"/>
  <c r="L137" i="11" s="1"/>
  <c r="K137" i="7"/>
  <c r="K137" i="11" s="1"/>
  <c r="J137" i="7"/>
  <c r="J137" i="11" s="1"/>
  <c r="I137" i="7"/>
  <c r="I137" i="11" s="1"/>
  <c r="H137" i="7"/>
  <c r="H137" i="11" s="1"/>
  <c r="G137" i="7"/>
  <c r="G137" i="11" s="1"/>
  <c r="F137" i="7"/>
  <c r="F137" i="11" s="1"/>
  <c r="E137" i="7"/>
  <c r="E137" i="11" s="1"/>
  <c r="D137" i="7"/>
  <c r="D137" i="11" s="1"/>
  <c r="C137" i="7"/>
  <c r="N136" i="7"/>
  <c r="N136" i="11" s="1"/>
  <c r="M136" i="7"/>
  <c r="M136" i="11" s="1"/>
  <c r="L136" i="7"/>
  <c r="L136" i="11" s="1"/>
  <c r="K136" i="7"/>
  <c r="K136" i="11" s="1"/>
  <c r="J136" i="7"/>
  <c r="J136" i="11" s="1"/>
  <c r="I136" i="7"/>
  <c r="I136" i="11" s="1"/>
  <c r="H136" i="7"/>
  <c r="H136" i="11" s="1"/>
  <c r="G136" i="7"/>
  <c r="G136" i="11" s="1"/>
  <c r="F136" i="7"/>
  <c r="F136" i="11" s="1"/>
  <c r="E136" i="7"/>
  <c r="E136" i="11" s="1"/>
  <c r="D136" i="7"/>
  <c r="D136" i="11" s="1"/>
  <c r="C136" i="7"/>
  <c r="C136" i="11" s="1"/>
  <c r="N135" i="7"/>
  <c r="N135" i="11" s="1"/>
  <c r="M135" i="7"/>
  <c r="M135" i="11" s="1"/>
  <c r="L135" i="7"/>
  <c r="L135" i="11" s="1"/>
  <c r="K135" i="7"/>
  <c r="K135" i="11" s="1"/>
  <c r="J135" i="7"/>
  <c r="J135" i="11" s="1"/>
  <c r="I135" i="7"/>
  <c r="I135" i="11" s="1"/>
  <c r="H135" i="7"/>
  <c r="H135" i="11" s="1"/>
  <c r="G135" i="7"/>
  <c r="G135" i="11" s="1"/>
  <c r="F135" i="7"/>
  <c r="F135" i="11" s="1"/>
  <c r="E135" i="7"/>
  <c r="E135" i="11" s="1"/>
  <c r="D135" i="7"/>
  <c r="D135" i="11" s="1"/>
  <c r="C135" i="7"/>
  <c r="N134" i="7"/>
  <c r="M134" i="7"/>
  <c r="M134" i="11" s="1"/>
  <c r="L134" i="7"/>
  <c r="L134" i="11" s="1"/>
  <c r="K134" i="7"/>
  <c r="K134" i="11" s="1"/>
  <c r="J134" i="7"/>
  <c r="J134" i="11" s="1"/>
  <c r="I134" i="7"/>
  <c r="I134" i="11" s="1"/>
  <c r="H134" i="7"/>
  <c r="H134" i="11" s="1"/>
  <c r="G134" i="7"/>
  <c r="G134" i="11" s="1"/>
  <c r="F134" i="7"/>
  <c r="F134" i="11" s="1"/>
  <c r="E134" i="7"/>
  <c r="E134" i="11" s="1"/>
  <c r="D134" i="7"/>
  <c r="D134" i="11" s="1"/>
  <c r="C134" i="7"/>
  <c r="C134" i="11" s="1"/>
  <c r="N133" i="7"/>
  <c r="N133" i="11" s="1"/>
  <c r="M133" i="7"/>
  <c r="M133" i="11" s="1"/>
  <c r="L133" i="7"/>
  <c r="L133" i="11" s="1"/>
  <c r="K133" i="7"/>
  <c r="K133" i="11" s="1"/>
  <c r="J133" i="7"/>
  <c r="J133" i="11" s="1"/>
  <c r="I133" i="7"/>
  <c r="I133" i="11" s="1"/>
  <c r="H133" i="7"/>
  <c r="H133" i="11" s="1"/>
  <c r="G133" i="7"/>
  <c r="G133" i="11" s="1"/>
  <c r="F133" i="7"/>
  <c r="F133" i="11" s="1"/>
  <c r="E133" i="7"/>
  <c r="E133" i="11" s="1"/>
  <c r="D133" i="7"/>
  <c r="D133" i="11" s="1"/>
  <c r="C133" i="7"/>
  <c r="N132" i="7"/>
  <c r="N132" i="11" s="1"/>
  <c r="M132" i="7"/>
  <c r="M132" i="11" s="1"/>
  <c r="K132" i="7"/>
  <c r="K132" i="11" s="1"/>
  <c r="J132" i="7"/>
  <c r="J132" i="11" s="1"/>
  <c r="H132" i="7"/>
  <c r="H132" i="11" s="1"/>
  <c r="G132" i="7"/>
  <c r="G132" i="11" s="1"/>
  <c r="E132" i="7"/>
  <c r="E132" i="11" s="1"/>
  <c r="D132" i="7"/>
  <c r="D132" i="11" s="1"/>
  <c r="X152" i="7"/>
  <c r="W152" i="7"/>
  <c r="V152" i="7"/>
  <c r="V152" i="11" s="1"/>
  <c r="X151" i="7"/>
  <c r="W151" i="7"/>
  <c r="V151" i="7"/>
  <c r="V151" i="11" s="1"/>
  <c r="X150" i="7"/>
  <c r="W150" i="7"/>
  <c r="V150" i="7"/>
  <c r="V150" i="11" s="1"/>
  <c r="X149" i="7"/>
  <c r="W149" i="7"/>
  <c r="V149" i="7"/>
  <c r="V149" i="11" s="1"/>
  <c r="X148" i="7"/>
  <c r="W148" i="7"/>
  <c r="V148" i="7"/>
  <c r="V148" i="11" s="1"/>
  <c r="X147" i="7"/>
  <c r="W147" i="7"/>
  <c r="V147" i="7"/>
  <c r="V147" i="11" s="1"/>
  <c r="X146" i="7"/>
  <c r="W146" i="7"/>
  <c r="V146" i="7"/>
  <c r="V146" i="11" s="1"/>
  <c r="X145" i="7"/>
  <c r="W145" i="7"/>
  <c r="V145" i="7"/>
  <c r="V145" i="11" s="1"/>
  <c r="X144" i="7"/>
  <c r="W144" i="7"/>
  <c r="V144" i="7"/>
  <c r="V144" i="11" s="1"/>
  <c r="X143" i="7"/>
  <c r="W143" i="7"/>
  <c r="V143" i="7"/>
  <c r="V143" i="11" s="1"/>
  <c r="X142" i="7"/>
  <c r="W142" i="7"/>
  <c r="V142" i="7"/>
  <c r="V142" i="11" s="1"/>
  <c r="X141" i="7"/>
  <c r="W141" i="7"/>
  <c r="V141" i="7"/>
  <c r="V141" i="11" s="1"/>
  <c r="X140" i="7"/>
  <c r="W140" i="7"/>
  <c r="V140" i="7"/>
  <c r="V140" i="11" s="1"/>
  <c r="X139" i="7"/>
  <c r="W139" i="7"/>
  <c r="V139" i="7"/>
  <c r="V139" i="11" s="1"/>
  <c r="X138" i="7"/>
  <c r="W138" i="7"/>
  <c r="V138" i="7"/>
  <c r="V138" i="11" s="1"/>
  <c r="X137" i="7"/>
  <c r="W137" i="7"/>
  <c r="V137" i="7"/>
  <c r="X136" i="7"/>
  <c r="W136" i="7"/>
  <c r="V136" i="7"/>
  <c r="V136" i="11" s="1"/>
  <c r="X135" i="7"/>
  <c r="W135" i="7"/>
  <c r="V135" i="7"/>
  <c r="V135" i="11" s="1"/>
  <c r="X134" i="7"/>
  <c r="W134" i="7"/>
  <c r="V134" i="7"/>
  <c r="V134" i="11" s="1"/>
  <c r="X133" i="7"/>
  <c r="W133" i="7"/>
  <c r="V133" i="7"/>
  <c r="V133" i="11" s="1"/>
  <c r="X132" i="7"/>
  <c r="W132" i="7"/>
  <c r="V132" i="7"/>
  <c r="V132" i="11" s="1"/>
  <c r="L132" i="7"/>
  <c r="L132" i="11" s="1"/>
  <c r="I132" i="7"/>
  <c r="I132" i="11" s="1"/>
  <c r="F132" i="7"/>
  <c r="F132" i="11" s="1"/>
  <c r="X127" i="7"/>
  <c r="W127" i="7"/>
  <c r="V127" i="7"/>
  <c r="V127" i="11" s="1"/>
  <c r="X126" i="7"/>
  <c r="W126" i="7"/>
  <c r="V126" i="7"/>
  <c r="V126" i="11" s="1"/>
  <c r="X125" i="7"/>
  <c r="W125" i="7"/>
  <c r="V125" i="7"/>
  <c r="V125" i="11" s="1"/>
  <c r="X124" i="7"/>
  <c r="W124" i="7"/>
  <c r="V124" i="7"/>
  <c r="V124" i="11" s="1"/>
  <c r="X123" i="7"/>
  <c r="W123" i="7"/>
  <c r="V123" i="7"/>
  <c r="V123" i="11" s="1"/>
  <c r="X122" i="7"/>
  <c r="W122" i="7"/>
  <c r="V122" i="7"/>
  <c r="V122" i="11" s="1"/>
  <c r="X121" i="7"/>
  <c r="W121" i="7"/>
  <c r="V121" i="7"/>
  <c r="V121" i="11" s="1"/>
  <c r="X120" i="7"/>
  <c r="W120" i="7"/>
  <c r="V120" i="7"/>
  <c r="V120" i="11" s="1"/>
  <c r="X119" i="7"/>
  <c r="W119" i="7"/>
  <c r="V119" i="7"/>
  <c r="V119" i="11" s="1"/>
  <c r="X118" i="7"/>
  <c r="W118" i="7"/>
  <c r="V118" i="7"/>
  <c r="V118" i="11" s="1"/>
  <c r="X117" i="7"/>
  <c r="W117" i="7"/>
  <c r="V117" i="7"/>
  <c r="V117" i="11" s="1"/>
  <c r="X116" i="7"/>
  <c r="W116" i="7"/>
  <c r="V116" i="7"/>
  <c r="V116" i="11" s="1"/>
  <c r="X115" i="7"/>
  <c r="W115" i="7"/>
  <c r="V115" i="7"/>
  <c r="V115" i="11" s="1"/>
  <c r="X114" i="7"/>
  <c r="W114" i="7"/>
  <c r="V114" i="7"/>
  <c r="V114" i="11" s="1"/>
  <c r="X113" i="7"/>
  <c r="W113" i="7"/>
  <c r="V113" i="7"/>
  <c r="V113" i="11" s="1"/>
  <c r="X112" i="7"/>
  <c r="W112" i="7"/>
  <c r="V112" i="7"/>
  <c r="X111" i="7"/>
  <c r="W111" i="7"/>
  <c r="V111" i="7"/>
  <c r="V111" i="11" s="1"/>
  <c r="X110" i="7"/>
  <c r="W110" i="7"/>
  <c r="V110" i="7"/>
  <c r="V110" i="11" s="1"/>
  <c r="X109" i="7"/>
  <c r="W109" i="7"/>
  <c r="V109" i="7"/>
  <c r="V109" i="11" s="1"/>
  <c r="X108" i="7"/>
  <c r="W108" i="7"/>
  <c r="V108" i="7"/>
  <c r="V108" i="11" s="1"/>
  <c r="X107" i="7"/>
  <c r="W107" i="7"/>
  <c r="V107" i="7"/>
  <c r="V107" i="11" s="1"/>
  <c r="N127" i="7"/>
  <c r="N127" i="11" s="1"/>
  <c r="M127" i="7"/>
  <c r="M127" i="11" s="1"/>
  <c r="L127" i="7"/>
  <c r="L127" i="11" s="1"/>
  <c r="K127" i="7"/>
  <c r="K127" i="11" s="1"/>
  <c r="J127" i="7"/>
  <c r="J127" i="11" s="1"/>
  <c r="I127" i="7"/>
  <c r="I127" i="11" s="1"/>
  <c r="H127" i="7"/>
  <c r="H127" i="11" s="1"/>
  <c r="G127" i="7"/>
  <c r="G127" i="11" s="1"/>
  <c r="F127" i="7"/>
  <c r="F127" i="11" s="1"/>
  <c r="E127" i="7"/>
  <c r="E127" i="11" s="1"/>
  <c r="D127" i="7"/>
  <c r="D127" i="11" s="1"/>
  <c r="C127" i="7"/>
  <c r="C127" i="11" s="1"/>
  <c r="N126" i="7"/>
  <c r="M126" i="7"/>
  <c r="M126" i="11" s="1"/>
  <c r="L126" i="7"/>
  <c r="L126" i="11" s="1"/>
  <c r="K126" i="7"/>
  <c r="K126" i="11" s="1"/>
  <c r="J126" i="7"/>
  <c r="J126" i="11" s="1"/>
  <c r="I126" i="7"/>
  <c r="I126" i="11" s="1"/>
  <c r="H126" i="7"/>
  <c r="H126" i="11" s="1"/>
  <c r="G126" i="7"/>
  <c r="G126" i="11" s="1"/>
  <c r="F126" i="7"/>
  <c r="F126" i="11" s="1"/>
  <c r="E126" i="7"/>
  <c r="E126" i="11" s="1"/>
  <c r="D126" i="7"/>
  <c r="D126" i="11" s="1"/>
  <c r="C126" i="7"/>
  <c r="C126" i="11" s="1"/>
  <c r="N125" i="7"/>
  <c r="N125" i="11" s="1"/>
  <c r="M125" i="7"/>
  <c r="M125" i="11" s="1"/>
  <c r="L125" i="7"/>
  <c r="L125" i="11" s="1"/>
  <c r="K125" i="7"/>
  <c r="K125" i="11" s="1"/>
  <c r="J125" i="7"/>
  <c r="J125" i="11" s="1"/>
  <c r="I125" i="7"/>
  <c r="I125" i="11" s="1"/>
  <c r="H125" i="7"/>
  <c r="H125" i="11" s="1"/>
  <c r="G125" i="7"/>
  <c r="G125" i="11" s="1"/>
  <c r="F125" i="7"/>
  <c r="F125" i="11" s="1"/>
  <c r="E125" i="7"/>
  <c r="E125" i="11" s="1"/>
  <c r="D125" i="7"/>
  <c r="D125" i="11" s="1"/>
  <c r="C125" i="7"/>
  <c r="C125" i="11" s="1"/>
  <c r="N124" i="7"/>
  <c r="M124" i="7"/>
  <c r="L124" i="7"/>
  <c r="L124" i="11" s="1"/>
  <c r="K124" i="7"/>
  <c r="K124" i="11" s="1"/>
  <c r="J124" i="7"/>
  <c r="J124" i="11" s="1"/>
  <c r="I124" i="7"/>
  <c r="I124" i="11" s="1"/>
  <c r="H124" i="7"/>
  <c r="H124" i="11" s="1"/>
  <c r="G124" i="7"/>
  <c r="G124" i="11" s="1"/>
  <c r="F124" i="7"/>
  <c r="F124" i="11" s="1"/>
  <c r="E124" i="7"/>
  <c r="E124" i="11" s="1"/>
  <c r="D124" i="7"/>
  <c r="D124" i="11" s="1"/>
  <c r="C124" i="7"/>
  <c r="C124" i="11" s="1"/>
  <c r="N123" i="7"/>
  <c r="N123" i="11" s="1"/>
  <c r="M123" i="7"/>
  <c r="M123" i="11" s="1"/>
  <c r="L123" i="7"/>
  <c r="L123" i="11" s="1"/>
  <c r="K123" i="7"/>
  <c r="K123" i="11" s="1"/>
  <c r="J123" i="7"/>
  <c r="J123" i="11" s="1"/>
  <c r="I123" i="7"/>
  <c r="I123" i="11" s="1"/>
  <c r="H123" i="7"/>
  <c r="H123" i="11" s="1"/>
  <c r="G123" i="7"/>
  <c r="G123" i="11" s="1"/>
  <c r="F123" i="7"/>
  <c r="F123" i="11" s="1"/>
  <c r="E123" i="7"/>
  <c r="E123" i="11" s="1"/>
  <c r="D123" i="7"/>
  <c r="D123" i="11" s="1"/>
  <c r="C123" i="7"/>
  <c r="C123" i="11" s="1"/>
  <c r="N122" i="7"/>
  <c r="M122" i="7"/>
  <c r="M122" i="11" s="1"/>
  <c r="L122" i="7"/>
  <c r="L122" i="11" s="1"/>
  <c r="K122" i="7"/>
  <c r="K122" i="11" s="1"/>
  <c r="J122" i="7"/>
  <c r="J122" i="11" s="1"/>
  <c r="I122" i="7"/>
  <c r="I122" i="11" s="1"/>
  <c r="H122" i="7"/>
  <c r="H122" i="11" s="1"/>
  <c r="G122" i="7"/>
  <c r="G122" i="11" s="1"/>
  <c r="F122" i="7"/>
  <c r="F122" i="11" s="1"/>
  <c r="E122" i="7"/>
  <c r="E122" i="11" s="1"/>
  <c r="D122" i="7"/>
  <c r="D122" i="11" s="1"/>
  <c r="C122" i="7"/>
  <c r="C122" i="11" s="1"/>
  <c r="N121" i="7"/>
  <c r="N121" i="11" s="1"/>
  <c r="M121" i="7"/>
  <c r="L121" i="7"/>
  <c r="L121" i="11" s="1"/>
  <c r="K121" i="7"/>
  <c r="K121" i="11" s="1"/>
  <c r="J121" i="7"/>
  <c r="J121" i="11" s="1"/>
  <c r="I121" i="7"/>
  <c r="I121" i="11" s="1"/>
  <c r="H121" i="7"/>
  <c r="H121" i="11" s="1"/>
  <c r="G121" i="7"/>
  <c r="G121" i="11" s="1"/>
  <c r="F121" i="7"/>
  <c r="F121" i="11" s="1"/>
  <c r="E121" i="7"/>
  <c r="E121" i="11" s="1"/>
  <c r="D121" i="7"/>
  <c r="D121" i="11" s="1"/>
  <c r="C121" i="7"/>
  <c r="C121" i="11" s="1"/>
  <c r="N120" i="7"/>
  <c r="N120" i="11" s="1"/>
  <c r="M120" i="7"/>
  <c r="M120" i="11" s="1"/>
  <c r="L120" i="7"/>
  <c r="L120" i="11" s="1"/>
  <c r="K120" i="7"/>
  <c r="K120" i="11" s="1"/>
  <c r="J120" i="7"/>
  <c r="J120" i="11" s="1"/>
  <c r="I120" i="7"/>
  <c r="I120" i="11" s="1"/>
  <c r="H120" i="7"/>
  <c r="H120" i="11" s="1"/>
  <c r="G120" i="7"/>
  <c r="G120" i="11" s="1"/>
  <c r="F120" i="7"/>
  <c r="F120" i="11" s="1"/>
  <c r="E120" i="7"/>
  <c r="E120" i="11" s="1"/>
  <c r="D120" i="7"/>
  <c r="D120" i="11" s="1"/>
  <c r="C120" i="7"/>
  <c r="C120" i="11" s="1"/>
  <c r="N119" i="7"/>
  <c r="N119" i="11" s="1"/>
  <c r="M119" i="7"/>
  <c r="L119" i="7"/>
  <c r="L119" i="11" s="1"/>
  <c r="K119" i="7"/>
  <c r="K119" i="11" s="1"/>
  <c r="J119" i="7"/>
  <c r="J119" i="11" s="1"/>
  <c r="I119" i="7"/>
  <c r="I119" i="11" s="1"/>
  <c r="H119" i="7"/>
  <c r="H119" i="11" s="1"/>
  <c r="G119" i="7"/>
  <c r="G119" i="11" s="1"/>
  <c r="F119" i="7"/>
  <c r="F119" i="11" s="1"/>
  <c r="E119" i="7"/>
  <c r="E119" i="11" s="1"/>
  <c r="D119" i="7"/>
  <c r="D119" i="11" s="1"/>
  <c r="C119" i="7"/>
  <c r="N118" i="7"/>
  <c r="N118" i="11" s="1"/>
  <c r="M118" i="7"/>
  <c r="M118" i="11" s="1"/>
  <c r="L118" i="7"/>
  <c r="L118" i="11" s="1"/>
  <c r="K118" i="7"/>
  <c r="K118" i="11" s="1"/>
  <c r="J118" i="7"/>
  <c r="J118" i="11" s="1"/>
  <c r="I118" i="7"/>
  <c r="I118" i="11" s="1"/>
  <c r="H118" i="7"/>
  <c r="H118" i="11" s="1"/>
  <c r="G118" i="7"/>
  <c r="G118" i="11" s="1"/>
  <c r="F118" i="7"/>
  <c r="F118" i="11" s="1"/>
  <c r="E118" i="7"/>
  <c r="E118" i="11" s="1"/>
  <c r="D118" i="7"/>
  <c r="D118" i="11" s="1"/>
  <c r="C118" i="7"/>
  <c r="C118" i="11" s="1"/>
  <c r="N117" i="7"/>
  <c r="N117" i="11" s="1"/>
  <c r="M117" i="7"/>
  <c r="L117" i="7"/>
  <c r="L117" i="11" s="1"/>
  <c r="K117" i="7"/>
  <c r="K117" i="11" s="1"/>
  <c r="J117" i="7"/>
  <c r="J117" i="11" s="1"/>
  <c r="I117" i="7"/>
  <c r="I117" i="11" s="1"/>
  <c r="H117" i="7"/>
  <c r="H117" i="11" s="1"/>
  <c r="G117" i="7"/>
  <c r="G117" i="11" s="1"/>
  <c r="F117" i="7"/>
  <c r="F117" i="11" s="1"/>
  <c r="E117" i="7"/>
  <c r="E117" i="11" s="1"/>
  <c r="D117" i="7"/>
  <c r="D117" i="11" s="1"/>
  <c r="C117" i="7"/>
  <c r="C117" i="11" s="1"/>
  <c r="N116" i="7"/>
  <c r="N116" i="11" s="1"/>
  <c r="M116" i="7"/>
  <c r="M116" i="11" s="1"/>
  <c r="L116" i="7"/>
  <c r="L116" i="11" s="1"/>
  <c r="K116" i="7"/>
  <c r="K116" i="11" s="1"/>
  <c r="J116" i="7"/>
  <c r="J116" i="11" s="1"/>
  <c r="I116" i="7"/>
  <c r="I116" i="11" s="1"/>
  <c r="H116" i="7"/>
  <c r="H116" i="11" s="1"/>
  <c r="G116" i="7"/>
  <c r="G116" i="11" s="1"/>
  <c r="F116" i="7"/>
  <c r="F116" i="11" s="1"/>
  <c r="E116" i="7"/>
  <c r="E116" i="11" s="1"/>
  <c r="D116" i="7"/>
  <c r="D116" i="11" s="1"/>
  <c r="C116" i="7"/>
  <c r="N115" i="7"/>
  <c r="N115" i="11" s="1"/>
  <c r="M115" i="7"/>
  <c r="M115" i="11" s="1"/>
  <c r="L115" i="7"/>
  <c r="L115" i="11" s="1"/>
  <c r="K115" i="7"/>
  <c r="K115" i="11" s="1"/>
  <c r="J115" i="7"/>
  <c r="J115" i="11" s="1"/>
  <c r="I115" i="7"/>
  <c r="I115" i="11" s="1"/>
  <c r="H115" i="7"/>
  <c r="H115" i="11" s="1"/>
  <c r="G115" i="7"/>
  <c r="G115" i="11" s="1"/>
  <c r="F115" i="7"/>
  <c r="F115" i="11" s="1"/>
  <c r="E115" i="7"/>
  <c r="E115" i="11" s="1"/>
  <c r="D115" i="7"/>
  <c r="D115" i="11" s="1"/>
  <c r="C115" i="7"/>
  <c r="C115" i="11" s="1"/>
  <c r="N114" i="7"/>
  <c r="N114" i="11" s="1"/>
  <c r="M114" i="7"/>
  <c r="M114" i="11" s="1"/>
  <c r="L114" i="7"/>
  <c r="L114" i="11" s="1"/>
  <c r="K114" i="7"/>
  <c r="K114" i="11" s="1"/>
  <c r="J114" i="7"/>
  <c r="J114" i="11" s="1"/>
  <c r="I114" i="7"/>
  <c r="I114" i="11" s="1"/>
  <c r="H114" i="7"/>
  <c r="H114" i="11" s="1"/>
  <c r="G114" i="7"/>
  <c r="G114" i="11" s="1"/>
  <c r="F114" i="7"/>
  <c r="F114" i="11" s="1"/>
  <c r="E114" i="7"/>
  <c r="E114" i="11" s="1"/>
  <c r="D114" i="7"/>
  <c r="D114" i="11" s="1"/>
  <c r="C114" i="7"/>
  <c r="N113" i="7"/>
  <c r="M113" i="7"/>
  <c r="M113" i="11" s="1"/>
  <c r="L113" i="7"/>
  <c r="L113" i="11" s="1"/>
  <c r="K113" i="7"/>
  <c r="K113" i="11" s="1"/>
  <c r="J113" i="7"/>
  <c r="J113" i="11" s="1"/>
  <c r="I113" i="7"/>
  <c r="I113" i="11" s="1"/>
  <c r="H113" i="7"/>
  <c r="H113" i="11" s="1"/>
  <c r="G113" i="7"/>
  <c r="G113" i="11" s="1"/>
  <c r="F113" i="7"/>
  <c r="F113" i="11" s="1"/>
  <c r="E113" i="7"/>
  <c r="E113" i="11" s="1"/>
  <c r="D113" i="7"/>
  <c r="D113" i="11" s="1"/>
  <c r="C113" i="7"/>
  <c r="C113" i="11" s="1"/>
  <c r="N112" i="7"/>
  <c r="N112" i="11" s="1"/>
  <c r="M112" i="7"/>
  <c r="M112" i="11" s="1"/>
  <c r="L112" i="7"/>
  <c r="L112" i="11" s="1"/>
  <c r="K112" i="7"/>
  <c r="K112" i="11" s="1"/>
  <c r="J112" i="7"/>
  <c r="J112" i="11" s="1"/>
  <c r="I112" i="7"/>
  <c r="I112" i="11" s="1"/>
  <c r="H112" i="7"/>
  <c r="H112" i="11" s="1"/>
  <c r="G112" i="7"/>
  <c r="G112" i="11" s="1"/>
  <c r="F112" i="7"/>
  <c r="F112" i="11" s="1"/>
  <c r="E112" i="7"/>
  <c r="E112" i="11" s="1"/>
  <c r="D112" i="7"/>
  <c r="D112" i="11" s="1"/>
  <c r="C112" i="7"/>
  <c r="C112" i="11" s="1"/>
  <c r="N111" i="7"/>
  <c r="N111" i="11" s="1"/>
  <c r="M111" i="7"/>
  <c r="M111" i="11" s="1"/>
  <c r="L111" i="7"/>
  <c r="L111" i="11" s="1"/>
  <c r="K111" i="7"/>
  <c r="K111" i="11" s="1"/>
  <c r="J111" i="7"/>
  <c r="J111" i="11" s="1"/>
  <c r="I111" i="7"/>
  <c r="I111" i="11" s="1"/>
  <c r="H111" i="7"/>
  <c r="H111" i="11" s="1"/>
  <c r="G111" i="7"/>
  <c r="G111" i="11" s="1"/>
  <c r="F111" i="7"/>
  <c r="F111" i="11" s="1"/>
  <c r="E111" i="7"/>
  <c r="E111" i="11" s="1"/>
  <c r="D111" i="7"/>
  <c r="D111" i="11" s="1"/>
  <c r="C111" i="7"/>
  <c r="C111" i="11" s="1"/>
  <c r="N110" i="7"/>
  <c r="N110" i="11" s="1"/>
  <c r="M110" i="7"/>
  <c r="M110" i="11" s="1"/>
  <c r="L110" i="7"/>
  <c r="L110" i="11" s="1"/>
  <c r="K110" i="7"/>
  <c r="K110" i="11" s="1"/>
  <c r="J110" i="7"/>
  <c r="J110" i="11" s="1"/>
  <c r="I110" i="7"/>
  <c r="I110" i="11" s="1"/>
  <c r="H110" i="7"/>
  <c r="H110" i="11" s="1"/>
  <c r="G110" i="7"/>
  <c r="G110" i="11" s="1"/>
  <c r="F110" i="7"/>
  <c r="F110" i="11" s="1"/>
  <c r="E110" i="7"/>
  <c r="E110" i="11" s="1"/>
  <c r="D110" i="7"/>
  <c r="D110" i="11" s="1"/>
  <c r="C110" i="7"/>
  <c r="C110" i="11" s="1"/>
  <c r="N109" i="7"/>
  <c r="N109" i="11" s="1"/>
  <c r="M109" i="7"/>
  <c r="M109" i="11" s="1"/>
  <c r="L109" i="7"/>
  <c r="L109" i="11" s="1"/>
  <c r="K109" i="7"/>
  <c r="K109" i="11" s="1"/>
  <c r="J109" i="7"/>
  <c r="J109" i="11" s="1"/>
  <c r="I109" i="7"/>
  <c r="I109" i="11" s="1"/>
  <c r="H109" i="7"/>
  <c r="H109" i="11" s="1"/>
  <c r="G109" i="7"/>
  <c r="G109" i="11" s="1"/>
  <c r="F109" i="7"/>
  <c r="F109" i="11" s="1"/>
  <c r="E109" i="7"/>
  <c r="E109" i="11" s="1"/>
  <c r="D109" i="7"/>
  <c r="D109" i="11" s="1"/>
  <c r="C109" i="7"/>
  <c r="C109" i="11" s="1"/>
  <c r="N108" i="7"/>
  <c r="M108" i="7"/>
  <c r="L108" i="7"/>
  <c r="L108" i="11" s="1"/>
  <c r="K108" i="7"/>
  <c r="K108" i="11" s="1"/>
  <c r="J108" i="7"/>
  <c r="J108" i="11" s="1"/>
  <c r="I108" i="7"/>
  <c r="I108" i="11" s="1"/>
  <c r="H108" i="7"/>
  <c r="H108" i="11" s="1"/>
  <c r="G108" i="7"/>
  <c r="G108" i="11" s="1"/>
  <c r="F108" i="7"/>
  <c r="F108" i="11" s="1"/>
  <c r="E108" i="7"/>
  <c r="E108" i="11" s="1"/>
  <c r="D108" i="7"/>
  <c r="D108" i="11" s="1"/>
  <c r="C108" i="7"/>
  <c r="C108" i="11" s="1"/>
  <c r="N107" i="7"/>
  <c r="N107" i="11" s="1"/>
  <c r="M107" i="7"/>
  <c r="M107" i="11" s="1"/>
  <c r="L107" i="7"/>
  <c r="L107" i="11" s="1"/>
  <c r="K107" i="7"/>
  <c r="K107" i="11" s="1"/>
  <c r="J107" i="7"/>
  <c r="J107" i="11" s="1"/>
  <c r="I107" i="7"/>
  <c r="I107" i="11" s="1"/>
  <c r="H107" i="7"/>
  <c r="H107" i="11" s="1"/>
  <c r="G107" i="7"/>
  <c r="G107" i="11" s="1"/>
  <c r="E107" i="7"/>
  <c r="E107" i="11" s="1"/>
  <c r="D107" i="7"/>
  <c r="D107" i="11" s="1"/>
  <c r="F107" i="7"/>
  <c r="F107" i="11" s="1"/>
  <c r="C107" i="7"/>
  <c r="C107" i="11" s="1"/>
  <c r="X82" i="7"/>
  <c r="W82" i="7"/>
  <c r="V82" i="7"/>
  <c r="V82" i="11" s="1"/>
  <c r="N102" i="7"/>
  <c r="N102" i="11" s="1"/>
  <c r="M102" i="7"/>
  <c r="M102" i="11" s="1"/>
  <c r="L102" i="7"/>
  <c r="L102" i="11" s="1"/>
  <c r="N101" i="7"/>
  <c r="N101" i="11" s="1"/>
  <c r="M101" i="7"/>
  <c r="M101" i="11" s="1"/>
  <c r="L101" i="7"/>
  <c r="L101" i="11" s="1"/>
  <c r="N100" i="7"/>
  <c r="N100" i="11" s="1"/>
  <c r="M100" i="7"/>
  <c r="M100" i="11" s="1"/>
  <c r="L100" i="7"/>
  <c r="L100" i="11" s="1"/>
  <c r="N99" i="7"/>
  <c r="N99" i="11" s="1"/>
  <c r="M99" i="7"/>
  <c r="M99" i="11" s="1"/>
  <c r="L99" i="7"/>
  <c r="L99" i="11" s="1"/>
  <c r="N98" i="7"/>
  <c r="N98" i="11" s="1"/>
  <c r="M98" i="7"/>
  <c r="M98" i="11" s="1"/>
  <c r="L98" i="7"/>
  <c r="L98" i="11" s="1"/>
  <c r="N97" i="7"/>
  <c r="N97" i="11" s="1"/>
  <c r="M97" i="7"/>
  <c r="M97" i="11" s="1"/>
  <c r="L97" i="7"/>
  <c r="L97" i="11" s="1"/>
  <c r="N96" i="7"/>
  <c r="N96" i="11" s="1"/>
  <c r="M96" i="7"/>
  <c r="M96" i="11" s="1"/>
  <c r="L96" i="7"/>
  <c r="L96" i="11" s="1"/>
  <c r="N95" i="7"/>
  <c r="N95" i="11" s="1"/>
  <c r="M95" i="7"/>
  <c r="M95" i="11" s="1"/>
  <c r="L95" i="7"/>
  <c r="L95" i="11" s="1"/>
  <c r="N94" i="7"/>
  <c r="N94" i="11" s="1"/>
  <c r="M94" i="7"/>
  <c r="M94" i="11" s="1"/>
  <c r="L94" i="7"/>
  <c r="L94" i="11" s="1"/>
  <c r="N93" i="7"/>
  <c r="N93" i="11" s="1"/>
  <c r="M93" i="7"/>
  <c r="M93" i="11" s="1"/>
  <c r="L93" i="7"/>
  <c r="L93" i="11" s="1"/>
  <c r="N92" i="7"/>
  <c r="N92" i="11" s="1"/>
  <c r="M92" i="7"/>
  <c r="M92" i="11" s="1"/>
  <c r="L92" i="7"/>
  <c r="L92" i="11" s="1"/>
  <c r="N91" i="7"/>
  <c r="N91" i="11" s="1"/>
  <c r="M91" i="7"/>
  <c r="M91" i="11" s="1"/>
  <c r="L91" i="7"/>
  <c r="L91" i="11" s="1"/>
  <c r="N90" i="7"/>
  <c r="N90" i="11" s="1"/>
  <c r="M90" i="7"/>
  <c r="M90" i="11" s="1"/>
  <c r="L90" i="7"/>
  <c r="L90" i="11" s="1"/>
  <c r="N89" i="7"/>
  <c r="N89" i="11" s="1"/>
  <c r="M89" i="7"/>
  <c r="M89" i="11" s="1"/>
  <c r="L89" i="7"/>
  <c r="L89" i="11" s="1"/>
  <c r="N88" i="7"/>
  <c r="N88" i="11" s="1"/>
  <c r="M88" i="7"/>
  <c r="M88" i="11" s="1"/>
  <c r="L88" i="7"/>
  <c r="L88" i="11" s="1"/>
  <c r="N87" i="7"/>
  <c r="N87" i="11" s="1"/>
  <c r="M87" i="7"/>
  <c r="M87" i="11" s="1"/>
  <c r="L87" i="7"/>
  <c r="L87" i="11" s="1"/>
  <c r="N86" i="7"/>
  <c r="N86" i="11" s="1"/>
  <c r="M86" i="7"/>
  <c r="M86" i="11" s="1"/>
  <c r="L86" i="7"/>
  <c r="L86" i="11" s="1"/>
  <c r="N85" i="7"/>
  <c r="N85" i="11" s="1"/>
  <c r="M85" i="7"/>
  <c r="M85" i="11" s="1"/>
  <c r="L85" i="7"/>
  <c r="L85" i="11" s="1"/>
  <c r="N84" i="7"/>
  <c r="N84" i="11" s="1"/>
  <c r="M84" i="7"/>
  <c r="M84" i="11" s="1"/>
  <c r="L84" i="7"/>
  <c r="L84" i="11" s="1"/>
  <c r="N83" i="7"/>
  <c r="N83" i="11" s="1"/>
  <c r="M83" i="7"/>
  <c r="M83" i="11" s="1"/>
  <c r="L83" i="7"/>
  <c r="L83" i="11" s="1"/>
  <c r="N82" i="7"/>
  <c r="N82" i="11" s="1"/>
  <c r="M82" i="7"/>
  <c r="M82" i="11" s="1"/>
  <c r="L82" i="7"/>
  <c r="L82" i="11" s="1"/>
  <c r="K102" i="7"/>
  <c r="K102" i="11" s="1"/>
  <c r="J102" i="7"/>
  <c r="J102" i="11" s="1"/>
  <c r="I102" i="7"/>
  <c r="I102" i="11" s="1"/>
  <c r="K101" i="7"/>
  <c r="K101" i="11" s="1"/>
  <c r="J101" i="7"/>
  <c r="J101" i="11" s="1"/>
  <c r="I101" i="7"/>
  <c r="I101" i="11" s="1"/>
  <c r="K100" i="7"/>
  <c r="K100" i="11" s="1"/>
  <c r="J100" i="7"/>
  <c r="J100" i="11" s="1"/>
  <c r="I100" i="7"/>
  <c r="I100" i="11" s="1"/>
  <c r="K99" i="7"/>
  <c r="K99" i="11" s="1"/>
  <c r="J99" i="7"/>
  <c r="J99" i="11" s="1"/>
  <c r="I99" i="7"/>
  <c r="I99" i="11" s="1"/>
  <c r="K98" i="7"/>
  <c r="K98" i="11" s="1"/>
  <c r="J98" i="7"/>
  <c r="J98" i="11" s="1"/>
  <c r="I98" i="7"/>
  <c r="I98" i="11" s="1"/>
  <c r="K97" i="7"/>
  <c r="K97" i="11" s="1"/>
  <c r="J97" i="7"/>
  <c r="J97" i="11" s="1"/>
  <c r="I97" i="7"/>
  <c r="I97" i="11" s="1"/>
  <c r="K96" i="7"/>
  <c r="K96" i="11" s="1"/>
  <c r="J96" i="7"/>
  <c r="J96" i="11" s="1"/>
  <c r="I96" i="7"/>
  <c r="I96" i="11" s="1"/>
  <c r="K95" i="7"/>
  <c r="K95" i="11" s="1"/>
  <c r="J95" i="7"/>
  <c r="J95" i="11" s="1"/>
  <c r="I95" i="7"/>
  <c r="I95" i="11" s="1"/>
  <c r="K94" i="7"/>
  <c r="K94" i="11" s="1"/>
  <c r="J94" i="7"/>
  <c r="J94" i="11" s="1"/>
  <c r="I94" i="7"/>
  <c r="I94" i="11" s="1"/>
  <c r="K93" i="7"/>
  <c r="K93" i="11" s="1"/>
  <c r="J93" i="7"/>
  <c r="J93" i="11" s="1"/>
  <c r="I93" i="7"/>
  <c r="I93" i="11" s="1"/>
  <c r="K92" i="7"/>
  <c r="K92" i="11" s="1"/>
  <c r="J92" i="7"/>
  <c r="J92" i="11" s="1"/>
  <c r="I92" i="7"/>
  <c r="I92" i="11" s="1"/>
  <c r="K91" i="7"/>
  <c r="K91" i="11" s="1"/>
  <c r="J91" i="7"/>
  <c r="J91" i="11" s="1"/>
  <c r="I91" i="7"/>
  <c r="I91" i="11" s="1"/>
  <c r="K90" i="7"/>
  <c r="K90" i="11" s="1"/>
  <c r="J90" i="7"/>
  <c r="J90" i="11" s="1"/>
  <c r="I90" i="7"/>
  <c r="I90" i="11" s="1"/>
  <c r="K89" i="7"/>
  <c r="K89" i="11" s="1"/>
  <c r="J89" i="7"/>
  <c r="J89" i="11" s="1"/>
  <c r="I89" i="7"/>
  <c r="I89" i="11" s="1"/>
  <c r="K88" i="7"/>
  <c r="K88" i="11" s="1"/>
  <c r="J88" i="7"/>
  <c r="J88" i="11" s="1"/>
  <c r="I88" i="7"/>
  <c r="I88" i="11" s="1"/>
  <c r="K87" i="7"/>
  <c r="K87" i="11" s="1"/>
  <c r="J87" i="7"/>
  <c r="J87" i="11" s="1"/>
  <c r="I87" i="7"/>
  <c r="I87" i="11" s="1"/>
  <c r="K86" i="7"/>
  <c r="K86" i="11" s="1"/>
  <c r="J86" i="7"/>
  <c r="J86" i="11" s="1"/>
  <c r="I86" i="7"/>
  <c r="I86" i="11" s="1"/>
  <c r="K85" i="7"/>
  <c r="K85" i="11" s="1"/>
  <c r="J85" i="7"/>
  <c r="J85" i="11" s="1"/>
  <c r="I85" i="7"/>
  <c r="I85" i="11" s="1"/>
  <c r="K84" i="7"/>
  <c r="K84" i="11" s="1"/>
  <c r="J84" i="7"/>
  <c r="J84" i="11" s="1"/>
  <c r="I84" i="7"/>
  <c r="I84" i="11" s="1"/>
  <c r="K83" i="7"/>
  <c r="K83" i="11" s="1"/>
  <c r="J83" i="7"/>
  <c r="J83" i="11" s="1"/>
  <c r="I83" i="7"/>
  <c r="I83" i="11" s="1"/>
  <c r="K82" i="7"/>
  <c r="K82" i="11" s="1"/>
  <c r="J82" i="7"/>
  <c r="J82" i="11" s="1"/>
  <c r="I82" i="7"/>
  <c r="I82" i="11" s="1"/>
  <c r="H102" i="7"/>
  <c r="H102" i="11" s="1"/>
  <c r="G102" i="7"/>
  <c r="G102" i="11" s="1"/>
  <c r="F102" i="7"/>
  <c r="F102" i="11" s="1"/>
  <c r="H101" i="7"/>
  <c r="H101" i="11" s="1"/>
  <c r="G101" i="7"/>
  <c r="G101" i="11" s="1"/>
  <c r="F101" i="7"/>
  <c r="F101" i="11" s="1"/>
  <c r="H100" i="7"/>
  <c r="H100" i="11" s="1"/>
  <c r="G100" i="7"/>
  <c r="G100" i="11" s="1"/>
  <c r="F100" i="7"/>
  <c r="F100" i="11" s="1"/>
  <c r="H99" i="7"/>
  <c r="H99" i="11" s="1"/>
  <c r="G99" i="7"/>
  <c r="G99" i="11" s="1"/>
  <c r="F99" i="7"/>
  <c r="F99" i="11" s="1"/>
  <c r="H98" i="7"/>
  <c r="H98" i="11" s="1"/>
  <c r="G98" i="7"/>
  <c r="G98" i="11" s="1"/>
  <c r="F98" i="7"/>
  <c r="F98" i="11" s="1"/>
  <c r="H97" i="7"/>
  <c r="H97" i="11" s="1"/>
  <c r="G97" i="7"/>
  <c r="G97" i="11" s="1"/>
  <c r="F97" i="7"/>
  <c r="F97" i="11" s="1"/>
  <c r="H96" i="7"/>
  <c r="H96" i="11" s="1"/>
  <c r="G96" i="7"/>
  <c r="G96" i="11" s="1"/>
  <c r="F96" i="7"/>
  <c r="F96" i="11" s="1"/>
  <c r="H95" i="7"/>
  <c r="H95" i="11" s="1"/>
  <c r="G95" i="7"/>
  <c r="G95" i="11" s="1"/>
  <c r="F95" i="7"/>
  <c r="F95" i="11" s="1"/>
  <c r="H94" i="7"/>
  <c r="H94" i="11" s="1"/>
  <c r="G94" i="7"/>
  <c r="G94" i="11" s="1"/>
  <c r="F94" i="7"/>
  <c r="F94" i="11" s="1"/>
  <c r="H93" i="7"/>
  <c r="H93" i="11" s="1"/>
  <c r="G93" i="7"/>
  <c r="G93" i="11" s="1"/>
  <c r="F93" i="7"/>
  <c r="F93" i="11" s="1"/>
  <c r="H92" i="7"/>
  <c r="H92" i="11" s="1"/>
  <c r="G92" i="7"/>
  <c r="G92" i="11" s="1"/>
  <c r="F92" i="7"/>
  <c r="F92" i="11" s="1"/>
  <c r="H91" i="7"/>
  <c r="H91" i="11" s="1"/>
  <c r="G91" i="7"/>
  <c r="G91" i="11" s="1"/>
  <c r="F91" i="7"/>
  <c r="F91" i="11" s="1"/>
  <c r="H90" i="7"/>
  <c r="H90" i="11" s="1"/>
  <c r="G90" i="7"/>
  <c r="G90" i="11" s="1"/>
  <c r="F90" i="7"/>
  <c r="F90" i="11" s="1"/>
  <c r="H89" i="7"/>
  <c r="H89" i="11" s="1"/>
  <c r="G89" i="7"/>
  <c r="G89" i="11" s="1"/>
  <c r="F89" i="7"/>
  <c r="F89" i="11" s="1"/>
  <c r="H88" i="7"/>
  <c r="H88" i="11" s="1"/>
  <c r="G88" i="7"/>
  <c r="G88" i="11" s="1"/>
  <c r="F88" i="7"/>
  <c r="F88" i="11" s="1"/>
  <c r="H87" i="7"/>
  <c r="H87" i="11" s="1"/>
  <c r="G87" i="7"/>
  <c r="G87" i="11" s="1"/>
  <c r="F87" i="7"/>
  <c r="F87" i="11" s="1"/>
  <c r="H86" i="7"/>
  <c r="H86" i="11" s="1"/>
  <c r="G86" i="7"/>
  <c r="G86" i="11" s="1"/>
  <c r="F86" i="7"/>
  <c r="F86" i="11" s="1"/>
  <c r="H85" i="7"/>
  <c r="H85" i="11" s="1"/>
  <c r="G85" i="7"/>
  <c r="G85" i="11" s="1"/>
  <c r="F85" i="7"/>
  <c r="F85" i="11" s="1"/>
  <c r="H84" i="7"/>
  <c r="H84" i="11" s="1"/>
  <c r="G84" i="7"/>
  <c r="G84" i="11" s="1"/>
  <c r="F84" i="7"/>
  <c r="F84" i="11" s="1"/>
  <c r="H83" i="7"/>
  <c r="H83" i="11" s="1"/>
  <c r="G83" i="7"/>
  <c r="G83" i="11" s="1"/>
  <c r="F83" i="7"/>
  <c r="F83" i="11" s="1"/>
  <c r="H82" i="7"/>
  <c r="H82" i="11" s="1"/>
  <c r="G82" i="7"/>
  <c r="G82" i="11" s="1"/>
  <c r="F82" i="7"/>
  <c r="F82" i="11" s="1"/>
  <c r="E102" i="7"/>
  <c r="E102" i="11" s="1"/>
  <c r="D102" i="7"/>
  <c r="D102" i="11" s="1"/>
  <c r="C102" i="7"/>
  <c r="C102" i="11" s="1"/>
  <c r="E101" i="7"/>
  <c r="E101" i="11" s="1"/>
  <c r="D101" i="7"/>
  <c r="D101" i="11" s="1"/>
  <c r="C101" i="7"/>
  <c r="C101" i="11" s="1"/>
  <c r="E100" i="7"/>
  <c r="E100" i="11" s="1"/>
  <c r="D100" i="7"/>
  <c r="D100" i="11" s="1"/>
  <c r="C100" i="7"/>
  <c r="C100" i="11" s="1"/>
  <c r="E99" i="7"/>
  <c r="E99" i="11" s="1"/>
  <c r="D99" i="7"/>
  <c r="D99" i="11" s="1"/>
  <c r="C99" i="7"/>
  <c r="C99" i="11" s="1"/>
  <c r="E98" i="7"/>
  <c r="E98" i="11" s="1"/>
  <c r="D98" i="7"/>
  <c r="D98" i="11" s="1"/>
  <c r="C98" i="7"/>
  <c r="C98" i="11" s="1"/>
  <c r="E97" i="7"/>
  <c r="E97" i="11" s="1"/>
  <c r="D97" i="7"/>
  <c r="D97" i="11" s="1"/>
  <c r="C97" i="7"/>
  <c r="C97" i="11" s="1"/>
  <c r="E96" i="7"/>
  <c r="E96" i="11" s="1"/>
  <c r="D96" i="7"/>
  <c r="D96" i="11" s="1"/>
  <c r="C96" i="7"/>
  <c r="C96" i="11" s="1"/>
  <c r="E95" i="7"/>
  <c r="E95" i="11" s="1"/>
  <c r="D95" i="7"/>
  <c r="D95" i="11" s="1"/>
  <c r="C95" i="7"/>
  <c r="C95" i="11" s="1"/>
  <c r="E94" i="7"/>
  <c r="E94" i="11" s="1"/>
  <c r="D94" i="7"/>
  <c r="D94" i="11" s="1"/>
  <c r="C94" i="7"/>
  <c r="C94" i="11" s="1"/>
  <c r="E93" i="7"/>
  <c r="E93" i="11" s="1"/>
  <c r="D93" i="7"/>
  <c r="D93" i="11" s="1"/>
  <c r="C93" i="7"/>
  <c r="C93" i="11" s="1"/>
  <c r="E92" i="7"/>
  <c r="E92" i="11" s="1"/>
  <c r="D92" i="7"/>
  <c r="D92" i="11" s="1"/>
  <c r="C92" i="7"/>
  <c r="C92" i="11" s="1"/>
  <c r="E91" i="7"/>
  <c r="E91" i="11" s="1"/>
  <c r="D91" i="7"/>
  <c r="D91" i="11" s="1"/>
  <c r="C91" i="7"/>
  <c r="C91" i="11" s="1"/>
  <c r="E90" i="7"/>
  <c r="E90" i="11" s="1"/>
  <c r="D90" i="7"/>
  <c r="D90" i="11" s="1"/>
  <c r="C90" i="7"/>
  <c r="C90" i="11" s="1"/>
  <c r="E89" i="7"/>
  <c r="E89" i="11" s="1"/>
  <c r="D89" i="7"/>
  <c r="D89" i="11" s="1"/>
  <c r="C89" i="7"/>
  <c r="C89" i="11" s="1"/>
  <c r="E88" i="7"/>
  <c r="E88" i="11" s="1"/>
  <c r="D88" i="7"/>
  <c r="D88" i="11" s="1"/>
  <c r="C88" i="7"/>
  <c r="C88" i="11" s="1"/>
  <c r="E87" i="7"/>
  <c r="E87" i="11" s="1"/>
  <c r="D87" i="7"/>
  <c r="D87" i="11" s="1"/>
  <c r="C87" i="7"/>
  <c r="C87" i="11" s="1"/>
  <c r="E86" i="7"/>
  <c r="E86" i="11" s="1"/>
  <c r="D86" i="7"/>
  <c r="D86" i="11" s="1"/>
  <c r="C86" i="7"/>
  <c r="C86" i="11" s="1"/>
  <c r="E85" i="7"/>
  <c r="E85" i="11" s="1"/>
  <c r="D85" i="7"/>
  <c r="D85" i="11" s="1"/>
  <c r="C85" i="7"/>
  <c r="C85" i="11" s="1"/>
  <c r="E84" i="7"/>
  <c r="E84" i="11" s="1"/>
  <c r="D84" i="7"/>
  <c r="D84" i="11" s="1"/>
  <c r="C84" i="7"/>
  <c r="C84" i="11" s="1"/>
  <c r="E83" i="7"/>
  <c r="E83" i="11" s="1"/>
  <c r="D83" i="7"/>
  <c r="D83" i="11" s="1"/>
  <c r="C83" i="7"/>
  <c r="C83" i="11" s="1"/>
  <c r="D82" i="7"/>
  <c r="D82" i="11" s="1"/>
  <c r="E82" i="7"/>
  <c r="E82" i="11" s="1"/>
  <c r="C82" i="7"/>
  <c r="C82" i="11" s="1"/>
  <c r="X57" i="7"/>
  <c r="W57" i="7"/>
  <c r="V57" i="7"/>
  <c r="V57" i="11" s="1"/>
  <c r="N77" i="7"/>
  <c r="N77" i="11" s="1"/>
  <c r="M77" i="7"/>
  <c r="M77" i="11" s="1"/>
  <c r="L77" i="7"/>
  <c r="L77" i="11" s="1"/>
  <c r="N76" i="7"/>
  <c r="N76" i="11" s="1"/>
  <c r="M76" i="7"/>
  <c r="M76" i="11" s="1"/>
  <c r="L76" i="7"/>
  <c r="L76" i="11" s="1"/>
  <c r="N75" i="7"/>
  <c r="N75" i="11" s="1"/>
  <c r="M75" i="7"/>
  <c r="M75" i="11" s="1"/>
  <c r="L75" i="7"/>
  <c r="L75" i="11" s="1"/>
  <c r="N74" i="7"/>
  <c r="N74" i="11" s="1"/>
  <c r="M74" i="7"/>
  <c r="M74" i="11" s="1"/>
  <c r="L74" i="7"/>
  <c r="L74" i="11" s="1"/>
  <c r="N73" i="7"/>
  <c r="N73" i="11" s="1"/>
  <c r="M73" i="7"/>
  <c r="M73" i="11" s="1"/>
  <c r="L73" i="7"/>
  <c r="L73" i="11" s="1"/>
  <c r="N72" i="7"/>
  <c r="N72" i="11" s="1"/>
  <c r="M72" i="7"/>
  <c r="M72" i="11" s="1"/>
  <c r="L72" i="7"/>
  <c r="L72" i="11" s="1"/>
  <c r="N71" i="7"/>
  <c r="N71" i="11" s="1"/>
  <c r="M71" i="7"/>
  <c r="M71" i="11" s="1"/>
  <c r="L71" i="7"/>
  <c r="L71" i="11" s="1"/>
  <c r="N70" i="7"/>
  <c r="N70" i="11" s="1"/>
  <c r="M70" i="7"/>
  <c r="M70" i="11" s="1"/>
  <c r="L70" i="7"/>
  <c r="L70" i="11" s="1"/>
  <c r="N69" i="7"/>
  <c r="N69" i="11" s="1"/>
  <c r="M69" i="7"/>
  <c r="M69" i="11" s="1"/>
  <c r="L69" i="7"/>
  <c r="L69" i="11" s="1"/>
  <c r="N68" i="7"/>
  <c r="N68" i="11" s="1"/>
  <c r="M68" i="7"/>
  <c r="M68" i="11" s="1"/>
  <c r="L68" i="7"/>
  <c r="L68" i="11" s="1"/>
  <c r="N67" i="7"/>
  <c r="N67" i="11" s="1"/>
  <c r="M67" i="7"/>
  <c r="M67" i="11" s="1"/>
  <c r="L67" i="7"/>
  <c r="L67" i="11" s="1"/>
  <c r="N66" i="7"/>
  <c r="N66" i="11" s="1"/>
  <c r="M66" i="7"/>
  <c r="M66" i="11" s="1"/>
  <c r="L66" i="7"/>
  <c r="L66" i="11" s="1"/>
  <c r="N65" i="7"/>
  <c r="N65" i="11" s="1"/>
  <c r="M65" i="7"/>
  <c r="M65" i="11" s="1"/>
  <c r="L65" i="7"/>
  <c r="L65" i="11" s="1"/>
  <c r="N64" i="7"/>
  <c r="N64" i="11" s="1"/>
  <c r="M64" i="7"/>
  <c r="M64" i="11" s="1"/>
  <c r="L64" i="7"/>
  <c r="L64" i="11" s="1"/>
  <c r="N63" i="7"/>
  <c r="N63" i="11" s="1"/>
  <c r="M63" i="7"/>
  <c r="M63" i="11" s="1"/>
  <c r="L63" i="7"/>
  <c r="L63" i="11" s="1"/>
  <c r="N62" i="7"/>
  <c r="N62" i="11" s="1"/>
  <c r="M62" i="7"/>
  <c r="M62" i="11" s="1"/>
  <c r="L62" i="7"/>
  <c r="L62" i="11" s="1"/>
  <c r="N61" i="7"/>
  <c r="N61" i="11" s="1"/>
  <c r="M61" i="7"/>
  <c r="M61" i="11" s="1"/>
  <c r="L61" i="7"/>
  <c r="L61" i="11" s="1"/>
  <c r="N60" i="7"/>
  <c r="N60" i="11" s="1"/>
  <c r="M60" i="7"/>
  <c r="M60" i="11" s="1"/>
  <c r="L60" i="7"/>
  <c r="L60" i="11" s="1"/>
  <c r="N59" i="7"/>
  <c r="N59" i="11" s="1"/>
  <c r="M59" i="7"/>
  <c r="M59" i="11" s="1"/>
  <c r="L59" i="7"/>
  <c r="L59" i="11" s="1"/>
  <c r="N58" i="7"/>
  <c r="N58" i="11" s="1"/>
  <c r="M58" i="7"/>
  <c r="M58" i="11" s="1"/>
  <c r="L58" i="7"/>
  <c r="L58" i="11" s="1"/>
  <c r="N57" i="7"/>
  <c r="N57" i="11" s="1"/>
  <c r="M57" i="7"/>
  <c r="M57" i="11" s="1"/>
  <c r="L57" i="7"/>
  <c r="L57" i="11" s="1"/>
  <c r="K77" i="7"/>
  <c r="K77" i="11" s="1"/>
  <c r="J77" i="7"/>
  <c r="J77" i="11" s="1"/>
  <c r="I77" i="7"/>
  <c r="I77" i="11" s="1"/>
  <c r="K76" i="7"/>
  <c r="K76" i="11" s="1"/>
  <c r="J76" i="7"/>
  <c r="J76" i="11" s="1"/>
  <c r="I76" i="7"/>
  <c r="I76" i="11" s="1"/>
  <c r="K75" i="7"/>
  <c r="K75" i="11" s="1"/>
  <c r="J75" i="7"/>
  <c r="J75" i="11" s="1"/>
  <c r="I75" i="7"/>
  <c r="I75" i="11" s="1"/>
  <c r="K74" i="7"/>
  <c r="K74" i="11" s="1"/>
  <c r="J74" i="7"/>
  <c r="J74" i="11" s="1"/>
  <c r="I74" i="7"/>
  <c r="I74" i="11" s="1"/>
  <c r="K73" i="7"/>
  <c r="K73" i="11" s="1"/>
  <c r="J73" i="7"/>
  <c r="J73" i="11" s="1"/>
  <c r="I73" i="7"/>
  <c r="I73" i="11" s="1"/>
  <c r="K72" i="7"/>
  <c r="K72" i="11" s="1"/>
  <c r="J72" i="7"/>
  <c r="J72" i="11" s="1"/>
  <c r="I72" i="7"/>
  <c r="I72" i="11" s="1"/>
  <c r="K71" i="7"/>
  <c r="K71" i="11" s="1"/>
  <c r="J71" i="7"/>
  <c r="J71" i="11" s="1"/>
  <c r="I71" i="7"/>
  <c r="I71" i="11" s="1"/>
  <c r="K70" i="7"/>
  <c r="K70" i="11" s="1"/>
  <c r="J70" i="7"/>
  <c r="J70" i="11" s="1"/>
  <c r="I70" i="7"/>
  <c r="I70" i="11" s="1"/>
  <c r="K69" i="7"/>
  <c r="K69" i="11" s="1"/>
  <c r="J69" i="7"/>
  <c r="J69" i="11" s="1"/>
  <c r="I69" i="7"/>
  <c r="I69" i="11" s="1"/>
  <c r="K68" i="7"/>
  <c r="K68" i="11" s="1"/>
  <c r="J68" i="7"/>
  <c r="J68" i="11" s="1"/>
  <c r="I68" i="7"/>
  <c r="I68" i="11" s="1"/>
  <c r="K67" i="7"/>
  <c r="K67" i="11" s="1"/>
  <c r="J67" i="7"/>
  <c r="J67" i="11" s="1"/>
  <c r="I67" i="7"/>
  <c r="I67" i="11" s="1"/>
  <c r="K66" i="7"/>
  <c r="K66" i="11" s="1"/>
  <c r="J66" i="7"/>
  <c r="J66" i="11" s="1"/>
  <c r="I66" i="7"/>
  <c r="I66" i="11" s="1"/>
  <c r="K65" i="7"/>
  <c r="K65" i="11" s="1"/>
  <c r="J65" i="7"/>
  <c r="J65" i="11" s="1"/>
  <c r="I65" i="7"/>
  <c r="I65" i="11" s="1"/>
  <c r="K64" i="7"/>
  <c r="K64" i="11" s="1"/>
  <c r="J64" i="7"/>
  <c r="J64" i="11" s="1"/>
  <c r="I64" i="7"/>
  <c r="I64" i="11" s="1"/>
  <c r="K63" i="7"/>
  <c r="K63" i="11" s="1"/>
  <c r="J63" i="7"/>
  <c r="J63" i="11" s="1"/>
  <c r="I63" i="7"/>
  <c r="I63" i="11" s="1"/>
  <c r="K62" i="7"/>
  <c r="K62" i="11" s="1"/>
  <c r="J62" i="7"/>
  <c r="J62" i="11" s="1"/>
  <c r="I62" i="7"/>
  <c r="I62" i="11" s="1"/>
  <c r="K61" i="7"/>
  <c r="K61" i="11" s="1"/>
  <c r="J61" i="7"/>
  <c r="J61" i="11" s="1"/>
  <c r="I61" i="7"/>
  <c r="I61" i="11" s="1"/>
  <c r="K60" i="7"/>
  <c r="K60" i="11" s="1"/>
  <c r="J60" i="7"/>
  <c r="J60" i="11" s="1"/>
  <c r="I60" i="7"/>
  <c r="I60" i="11" s="1"/>
  <c r="K59" i="7"/>
  <c r="K59" i="11" s="1"/>
  <c r="J59" i="7"/>
  <c r="J59" i="11" s="1"/>
  <c r="I59" i="7"/>
  <c r="I59" i="11" s="1"/>
  <c r="K58" i="7"/>
  <c r="K58" i="11" s="1"/>
  <c r="J58" i="7"/>
  <c r="J58" i="11" s="1"/>
  <c r="I58" i="7"/>
  <c r="I58" i="11" s="1"/>
  <c r="K57" i="7"/>
  <c r="K57" i="11" s="1"/>
  <c r="J57" i="7"/>
  <c r="J57" i="11" s="1"/>
  <c r="I57" i="7"/>
  <c r="I57" i="11" s="1"/>
  <c r="H77" i="7"/>
  <c r="H77" i="11" s="1"/>
  <c r="G77" i="7"/>
  <c r="G77" i="11" s="1"/>
  <c r="F77" i="7"/>
  <c r="F77" i="11" s="1"/>
  <c r="H76" i="7"/>
  <c r="H76" i="11" s="1"/>
  <c r="G76" i="7"/>
  <c r="G76" i="11" s="1"/>
  <c r="F76" i="7"/>
  <c r="F76" i="11" s="1"/>
  <c r="H75" i="7"/>
  <c r="H75" i="11" s="1"/>
  <c r="G75" i="7"/>
  <c r="G75" i="11" s="1"/>
  <c r="F75" i="7"/>
  <c r="F75" i="11" s="1"/>
  <c r="H74" i="7"/>
  <c r="H74" i="11" s="1"/>
  <c r="G74" i="7"/>
  <c r="G74" i="11" s="1"/>
  <c r="F74" i="7"/>
  <c r="F74" i="11" s="1"/>
  <c r="H73" i="7"/>
  <c r="H73" i="11" s="1"/>
  <c r="G73" i="7"/>
  <c r="G73" i="11" s="1"/>
  <c r="F73" i="7"/>
  <c r="F73" i="11" s="1"/>
  <c r="H72" i="7"/>
  <c r="H72" i="11" s="1"/>
  <c r="G72" i="7"/>
  <c r="G72" i="11" s="1"/>
  <c r="F72" i="7"/>
  <c r="F72" i="11" s="1"/>
  <c r="H71" i="7"/>
  <c r="H71" i="11" s="1"/>
  <c r="G71" i="7"/>
  <c r="G71" i="11" s="1"/>
  <c r="F71" i="7"/>
  <c r="F71" i="11" s="1"/>
  <c r="H70" i="7"/>
  <c r="H70" i="11" s="1"/>
  <c r="G70" i="7"/>
  <c r="G70" i="11" s="1"/>
  <c r="F70" i="7"/>
  <c r="F70" i="11" s="1"/>
  <c r="H69" i="7"/>
  <c r="H69" i="11" s="1"/>
  <c r="G69" i="7"/>
  <c r="G69" i="11" s="1"/>
  <c r="F69" i="7"/>
  <c r="F69" i="11" s="1"/>
  <c r="H68" i="7"/>
  <c r="H68" i="11" s="1"/>
  <c r="G68" i="7"/>
  <c r="G68" i="11" s="1"/>
  <c r="F68" i="7"/>
  <c r="F68" i="11" s="1"/>
  <c r="H67" i="7"/>
  <c r="H67" i="11" s="1"/>
  <c r="G67" i="7"/>
  <c r="G67" i="11" s="1"/>
  <c r="F67" i="7"/>
  <c r="F67" i="11" s="1"/>
  <c r="H66" i="7"/>
  <c r="H66" i="11" s="1"/>
  <c r="G66" i="7"/>
  <c r="G66" i="11" s="1"/>
  <c r="F66" i="7"/>
  <c r="F66" i="11" s="1"/>
  <c r="H65" i="7"/>
  <c r="H65" i="11" s="1"/>
  <c r="G65" i="7"/>
  <c r="G65" i="11" s="1"/>
  <c r="F65" i="7"/>
  <c r="F65" i="11" s="1"/>
  <c r="H64" i="7"/>
  <c r="H64" i="11" s="1"/>
  <c r="G64" i="7"/>
  <c r="G64" i="11" s="1"/>
  <c r="F64" i="7"/>
  <c r="F64" i="11" s="1"/>
  <c r="H63" i="7"/>
  <c r="H63" i="11" s="1"/>
  <c r="G63" i="7"/>
  <c r="G63" i="11" s="1"/>
  <c r="F63" i="7"/>
  <c r="F63" i="11" s="1"/>
  <c r="H62" i="7"/>
  <c r="H62" i="11" s="1"/>
  <c r="G62" i="7"/>
  <c r="G62" i="11" s="1"/>
  <c r="F62" i="7"/>
  <c r="F62" i="11" s="1"/>
  <c r="H61" i="7"/>
  <c r="H61" i="11" s="1"/>
  <c r="G61" i="7"/>
  <c r="G61" i="11" s="1"/>
  <c r="F61" i="7"/>
  <c r="F61" i="11" s="1"/>
  <c r="H60" i="7"/>
  <c r="H60" i="11" s="1"/>
  <c r="G60" i="7"/>
  <c r="G60" i="11" s="1"/>
  <c r="F60" i="7"/>
  <c r="F60" i="11" s="1"/>
  <c r="H59" i="7"/>
  <c r="H59" i="11" s="1"/>
  <c r="G59" i="7"/>
  <c r="G59" i="11" s="1"/>
  <c r="F59" i="7"/>
  <c r="F59" i="11" s="1"/>
  <c r="H58" i="7"/>
  <c r="H58" i="11" s="1"/>
  <c r="G58" i="7"/>
  <c r="G58" i="11" s="1"/>
  <c r="F58" i="7"/>
  <c r="F58" i="11" s="1"/>
  <c r="H57" i="7"/>
  <c r="H57" i="11" s="1"/>
  <c r="G57" i="7"/>
  <c r="G57" i="11" s="1"/>
  <c r="F57" i="7"/>
  <c r="F57" i="11" s="1"/>
  <c r="E77" i="7"/>
  <c r="E77" i="11" s="1"/>
  <c r="D77" i="7"/>
  <c r="D77" i="11" s="1"/>
  <c r="C77" i="7"/>
  <c r="C77" i="11" s="1"/>
  <c r="E76" i="7"/>
  <c r="E76" i="11" s="1"/>
  <c r="D76" i="7"/>
  <c r="D76" i="11" s="1"/>
  <c r="C76" i="7"/>
  <c r="C76" i="11" s="1"/>
  <c r="E75" i="7"/>
  <c r="E75" i="11" s="1"/>
  <c r="D75" i="7"/>
  <c r="D75" i="11" s="1"/>
  <c r="C75" i="7"/>
  <c r="C75" i="11" s="1"/>
  <c r="E74" i="7"/>
  <c r="E74" i="11" s="1"/>
  <c r="D74" i="7"/>
  <c r="D74" i="11" s="1"/>
  <c r="C74" i="7"/>
  <c r="C74" i="11" s="1"/>
  <c r="E73" i="7"/>
  <c r="E73" i="11" s="1"/>
  <c r="D73" i="7"/>
  <c r="D73" i="11" s="1"/>
  <c r="C73" i="7"/>
  <c r="C73" i="11" s="1"/>
  <c r="E72" i="7"/>
  <c r="E72" i="11" s="1"/>
  <c r="D72" i="7"/>
  <c r="D72" i="11" s="1"/>
  <c r="C72" i="7"/>
  <c r="C72" i="11" s="1"/>
  <c r="E71" i="7"/>
  <c r="E71" i="11" s="1"/>
  <c r="D71" i="7"/>
  <c r="D71" i="11" s="1"/>
  <c r="C71" i="7"/>
  <c r="C71" i="11" s="1"/>
  <c r="E70" i="7"/>
  <c r="E70" i="11" s="1"/>
  <c r="D70" i="7"/>
  <c r="D70" i="11" s="1"/>
  <c r="C70" i="7"/>
  <c r="C70" i="11" s="1"/>
  <c r="E69" i="7"/>
  <c r="E69" i="11" s="1"/>
  <c r="D69" i="7"/>
  <c r="D69" i="11" s="1"/>
  <c r="C69" i="7"/>
  <c r="C69" i="11" s="1"/>
  <c r="E68" i="7"/>
  <c r="E68" i="11" s="1"/>
  <c r="D68" i="7"/>
  <c r="D68" i="11" s="1"/>
  <c r="C68" i="7"/>
  <c r="C68" i="11" s="1"/>
  <c r="E67" i="7"/>
  <c r="E67" i="11" s="1"/>
  <c r="D67" i="7"/>
  <c r="D67" i="11" s="1"/>
  <c r="C67" i="7"/>
  <c r="C67" i="11" s="1"/>
  <c r="E66" i="7"/>
  <c r="E66" i="11" s="1"/>
  <c r="D66" i="7"/>
  <c r="D66" i="11" s="1"/>
  <c r="C66" i="7"/>
  <c r="C66" i="11" s="1"/>
  <c r="E65" i="7"/>
  <c r="E65" i="11" s="1"/>
  <c r="D65" i="7"/>
  <c r="D65" i="11" s="1"/>
  <c r="C65" i="7"/>
  <c r="C65" i="11" s="1"/>
  <c r="E64" i="7"/>
  <c r="E64" i="11" s="1"/>
  <c r="D64" i="7"/>
  <c r="D64" i="11" s="1"/>
  <c r="C64" i="7"/>
  <c r="C64" i="11" s="1"/>
  <c r="E63" i="7"/>
  <c r="E63" i="11" s="1"/>
  <c r="D63" i="7"/>
  <c r="D63" i="11" s="1"/>
  <c r="C63" i="7"/>
  <c r="C63" i="11" s="1"/>
  <c r="E62" i="7"/>
  <c r="E62" i="11" s="1"/>
  <c r="D62" i="7"/>
  <c r="D62" i="11" s="1"/>
  <c r="C62" i="7"/>
  <c r="C62" i="11" s="1"/>
  <c r="E61" i="7"/>
  <c r="E61" i="11" s="1"/>
  <c r="D61" i="7"/>
  <c r="D61" i="11" s="1"/>
  <c r="C61" i="7"/>
  <c r="C61" i="11" s="1"/>
  <c r="E60" i="7"/>
  <c r="E60" i="11" s="1"/>
  <c r="D60" i="7"/>
  <c r="D60" i="11" s="1"/>
  <c r="C60" i="7"/>
  <c r="C60" i="11" s="1"/>
  <c r="E59" i="7"/>
  <c r="E59" i="11" s="1"/>
  <c r="D59" i="7"/>
  <c r="D59" i="11" s="1"/>
  <c r="C59" i="7"/>
  <c r="C59" i="11" s="1"/>
  <c r="E58" i="7"/>
  <c r="E58" i="11" s="1"/>
  <c r="D58" i="7"/>
  <c r="D58" i="11" s="1"/>
  <c r="C58" i="7"/>
  <c r="C58" i="11" s="1"/>
  <c r="E57" i="7"/>
  <c r="E57" i="11" s="1"/>
  <c r="D57" i="7"/>
  <c r="D57" i="11" s="1"/>
  <c r="C57" i="7"/>
  <c r="C57" i="11" s="1"/>
  <c r="Y455" i="7"/>
  <c r="S455" i="7"/>
  <c r="Q452" i="7"/>
  <c r="Q451" i="7"/>
  <c r="R451" i="7"/>
  <c r="R449" i="7"/>
  <c r="Q448" i="7"/>
  <c r="Q447" i="7"/>
  <c r="Q446" i="7"/>
  <c r="Q444" i="7"/>
  <c r="R443" i="7"/>
  <c r="R437" i="7"/>
  <c r="Q436" i="7"/>
  <c r="Q435" i="7"/>
  <c r="R435" i="7"/>
  <c r="R433" i="7"/>
  <c r="R432" i="7"/>
  <c r="R432" i="11" s="1"/>
  <c r="Q432" i="7"/>
  <c r="Q432" i="11" s="1"/>
  <c r="Y430" i="7"/>
  <c r="S430" i="7"/>
  <c r="Q407" i="7"/>
  <c r="Y405" i="7"/>
  <c r="S405" i="7"/>
  <c r="P382" i="7"/>
  <c r="P382" i="11" s="1"/>
  <c r="Y380" i="7"/>
  <c r="S380" i="7"/>
  <c r="Q376" i="7"/>
  <c r="Q372" i="7"/>
  <c r="Q368" i="7"/>
  <c r="P368" i="7"/>
  <c r="P368" i="11" s="1"/>
  <c r="Q364" i="7"/>
  <c r="Q362" i="7"/>
  <c r="P361" i="7"/>
  <c r="P361" i="11" s="1"/>
  <c r="Q360" i="7"/>
  <c r="P360" i="7"/>
  <c r="P360" i="11" s="1"/>
  <c r="R357" i="7"/>
  <c r="Y355" i="7"/>
  <c r="S355" i="7"/>
  <c r="P352" i="7"/>
  <c r="P352" i="11" s="1"/>
  <c r="R352" i="7"/>
  <c r="P348" i="7"/>
  <c r="P348" i="11" s="1"/>
  <c r="R348" i="7"/>
  <c r="P344" i="7"/>
  <c r="P344" i="11" s="1"/>
  <c r="R344" i="7"/>
  <c r="P340" i="7"/>
  <c r="P340" i="11" s="1"/>
  <c r="R340" i="7"/>
  <c r="P336" i="7"/>
  <c r="P336" i="11" s="1"/>
  <c r="R336" i="7"/>
  <c r="Q336" i="7"/>
  <c r="P332" i="7"/>
  <c r="P332" i="11" s="1"/>
  <c r="R332" i="7"/>
  <c r="Q332" i="7"/>
  <c r="Y330" i="7"/>
  <c r="S330" i="7"/>
  <c r="Q324" i="7"/>
  <c r="Q320" i="7"/>
  <c r="P320" i="7"/>
  <c r="P320" i="11" s="1"/>
  <c r="Q316" i="7"/>
  <c r="R313" i="7"/>
  <c r="Q312" i="7"/>
  <c r="R308" i="7"/>
  <c r="Q308" i="7"/>
  <c r="Y305" i="7"/>
  <c r="S305" i="7"/>
  <c r="Q282" i="7"/>
  <c r="Y280" i="7"/>
  <c r="S280" i="7"/>
  <c r="P257" i="7"/>
  <c r="P257" i="11" s="1"/>
  <c r="R257" i="7"/>
  <c r="Q257" i="7"/>
  <c r="Y255" i="7"/>
  <c r="S255" i="7"/>
  <c r="Q249" i="7"/>
  <c r="P235" i="7"/>
  <c r="P235" i="11" s="1"/>
  <c r="R232" i="7"/>
  <c r="Q232" i="7"/>
  <c r="Y230" i="7"/>
  <c r="S230" i="7"/>
  <c r="Y205" i="7"/>
  <c r="S205" i="7"/>
  <c r="Y180" i="7"/>
  <c r="S180" i="7"/>
  <c r="Y155" i="7"/>
  <c r="S155" i="7"/>
  <c r="Y130" i="7"/>
  <c r="S130" i="7"/>
  <c r="Y105" i="7"/>
  <c r="S105" i="7"/>
  <c r="Y80" i="7"/>
  <c r="S80" i="7"/>
  <c r="Y55" i="7"/>
  <c r="S55" i="7"/>
  <c r="Y30" i="7"/>
  <c r="S30" i="7"/>
  <c r="V33" i="7"/>
  <c r="V33" i="11" s="1"/>
  <c r="W33" i="7"/>
  <c r="X33" i="7"/>
  <c r="X33" i="11" s="1"/>
  <c r="V34" i="7"/>
  <c r="V34" i="11" s="1"/>
  <c r="W34" i="7"/>
  <c r="W34" i="11" s="1"/>
  <c r="X34" i="7"/>
  <c r="X34" i="11" s="1"/>
  <c r="V35" i="7"/>
  <c r="V35" i="11" s="1"/>
  <c r="W35" i="7"/>
  <c r="W35" i="11" s="1"/>
  <c r="X35" i="7"/>
  <c r="V36" i="7"/>
  <c r="V36" i="11" s="1"/>
  <c r="W36" i="7"/>
  <c r="W36" i="11" s="1"/>
  <c r="X36" i="7"/>
  <c r="V37" i="7"/>
  <c r="V37" i="11" s="1"/>
  <c r="W37" i="7"/>
  <c r="X37" i="7"/>
  <c r="V38" i="7"/>
  <c r="V38" i="11" s="1"/>
  <c r="W38" i="7"/>
  <c r="W38" i="11" s="1"/>
  <c r="X38" i="7"/>
  <c r="V39" i="7"/>
  <c r="V39" i="11" s="1"/>
  <c r="W39" i="7"/>
  <c r="W39" i="11" s="1"/>
  <c r="X39" i="7"/>
  <c r="X39" i="11" s="1"/>
  <c r="V40" i="7"/>
  <c r="V40" i="11" s="1"/>
  <c r="W40" i="7"/>
  <c r="X40" i="7"/>
  <c r="V41" i="7"/>
  <c r="V41" i="11" s="1"/>
  <c r="W41" i="7"/>
  <c r="X41" i="7"/>
  <c r="X41" i="11" s="1"/>
  <c r="V42" i="7"/>
  <c r="V42" i="11" s="1"/>
  <c r="W42" i="7"/>
  <c r="W42" i="11" s="1"/>
  <c r="X42" i="7"/>
  <c r="X42" i="11" s="1"/>
  <c r="V43" i="7"/>
  <c r="V43" i="11" s="1"/>
  <c r="W43" i="7"/>
  <c r="W43" i="11" s="1"/>
  <c r="X43" i="7"/>
  <c r="V44" i="7"/>
  <c r="V44" i="11" s="1"/>
  <c r="W44" i="7"/>
  <c r="W44" i="11" s="1"/>
  <c r="X44" i="7"/>
  <c r="V45" i="7"/>
  <c r="V45" i="11" s="1"/>
  <c r="W45" i="7"/>
  <c r="X45" i="7"/>
  <c r="V46" i="7"/>
  <c r="V46" i="11" s="1"/>
  <c r="W46" i="7"/>
  <c r="W46" i="11" s="1"/>
  <c r="X46" i="7"/>
  <c r="X46" i="11" s="1"/>
  <c r="V47" i="7"/>
  <c r="V47" i="11" s="1"/>
  <c r="W47" i="7"/>
  <c r="W47" i="11" s="1"/>
  <c r="X47" i="7"/>
  <c r="X47" i="11" s="1"/>
  <c r="V48" i="7"/>
  <c r="V48" i="11" s="1"/>
  <c r="W48" i="7"/>
  <c r="X48" i="7"/>
  <c r="V49" i="7"/>
  <c r="V49" i="11" s="1"/>
  <c r="W49" i="7"/>
  <c r="X49" i="7"/>
  <c r="X49" i="11" s="1"/>
  <c r="V50" i="7"/>
  <c r="V50" i="11" s="1"/>
  <c r="W50" i="7"/>
  <c r="W50" i="11" s="1"/>
  <c r="X50" i="7"/>
  <c r="X50" i="11" s="1"/>
  <c r="V51" i="7"/>
  <c r="V51" i="11" s="1"/>
  <c r="W51" i="7"/>
  <c r="W51" i="11" s="1"/>
  <c r="X51" i="7"/>
  <c r="V52" i="7"/>
  <c r="V52" i="11" s="1"/>
  <c r="W52" i="7"/>
  <c r="W52" i="11" s="1"/>
  <c r="X52" i="7"/>
  <c r="W32" i="7"/>
  <c r="X32" i="7"/>
  <c r="V32" i="7"/>
  <c r="V32" i="11" s="1"/>
  <c r="L33" i="7"/>
  <c r="L33" i="11" s="1"/>
  <c r="M33" i="7"/>
  <c r="M33" i="11" s="1"/>
  <c r="N33" i="7"/>
  <c r="L34" i="7"/>
  <c r="L34" i="11" s="1"/>
  <c r="M34" i="7"/>
  <c r="M34" i="11" s="1"/>
  <c r="N34" i="7"/>
  <c r="N34" i="11" s="1"/>
  <c r="L35" i="7"/>
  <c r="L35" i="11" s="1"/>
  <c r="M35" i="7"/>
  <c r="M35" i="11" s="1"/>
  <c r="N35" i="7"/>
  <c r="N35" i="11" s="1"/>
  <c r="L36" i="7"/>
  <c r="L36" i="11" s="1"/>
  <c r="M36" i="7"/>
  <c r="M36" i="11" s="1"/>
  <c r="N36" i="7"/>
  <c r="N36" i="11" s="1"/>
  <c r="L37" i="7"/>
  <c r="L37" i="11" s="1"/>
  <c r="M37" i="7"/>
  <c r="M37" i="11" s="1"/>
  <c r="N37" i="7"/>
  <c r="N37" i="11" s="1"/>
  <c r="L38" i="7"/>
  <c r="L38" i="11" s="1"/>
  <c r="M38" i="7"/>
  <c r="M38" i="11" s="1"/>
  <c r="N38" i="7"/>
  <c r="N38" i="11" s="1"/>
  <c r="L39" i="7"/>
  <c r="L39" i="11" s="1"/>
  <c r="M39" i="7"/>
  <c r="M39" i="11" s="1"/>
  <c r="N39" i="7"/>
  <c r="N39" i="11" s="1"/>
  <c r="L40" i="7"/>
  <c r="L40" i="11" s="1"/>
  <c r="M40" i="7"/>
  <c r="M40" i="11" s="1"/>
  <c r="N40" i="7"/>
  <c r="N40" i="11" s="1"/>
  <c r="L41" i="7"/>
  <c r="L41" i="11" s="1"/>
  <c r="M41" i="7"/>
  <c r="M41" i="11" s="1"/>
  <c r="N41" i="7"/>
  <c r="N41" i="11" s="1"/>
  <c r="L42" i="7"/>
  <c r="L42" i="11" s="1"/>
  <c r="M42" i="7"/>
  <c r="M42" i="11" s="1"/>
  <c r="N42" i="7"/>
  <c r="N42" i="11" s="1"/>
  <c r="L43" i="7"/>
  <c r="L43" i="11" s="1"/>
  <c r="M43" i="7"/>
  <c r="M43" i="11" s="1"/>
  <c r="N43" i="7"/>
  <c r="N43" i="11" s="1"/>
  <c r="L44" i="7"/>
  <c r="L44" i="11" s="1"/>
  <c r="M44" i="7"/>
  <c r="N44" i="7"/>
  <c r="N44" i="11" s="1"/>
  <c r="L45" i="7"/>
  <c r="L45" i="11" s="1"/>
  <c r="M45" i="7"/>
  <c r="M45" i="11" s="1"/>
  <c r="N45" i="7"/>
  <c r="N45" i="11" s="1"/>
  <c r="L46" i="7"/>
  <c r="L46" i="11" s="1"/>
  <c r="M46" i="7"/>
  <c r="M46" i="11" s="1"/>
  <c r="N46" i="7"/>
  <c r="N46" i="11" s="1"/>
  <c r="L47" i="7"/>
  <c r="L47" i="11" s="1"/>
  <c r="M47" i="7"/>
  <c r="M47" i="11" s="1"/>
  <c r="N47" i="7"/>
  <c r="N47" i="11" s="1"/>
  <c r="L48" i="7"/>
  <c r="L48" i="11" s="1"/>
  <c r="M48" i="7"/>
  <c r="M48" i="11" s="1"/>
  <c r="N48" i="7"/>
  <c r="N48" i="11" s="1"/>
  <c r="L49" i="7"/>
  <c r="L49" i="11" s="1"/>
  <c r="M49" i="7"/>
  <c r="M49" i="11" s="1"/>
  <c r="N49" i="7"/>
  <c r="L50" i="7"/>
  <c r="L50" i="11" s="1"/>
  <c r="M50" i="7"/>
  <c r="M50" i="11" s="1"/>
  <c r="N50" i="7"/>
  <c r="N50" i="11" s="1"/>
  <c r="L51" i="7"/>
  <c r="L51" i="11" s="1"/>
  <c r="M51" i="7"/>
  <c r="M51" i="11" s="1"/>
  <c r="N51" i="7"/>
  <c r="N51" i="11" s="1"/>
  <c r="L52" i="7"/>
  <c r="L52" i="11" s="1"/>
  <c r="M52" i="7"/>
  <c r="M52" i="11" s="1"/>
  <c r="N52" i="7"/>
  <c r="N52" i="11" s="1"/>
  <c r="M32" i="7"/>
  <c r="M32" i="11" s="1"/>
  <c r="N32" i="7"/>
  <c r="N32" i="11" s="1"/>
  <c r="L32" i="7"/>
  <c r="L32" i="11" s="1"/>
  <c r="I33" i="7"/>
  <c r="I33" i="11" s="1"/>
  <c r="J33" i="7"/>
  <c r="J33" i="11" s="1"/>
  <c r="K33" i="7"/>
  <c r="K33" i="11" s="1"/>
  <c r="I34" i="7"/>
  <c r="I34" i="11" s="1"/>
  <c r="J34" i="7"/>
  <c r="J34" i="11" s="1"/>
  <c r="K34" i="7"/>
  <c r="K34" i="11" s="1"/>
  <c r="I35" i="7"/>
  <c r="I35" i="11" s="1"/>
  <c r="J35" i="7"/>
  <c r="J35" i="11" s="1"/>
  <c r="K35" i="7"/>
  <c r="K35" i="11" s="1"/>
  <c r="I36" i="7"/>
  <c r="I36" i="11" s="1"/>
  <c r="J36" i="7"/>
  <c r="J36" i="11" s="1"/>
  <c r="K36" i="7"/>
  <c r="K36" i="11" s="1"/>
  <c r="I37" i="7"/>
  <c r="I37" i="11" s="1"/>
  <c r="J37" i="7"/>
  <c r="J37" i="11" s="1"/>
  <c r="K37" i="7"/>
  <c r="K37" i="11" s="1"/>
  <c r="I38" i="7"/>
  <c r="I38" i="11" s="1"/>
  <c r="J38" i="7"/>
  <c r="J38" i="11" s="1"/>
  <c r="K38" i="7"/>
  <c r="K38" i="11" s="1"/>
  <c r="I39" i="7"/>
  <c r="I39" i="11" s="1"/>
  <c r="J39" i="7"/>
  <c r="J39" i="11" s="1"/>
  <c r="K39" i="7"/>
  <c r="K39" i="11" s="1"/>
  <c r="I40" i="7"/>
  <c r="I40" i="11" s="1"/>
  <c r="J40" i="7"/>
  <c r="J40" i="11" s="1"/>
  <c r="K40" i="7"/>
  <c r="K40" i="11" s="1"/>
  <c r="I41" i="7"/>
  <c r="I41" i="11" s="1"/>
  <c r="J41" i="7"/>
  <c r="J41" i="11" s="1"/>
  <c r="K41" i="7"/>
  <c r="K41" i="11" s="1"/>
  <c r="I42" i="7"/>
  <c r="I42" i="11" s="1"/>
  <c r="J42" i="7"/>
  <c r="J42" i="11" s="1"/>
  <c r="K42" i="7"/>
  <c r="K42" i="11" s="1"/>
  <c r="I43" i="7"/>
  <c r="I43" i="11" s="1"/>
  <c r="J43" i="7"/>
  <c r="J43" i="11" s="1"/>
  <c r="K43" i="7"/>
  <c r="K43" i="11" s="1"/>
  <c r="I44" i="7"/>
  <c r="I44" i="11" s="1"/>
  <c r="J44" i="7"/>
  <c r="J44" i="11" s="1"/>
  <c r="K44" i="7"/>
  <c r="K44" i="11" s="1"/>
  <c r="I45" i="7"/>
  <c r="I45" i="11" s="1"/>
  <c r="J45" i="7"/>
  <c r="J45" i="11" s="1"/>
  <c r="K45" i="7"/>
  <c r="K45" i="11" s="1"/>
  <c r="I46" i="7"/>
  <c r="I46" i="11" s="1"/>
  <c r="J46" i="7"/>
  <c r="J46" i="11" s="1"/>
  <c r="K46" i="7"/>
  <c r="K46" i="11" s="1"/>
  <c r="I47" i="7"/>
  <c r="I47" i="11" s="1"/>
  <c r="J47" i="7"/>
  <c r="J47" i="11" s="1"/>
  <c r="K47" i="7"/>
  <c r="K47" i="11" s="1"/>
  <c r="I48" i="7"/>
  <c r="I48" i="11" s="1"/>
  <c r="J48" i="7"/>
  <c r="J48" i="11" s="1"/>
  <c r="K48" i="7"/>
  <c r="K48" i="11" s="1"/>
  <c r="I49" i="7"/>
  <c r="I49" i="11" s="1"/>
  <c r="J49" i="7"/>
  <c r="J49" i="11" s="1"/>
  <c r="K49" i="7"/>
  <c r="K49" i="11" s="1"/>
  <c r="I50" i="7"/>
  <c r="I50" i="11" s="1"/>
  <c r="J50" i="7"/>
  <c r="J50" i="11" s="1"/>
  <c r="K50" i="7"/>
  <c r="K50" i="11" s="1"/>
  <c r="I51" i="7"/>
  <c r="I51" i="11" s="1"/>
  <c r="J51" i="7"/>
  <c r="J51" i="11" s="1"/>
  <c r="K51" i="7"/>
  <c r="K51" i="11" s="1"/>
  <c r="I52" i="7"/>
  <c r="I52" i="11" s="1"/>
  <c r="J52" i="7"/>
  <c r="J52" i="11" s="1"/>
  <c r="K52" i="7"/>
  <c r="K52" i="11" s="1"/>
  <c r="J32" i="7"/>
  <c r="J32" i="11" s="1"/>
  <c r="K32" i="7"/>
  <c r="K32" i="11" s="1"/>
  <c r="I32" i="7"/>
  <c r="F33" i="7"/>
  <c r="F33" i="11" s="1"/>
  <c r="G33" i="7"/>
  <c r="G33" i="11" s="1"/>
  <c r="H33" i="7"/>
  <c r="H33" i="11" s="1"/>
  <c r="F34" i="7"/>
  <c r="F34" i="11" s="1"/>
  <c r="G34" i="7"/>
  <c r="G34" i="11" s="1"/>
  <c r="H34" i="7"/>
  <c r="H34" i="11" s="1"/>
  <c r="F35" i="7"/>
  <c r="F35" i="11" s="1"/>
  <c r="G35" i="7"/>
  <c r="G35" i="11" s="1"/>
  <c r="H35" i="7"/>
  <c r="H35" i="11" s="1"/>
  <c r="F36" i="7"/>
  <c r="F36" i="11" s="1"/>
  <c r="G36" i="7"/>
  <c r="G36" i="11" s="1"/>
  <c r="H36" i="7"/>
  <c r="H36" i="11" s="1"/>
  <c r="F37" i="7"/>
  <c r="F37" i="11" s="1"/>
  <c r="G37" i="7"/>
  <c r="G37" i="11" s="1"/>
  <c r="H37" i="7"/>
  <c r="H37" i="11" s="1"/>
  <c r="F38" i="7"/>
  <c r="F38" i="11" s="1"/>
  <c r="G38" i="7"/>
  <c r="G38" i="11" s="1"/>
  <c r="H38" i="7"/>
  <c r="H38" i="11" s="1"/>
  <c r="F39" i="7"/>
  <c r="F39" i="11" s="1"/>
  <c r="G39" i="7"/>
  <c r="G39" i="11" s="1"/>
  <c r="H39" i="7"/>
  <c r="H39" i="11" s="1"/>
  <c r="F40" i="7"/>
  <c r="F40" i="11" s="1"/>
  <c r="G40" i="7"/>
  <c r="G40" i="11" s="1"/>
  <c r="H40" i="7"/>
  <c r="H40" i="11" s="1"/>
  <c r="F41" i="7"/>
  <c r="F41" i="11" s="1"/>
  <c r="G41" i="7"/>
  <c r="G41" i="11" s="1"/>
  <c r="H41" i="7"/>
  <c r="H41" i="11" s="1"/>
  <c r="F42" i="7"/>
  <c r="F42" i="11" s="1"/>
  <c r="G42" i="7"/>
  <c r="G42" i="11" s="1"/>
  <c r="H42" i="7"/>
  <c r="H42" i="11" s="1"/>
  <c r="F43" i="7"/>
  <c r="F43" i="11" s="1"/>
  <c r="G43" i="7"/>
  <c r="G43" i="11" s="1"/>
  <c r="H43" i="7"/>
  <c r="H43" i="11" s="1"/>
  <c r="F44" i="7"/>
  <c r="F44" i="11" s="1"/>
  <c r="G44" i="7"/>
  <c r="G44" i="11" s="1"/>
  <c r="H44" i="7"/>
  <c r="H44" i="11" s="1"/>
  <c r="F45" i="7"/>
  <c r="F45" i="11" s="1"/>
  <c r="G45" i="7"/>
  <c r="G45" i="11" s="1"/>
  <c r="H45" i="7"/>
  <c r="H45" i="11" s="1"/>
  <c r="F46" i="7"/>
  <c r="F46" i="11" s="1"/>
  <c r="G46" i="7"/>
  <c r="G46" i="11" s="1"/>
  <c r="H46" i="7"/>
  <c r="H46" i="11" s="1"/>
  <c r="F47" i="7"/>
  <c r="F47" i="11" s="1"/>
  <c r="G47" i="7"/>
  <c r="G47" i="11" s="1"/>
  <c r="H47" i="7"/>
  <c r="H47" i="11" s="1"/>
  <c r="F48" i="7"/>
  <c r="F48" i="11" s="1"/>
  <c r="G48" i="7"/>
  <c r="G48" i="11" s="1"/>
  <c r="H48" i="7"/>
  <c r="H48" i="11" s="1"/>
  <c r="F49" i="7"/>
  <c r="F49" i="11" s="1"/>
  <c r="G49" i="7"/>
  <c r="G49" i="11" s="1"/>
  <c r="H49" i="7"/>
  <c r="H49" i="11" s="1"/>
  <c r="F50" i="7"/>
  <c r="F50" i="11" s="1"/>
  <c r="G50" i="7"/>
  <c r="G50" i="11" s="1"/>
  <c r="H50" i="7"/>
  <c r="H50" i="11" s="1"/>
  <c r="F51" i="7"/>
  <c r="F51" i="11" s="1"/>
  <c r="G51" i="7"/>
  <c r="G51" i="11" s="1"/>
  <c r="H51" i="7"/>
  <c r="H51" i="11" s="1"/>
  <c r="F52" i="7"/>
  <c r="F52" i="11" s="1"/>
  <c r="G52" i="7"/>
  <c r="G52" i="11" s="1"/>
  <c r="H52" i="7"/>
  <c r="H52" i="11" s="1"/>
  <c r="G32" i="7"/>
  <c r="G32" i="11" s="1"/>
  <c r="H32" i="7"/>
  <c r="H32" i="11" s="1"/>
  <c r="F32" i="7"/>
  <c r="F32" i="11" s="1"/>
  <c r="C33" i="7"/>
  <c r="C33" i="11" s="1"/>
  <c r="D33" i="7"/>
  <c r="D33" i="11" s="1"/>
  <c r="E33" i="7"/>
  <c r="E33" i="11" s="1"/>
  <c r="C34" i="7"/>
  <c r="C34" i="11" s="1"/>
  <c r="D34" i="7"/>
  <c r="D34" i="11" s="1"/>
  <c r="E34" i="7"/>
  <c r="E34" i="11" s="1"/>
  <c r="C35" i="7"/>
  <c r="C35" i="11" s="1"/>
  <c r="D35" i="7"/>
  <c r="D35" i="11" s="1"/>
  <c r="E35" i="7"/>
  <c r="E35" i="11" s="1"/>
  <c r="C36" i="7"/>
  <c r="C36" i="11" s="1"/>
  <c r="D36" i="7"/>
  <c r="D36" i="11" s="1"/>
  <c r="E36" i="7"/>
  <c r="E36" i="11" s="1"/>
  <c r="C37" i="7"/>
  <c r="C37" i="11" s="1"/>
  <c r="D37" i="7"/>
  <c r="D37" i="11" s="1"/>
  <c r="E37" i="7"/>
  <c r="E37" i="11" s="1"/>
  <c r="C38" i="7"/>
  <c r="C38" i="11" s="1"/>
  <c r="D38" i="7"/>
  <c r="D38" i="11" s="1"/>
  <c r="E38" i="7"/>
  <c r="E38" i="11" s="1"/>
  <c r="D39" i="7"/>
  <c r="D39" i="11" s="1"/>
  <c r="E39" i="7"/>
  <c r="E39" i="11" s="1"/>
  <c r="D40" i="7"/>
  <c r="D40" i="11" s="1"/>
  <c r="E40" i="7"/>
  <c r="E40" i="11" s="1"/>
  <c r="D41" i="7"/>
  <c r="D41" i="11" s="1"/>
  <c r="E41" i="7"/>
  <c r="E41" i="11" s="1"/>
  <c r="D42" i="7"/>
  <c r="D42" i="11" s="1"/>
  <c r="E42" i="7"/>
  <c r="E42" i="11" s="1"/>
  <c r="D43" i="7"/>
  <c r="D43" i="11" s="1"/>
  <c r="E43" i="7"/>
  <c r="E43" i="11" s="1"/>
  <c r="D44" i="7"/>
  <c r="D44" i="11" s="1"/>
  <c r="E44" i="7"/>
  <c r="E44" i="11" s="1"/>
  <c r="D45" i="7"/>
  <c r="D45" i="11" s="1"/>
  <c r="E45" i="7"/>
  <c r="E45" i="11" s="1"/>
  <c r="D46" i="7"/>
  <c r="D46" i="11" s="1"/>
  <c r="E46" i="7"/>
  <c r="E46" i="11" s="1"/>
  <c r="D47" i="7"/>
  <c r="D47" i="11" s="1"/>
  <c r="E47" i="7"/>
  <c r="E47" i="11" s="1"/>
  <c r="D48" i="7"/>
  <c r="D48" i="11" s="1"/>
  <c r="E48" i="7"/>
  <c r="E48" i="11" s="1"/>
  <c r="C49" i="7"/>
  <c r="D49" i="7"/>
  <c r="D49" i="11" s="1"/>
  <c r="E49" i="7"/>
  <c r="E49" i="11" s="1"/>
  <c r="C50" i="7"/>
  <c r="C50" i="11" s="1"/>
  <c r="D50" i="7"/>
  <c r="D50" i="11" s="1"/>
  <c r="E50" i="7"/>
  <c r="E50" i="11" s="1"/>
  <c r="C51" i="7"/>
  <c r="C51" i="11" s="1"/>
  <c r="D51" i="7"/>
  <c r="D51" i="11" s="1"/>
  <c r="E51" i="7"/>
  <c r="E51" i="11" s="1"/>
  <c r="C52" i="7"/>
  <c r="C52" i="11" s="1"/>
  <c r="D52" i="7"/>
  <c r="D52" i="11" s="1"/>
  <c r="E52" i="7"/>
  <c r="E52" i="11" s="1"/>
  <c r="D32" i="7"/>
  <c r="D32" i="11" s="1"/>
  <c r="E32" i="7"/>
  <c r="E32" i="11" s="1"/>
  <c r="C32" i="7"/>
  <c r="C32" i="11" s="1"/>
  <c r="V8" i="7"/>
  <c r="W8" i="7"/>
  <c r="X8" i="7"/>
  <c r="V9" i="7"/>
  <c r="V9" i="11" s="1"/>
  <c r="W9" i="7"/>
  <c r="W9" i="11" s="1"/>
  <c r="X9" i="7"/>
  <c r="X9" i="11" s="1"/>
  <c r="V10" i="7"/>
  <c r="V10" i="11" s="1"/>
  <c r="W10" i="7"/>
  <c r="W10" i="11" s="1"/>
  <c r="X10" i="7"/>
  <c r="X10" i="11" s="1"/>
  <c r="V11" i="7"/>
  <c r="V11" i="11" s="1"/>
  <c r="W11" i="7"/>
  <c r="X11" i="7"/>
  <c r="V12" i="7"/>
  <c r="V12" i="11" s="1"/>
  <c r="W12" i="7"/>
  <c r="X12" i="7"/>
  <c r="X12" i="11" s="1"/>
  <c r="V13" i="7"/>
  <c r="V13" i="11" s="1"/>
  <c r="W13" i="7"/>
  <c r="W13" i="11" s="1"/>
  <c r="X13" i="7"/>
  <c r="X13" i="11" s="1"/>
  <c r="V14" i="7"/>
  <c r="V14" i="11" s="1"/>
  <c r="W14" i="7"/>
  <c r="W14" i="11" s="1"/>
  <c r="X14" i="7"/>
  <c r="V15" i="7"/>
  <c r="V15" i="11" s="1"/>
  <c r="W15" i="7"/>
  <c r="X15" i="7"/>
  <c r="V16" i="7"/>
  <c r="V16" i="11" s="1"/>
  <c r="W16" i="7"/>
  <c r="X16" i="7"/>
  <c r="V17" i="7"/>
  <c r="V17" i="11" s="1"/>
  <c r="W17" i="7"/>
  <c r="W17" i="11" s="1"/>
  <c r="X17" i="7"/>
  <c r="X17" i="11" s="1"/>
  <c r="V18" i="7"/>
  <c r="V18" i="11" s="1"/>
  <c r="W18" i="7"/>
  <c r="W18" i="11" s="1"/>
  <c r="X18" i="7"/>
  <c r="X18" i="11" s="1"/>
  <c r="V19" i="7"/>
  <c r="V19" i="11" s="1"/>
  <c r="W19" i="7"/>
  <c r="X19" i="7"/>
  <c r="V20" i="7"/>
  <c r="V20" i="11" s="1"/>
  <c r="W20" i="7"/>
  <c r="X20" i="7"/>
  <c r="V21" i="7"/>
  <c r="V21" i="11" s="1"/>
  <c r="W21" i="7"/>
  <c r="W21" i="11" s="1"/>
  <c r="X21" i="7"/>
  <c r="V22" i="7"/>
  <c r="V22" i="11" s="1"/>
  <c r="W22" i="7"/>
  <c r="X22" i="7"/>
  <c r="V23" i="7"/>
  <c r="V23" i="11" s="1"/>
  <c r="W23" i="7"/>
  <c r="W23" i="11" s="1"/>
  <c r="X23" i="7"/>
  <c r="V24" i="7"/>
  <c r="V24" i="11" s="1"/>
  <c r="W24" i="7"/>
  <c r="X24" i="7"/>
  <c r="V25" i="7"/>
  <c r="V25" i="11" s="1"/>
  <c r="W25" i="7"/>
  <c r="W25" i="11" s="1"/>
  <c r="X25" i="7"/>
  <c r="X25" i="11" s="1"/>
  <c r="V26" i="7"/>
  <c r="V26" i="11" s="1"/>
  <c r="W26" i="7"/>
  <c r="W26" i="11" s="1"/>
  <c r="X26" i="7"/>
  <c r="X26" i="11" s="1"/>
  <c r="V27" i="7"/>
  <c r="V27" i="11" s="1"/>
  <c r="W27" i="7"/>
  <c r="X27" i="7"/>
  <c r="W7" i="7"/>
  <c r="W7" i="11" s="1"/>
  <c r="X7" i="7"/>
  <c r="X7" i="11" s="1"/>
  <c r="V7" i="7"/>
  <c r="V7" i="11" s="1"/>
  <c r="F8" i="7"/>
  <c r="F8" i="11" s="1"/>
  <c r="G8" i="7"/>
  <c r="G8" i="11" s="1"/>
  <c r="H8" i="7"/>
  <c r="H8" i="11" s="1"/>
  <c r="I8" i="7"/>
  <c r="I8" i="11" s="1"/>
  <c r="J8" i="7"/>
  <c r="J8" i="11" s="1"/>
  <c r="K8" i="7"/>
  <c r="K8" i="11" s="1"/>
  <c r="L8" i="7"/>
  <c r="L8" i="11" s="1"/>
  <c r="M8" i="7"/>
  <c r="N8" i="7"/>
  <c r="N8" i="11" s="1"/>
  <c r="F9" i="7"/>
  <c r="F9" i="11" s="1"/>
  <c r="G9" i="7"/>
  <c r="G9" i="11" s="1"/>
  <c r="H9" i="7"/>
  <c r="H9" i="11" s="1"/>
  <c r="I9" i="7"/>
  <c r="I9" i="11" s="1"/>
  <c r="J9" i="7"/>
  <c r="J9" i="11" s="1"/>
  <c r="K9" i="7"/>
  <c r="K9" i="11" s="1"/>
  <c r="L9" i="7"/>
  <c r="L9" i="11" s="1"/>
  <c r="M9" i="7"/>
  <c r="M9" i="11" s="1"/>
  <c r="N9" i="7"/>
  <c r="N9" i="11" s="1"/>
  <c r="F10" i="7"/>
  <c r="F10" i="11" s="1"/>
  <c r="G10" i="7"/>
  <c r="G10" i="11" s="1"/>
  <c r="H10" i="7"/>
  <c r="H10" i="11" s="1"/>
  <c r="I10" i="7"/>
  <c r="I10" i="11" s="1"/>
  <c r="J10" i="7"/>
  <c r="J10" i="11" s="1"/>
  <c r="K10" i="7"/>
  <c r="K10" i="11" s="1"/>
  <c r="L10" i="7"/>
  <c r="L10" i="11" s="1"/>
  <c r="M10" i="7"/>
  <c r="M10" i="11" s="1"/>
  <c r="N10" i="7"/>
  <c r="F11" i="7"/>
  <c r="F11" i="11" s="1"/>
  <c r="G11" i="7"/>
  <c r="G11" i="11" s="1"/>
  <c r="H11" i="7"/>
  <c r="H11" i="11" s="1"/>
  <c r="I11" i="7"/>
  <c r="I11" i="11" s="1"/>
  <c r="J11" i="7"/>
  <c r="J11" i="11" s="1"/>
  <c r="K11" i="7"/>
  <c r="K11" i="11" s="1"/>
  <c r="L11" i="7"/>
  <c r="L11" i="11" s="1"/>
  <c r="M11" i="7"/>
  <c r="M11" i="11" s="1"/>
  <c r="N11" i="7"/>
  <c r="F12" i="7"/>
  <c r="F12" i="11" s="1"/>
  <c r="G12" i="7"/>
  <c r="G12" i="11" s="1"/>
  <c r="H12" i="7"/>
  <c r="H12" i="11" s="1"/>
  <c r="I12" i="7"/>
  <c r="I12" i="11" s="1"/>
  <c r="J12" i="7"/>
  <c r="J12" i="11" s="1"/>
  <c r="K12" i="7"/>
  <c r="K12" i="11" s="1"/>
  <c r="L12" i="7"/>
  <c r="L12" i="11" s="1"/>
  <c r="M12" i="7"/>
  <c r="N12" i="7"/>
  <c r="F13" i="7"/>
  <c r="F13" i="11" s="1"/>
  <c r="G13" i="7"/>
  <c r="G13" i="11" s="1"/>
  <c r="H13" i="7"/>
  <c r="H13" i="11" s="1"/>
  <c r="I13" i="7"/>
  <c r="I13" i="11" s="1"/>
  <c r="J13" i="7"/>
  <c r="J13" i="11" s="1"/>
  <c r="K13" i="7"/>
  <c r="K13" i="11" s="1"/>
  <c r="L13" i="7"/>
  <c r="L13" i="11" s="1"/>
  <c r="M13" i="7"/>
  <c r="M13" i="11" s="1"/>
  <c r="N13" i="7"/>
  <c r="N13" i="11" s="1"/>
  <c r="F14" i="7"/>
  <c r="F14" i="11" s="1"/>
  <c r="G14" i="7"/>
  <c r="G14" i="11" s="1"/>
  <c r="H14" i="7"/>
  <c r="H14" i="11" s="1"/>
  <c r="I14" i="7"/>
  <c r="I14" i="11" s="1"/>
  <c r="J14" i="7"/>
  <c r="J14" i="11" s="1"/>
  <c r="K14" i="7"/>
  <c r="K14" i="11" s="1"/>
  <c r="L14" i="7"/>
  <c r="L14" i="11" s="1"/>
  <c r="M14" i="7"/>
  <c r="M14" i="11" s="1"/>
  <c r="N14" i="7"/>
  <c r="N14" i="11" s="1"/>
  <c r="F15" i="7"/>
  <c r="F15" i="11" s="1"/>
  <c r="G15" i="7"/>
  <c r="G15" i="11" s="1"/>
  <c r="H15" i="7"/>
  <c r="H15" i="11" s="1"/>
  <c r="I15" i="7"/>
  <c r="I15" i="11" s="1"/>
  <c r="J15" i="7"/>
  <c r="J15" i="11" s="1"/>
  <c r="K15" i="7"/>
  <c r="K15" i="11" s="1"/>
  <c r="L15" i="7"/>
  <c r="L15" i="11" s="1"/>
  <c r="M15" i="7"/>
  <c r="M15" i="11" s="1"/>
  <c r="N15" i="7"/>
  <c r="F16" i="7"/>
  <c r="F16" i="11" s="1"/>
  <c r="G16" i="7"/>
  <c r="G16" i="11" s="1"/>
  <c r="H16" i="7"/>
  <c r="H16" i="11" s="1"/>
  <c r="I16" i="7"/>
  <c r="I16" i="11" s="1"/>
  <c r="J16" i="7"/>
  <c r="J16" i="11" s="1"/>
  <c r="K16" i="7"/>
  <c r="K16" i="11" s="1"/>
  <c r="L16" i="7"/>
  <c r="L16" i="11" s="1"/>
  <c r="M16" i="7"/>
  <c r="M16" i="11" s="1"/>
  <c r="N16" i="7"/>
  <c r="N16" i="11" s="1"/>
  <c r="F17" i="7"/>
  <c r="F17" i="11" s="1"/>
  <c r="G17" i="7"/>
  <c r="G17" i="11" s="1"/>
  <c r="H17" i="7"/>
  <c r="H17" i="11" s="1"/>
  <c r="I17" i="7"/>
  <c r="I17" i="11" s="1"/>
  <c r="J17" i="7"/>
  <c r="J17" i="11" s="1"/>
  <c r="K17" i="7"/>
  <c r="K17" i="11" s="1"/>
  <c r="L17" i="7"/>
  <c r="L17" i="11" s="1"/>
  <c r="M17" i="7"/>
  <c r="M17" i="11" s="1"/>
  <c r="N17" i="7"/>
  <c r="F18" i="7"/>
  <c r="F18" i="11" s="1"/>
  <c r="G18" i="7"/>
  <c r="G18" i="11" s="1"/>
  <c r="H18" i="7"/>
  <c r="H18" i="11" s="1"/>
  <c r="I18" i="7"/>
  <c r="I18" i="11" s="1"/>
  <c r="J18" i="7"/>
  <c r="J18" i="11" s="1"/>
  <c r="K18" i="7"/>
  <c r="K18" i="11" s="1"/>
  <c r="L18" i="7"/>
  <c r="L18" i="11" s="1"/>
  <c r="M18" i="7"/>
  <c r="M18" i="11" s="1"/>
  <c r="N18" i="7"/>
  <c r="N18" i="11" s="1"/>
  <c r="F19" i="7"/>
  <c r="F19" i="11" s="1"/>
  <c r="G19" i="7"/>
  <c r="G19" i="11" s="1"/>
  <c r="H19" i="7"/>
  <c r="H19" i="11" s="1"/>
  <c r="I19" i="7"/>
  <c r="I19" i="11" s="1"/>
  <c r="J19" i="7"/>
  <c r="J19" i="11" s="1"/>
  <c r="K19" i="7"/>
  <c r="K19" i="11" s="1"/>
  <c r="L19" i="7"/>
  <c r="L19" i="11" s="1"/>
  <c r="M19" i="7"/>
  <c r="N19" i="7"/>
  <c r="F20" i="7"/>
  <c r="F20" i="11" s="1"/>
  <c r="G20" i="7"/>
  <c r="G20" i="11" s="1"/>
  <c r="H20" i="7"/>
  <c r="H20" i="11" s="1"/>
  <c r="I20" i="7"/>
  <c r="I20" i="11" s="1"/>
  <c r="J20" i="7"/>
  <c r="J20" i="11" s="1"/>
  <c r="K20" i="7"/>
  <c r="K20" i="11" s="1"/>
  <c r="L20" i="7"/>
  <c r="L20" i="11" s="1"/>
  <c r="M20" i="7"/>
  <c r="N20" i="7"/>
  <c r="N20" i="11" s="1"/>
  <c r="F21" i="7"/>
  <c r="F21" i="11" s="1"/>
  <c r="G21" i="7"/>
  <c r="G21" i="11" s="1"/>
  <c r="H21" i="7"/>
  <c r="H21" i="11" s="1"/>
  <c r="I21" i="7"/>
  <c r="I21" i="11" s="1"/>
  <c r="J21" i="7"/>
  <c r="J21" i="11" s="1"/>
  <c r="K21" i="7"/>
  <c r="K21" i="11" s="1"/>
  <c r="L21" i="7"/>
  <c r="L21" i="11" s="1"/>
  <c r="M21" i="7"/>
  <c r="N21" i="7"/>
  <c r="N21" i="11" s="1"/>
  <c r="F22" i="7"/>
  <c r="F22" i="11" s="1"/>
  <c r="G22" i="7"/>
  <c r="G22" i="11" s="1"/>
  <c r="H22" i="7"/>
  <c r="H22" i="11" s="1"/>
  <c r="I22" i="7"/>
  <c r="I22" i="11" s="1"/>
  <c r="J22" i="7"/>
  <c r="J22" i="11" s="1"/>
  <c r="K22" i="7"/>
  <c r="K22" i="11" s="1"/>
  <c r="L22" i="7"/>
  <c r="L22" i="11" s="1"/>
  <c r="M22" i="7"/>
  <c r="M22" i="11" s="1"/>
  <c r="N22" i="7"/>
  <c r="N22" i="11" s="1"/>
  <c r="F23" i="7"/>
  <c r="F23" i="11" s="1"/>
  <c r="G23" i="7"/>
  <c r="G23" i="11" s="1"/>
  <c r="H23" i="7"/>
  <c r="H23" i="11" s="1"/>
  <c r="I23" i="7"/>
  <c r="I23" i="11" s="1"/>
  <c r="J23" i="7"/>
  <c r="J23" i="11" s="1"/>
  <c r="K23" i="7"/>
  <c r="K23" i="11" s="1"/>
  <c r="L23" i="7"/>
  <c r="L23" i="11" s="1"/>
  <c r="M23" i="7"/>
  <c r="M23" i="11" s="1"/>
  <c r="N23" i="7"/>
  <c r="N23" i="11" s="1"/>
  <c r="F24" i="7"/>
  <c r="F24" i="11" s="1"/>
  <c r="G24" i="7"/>
  <c r="G24" i="11" s="1"/>
  <c r="H24" i="7"/>
  <c r="H24" i="11" s="1"/>
  <c r="I24" i="7"/>
  <c r="I24" i="11" s="1"/>
  <c r="J24" i="7"/>
  <c r="J24" i="11" s="1"/>
  <c r="K24" i="7"/>
  <c r="K24" i="11" s="1"/>
  <c r="L24" i="7"/>
  <c r="L24" i="11" s="1"/>
  <c r="M24" i="7"/>
  <c r="N24" i="7"/>
  <c r="F25" i="7"/>
  <c r="F25" i="11" s="1"/>
  <c r="G25" i="7"/>
  <c r="G25" i="11" s="1"/>
  <c r="H25" i="7"/>
  <c r="H25" i="11" s="1"/>
  <c r="I25" i="7"/>
  <c r="I25" i="11" s="1"/>
  <c r="J25" i="7"/>
  <c r="J25" i="11" s="1"/>
  <c r="K25" i="7"/>
  <c r="K25" i="11" s="1"/>
  <c r="L25" i="7"/>
  <c r="L25" i="11" s="1"/>
  <c r="M25" i="7"/>
  <c r="M25" i="11" s="1"/>
  <c r="N25" i="7"/>
  <c r="N25" i="11" s="1"/>
  <c r="F26" i="7"/>
  <c r="F26" i="11" s="1"/>
  <c r="G26" i="7"/>
  <c r="G26" i="11" s="1"/>
  <c r="H26" i="7"/>
  <c r="H26" i="11" s="1"/>
  <c r="I26" i="7"/>
  <c r="I26" i="11" s="1"/>
  <c r="J26" i="7"/>
  <c r="J26" i="11" s="1"/>
  <c r="K26" i="7"/>
  <c r="K26" i="11" s="1"/>
  <c r="L26" i="7"/>
  <c r="L26" i="11" s="1"/>
  <c r="M26" i="7"/>
  <c r="N26" i="7"/>
  <c r="F27" i="7"/>
  <c r="F27" i="11" s="1"/>
  <c r="G27" i="7"/>
  <c r="G27" i="11" s="1"/>
  <c r="H27" i="7"/>
  <c r="H27" i="11" s="1"/>
  <c r="I27" i="7"/>
  <c r="I27" i="11" s="1"/>
  <c r="J27" i="7"/>
  <c r="J27" i="11" s="1"/>
  <c r="K27" i="7"/>
  <c r="K27" i="11" s="1"/>
  <c r="L27" i="7"/>
  <c r="L27" i="11" s="1"/>
  <c r="M27" i="7"/>
  <c r="N27" i="7"/>
  <c r="M7" i="7"/>
  <c r="M7" i="11" s="1"/>
  <c r="N7" i="7"/>
  <c r="L7" i="7"/>
  <c r="L7" i="11" s="1"/>
  <c r="J7" i="7"/>
  <c r="J7" i="11" s="1"/>
  <c r="K7" i="7"/>
  <c r="K7" i="11" s="1"/>
  <c r="I7" i="7"/>
  <c r="I7" i="11" s="1"/>
  <c r="G7" i="7"/>
  <c r="H7" i="7"/>
  <c r="H7" i="11" s="1"/>
  <c r="F7" i="7"/>
  <c r="F7" i="11" s="1"/>
  <c r="C27" i="7"/>
  <c r="C27" i="11" s="1"/>
  <c r="D27" i="7"/>
  <c r="D27" i="11" s="1"/>
  <c r="E27" i="7"/>
  <c r="E27" i="11" s="1"/>
  <c r="C8" i="7"/>
  <c r="C8" i="11" s="1"/>
  <c r="D8" i="7"/>
  <c r="D8" i="11" s="1"/>
  <c r="E8" i="7"/>
  <c r="E8" i="11" s="1"/>
  <c r="C9" i="7"/>
  <c r="D9" i="7"/>
  <c r="D9" i="11" s="1"/>
  <c r="E9" i="7"/>
  <c r="E9" i="11" s="1"/>
  <c r="C10" i="7"/>
  <c r="C10" i="11" s="1"/>
  <c r="D10" i="7"/>
  <c r="D10" i="11" s="1"/>
  <c r="E10" i="7"/>
  <c r="E10" i="11" s="1"/>
  <c r="C11" i="7"/>
  <c r="D11" i="7"/>
  <c r="D11" i="11" s="1"/>
  <c r="E11" i="7"/>
  <c r="E11" i="11" s="1"/>
  <c r="C12" i="7"/>
  <c r="D12" i="7"/>
  <c r="D12" i="11" s="1"/>
  <c r="E12" i="7"/>
  <c r="E12" i="11" s="1"/>
  <c r="C13" i="7"/>
  <c r="C13" i="11" s="1"/>
  <c r="D13" i="7"/>
  <c r="D13" i="11" s="1"/>
  <c r="E13" i="7"/>
  <c r="E13" i="11" s="1"/>
  <c r="C14" i="7"/>
  <c r="D14" i="7"/>
  <c r="D14" i="11" s="1"/>
  <c r="E14" i="7"/>
  <c r="E14" i="11" s="1"/>
  <c r="C15" i="7"/>
  <c r="C15" i="11" s="1"/>
  <c r="D15" i="7"/>
  <c r="D15" i="11" s="1"/>
  <c r="E15" i="7"/>
  <c r="E15" i="11" s="1"/>
  <c r="C16" i="7"/>
  <c r="D16" i="7"/>
  <c r="D16" i="11" s="1"/>
  <c r="E16" i="7"/>
  <c r="E16" i="11" s="1"/>
  <c r="C17" i="7"/>
  <c r="D17" i="7"/>
  <c r="D17" i="11" s="1"/>
  <c r="E17" i="7"/>
  <c r="E17" i="11" s="1"/>
  <c r="C18" i="7"/>
  <c r="C18" i="11" s="1"/>
  <c r="D18" i="7"/>
  <c r="D18" i="11" s="1"/>
  <c r="E18" i="7"/>
  <c r="E18" i="11" s="1"/>
  <c r="C19" i="7"/>
  <c r="C19" i="11" s="1"/>
  <c r="D19" i="7"/>
  <c r="D19" i="11" s="1"/>
  <c r="E19" i="7"/>
  <c r="E19" i="11" s="1"/>
  <c r="C20" i="7"/>
  <c r="C20" i="11" s="1"/>
  <c r="D20" i="7"/>
  <c r="D20" i="11" s="1"/>
  <c r="E20" i="7"/>
  <c r="E20" i="11" s="1"/>
  <c r="C21" i="7"/>
  <c r="D21" i="7"/>
  <c r="D21" i="11" s="1"/>
  <c r="E21" i="7"/>
  <c r="E21" i="11" s="1"/>
  <c r="C22" i="7"/>
  <c r="D22" i="7"/>
  <c r="D22" i="11" s="1"/>
  <c r="E22" i="7"/>
  <c r="E22" i="11" s="1"/>
  <c r="C23" i="7"/>
  <c r="C23" i="11" s="1"/>
  <c r="D23" i="7"/>
  <c r="D23" i="11" s="1"/>
  <c r="E23" i="7"/>
  <c r="E23" i="11" s="1"/>
  <c r="C24" i="7"/>
  <c r="C24" i="11" s="1"/>
  <c r="D24" i="7"/>
  <c r="D24" i="11" s="1"/>
  <c r="E24" i="7"/>
  <c r="E24" i="11" s="1"/>
  <c r="C25" i="7"/>
  <c r="D25" i="7"/>
  <c r="D25" i="11" s="1"/>
  <c r="E25" i="7"/>
  <c r="E25" i="11" s="1"/>
  <c r="C26" i="7"/>
  <c r="C26" i="11" s="1"/>
  <c r="D26" i="7"/>
  <c r="D26" i="11" s="1"/>
  <c r="E26" i="7"/>
  <c r="E26" i="11" s="1"/>
  <c r="D7" i="7"/>
  <c r="D7" i="11" s="1"/>
  <c r="E7" i="7"/>
  <c r="E7" i="11" s="1"/>
  <c r="C7" i="7"/>
  <c r="P484" i="7" l="1"/>
  <c r="P484" i="11" s="1"/>
  <c r="P496" i="7"/>
  <c r="P496" i="11" s="1"/>
  <c r="Q243" i="7"/>
  <c r="Q491" i="7"/>
  <c r="Q491" i="11" s="1"/>
  <c r="P246" i="7"/>
  <c r="P246" i="11" s="1"/>
  <c r="P492" i="7"/>
  <c r="P492" i="11" s="1"/>
  <c r="Q107" i="7"/>
  <c r="Q490" i="7"/>
  <c r="Q493" i="7"/>
  <c r="Q493" i="11" s="1"/>
  <c r="P499" i="7"/>
  <c r="P499" i="11" s="1"/>
  <c r="R501" i="7"/>
  <c r="Q486" i="7"/>
  <c r="Q486" i="11" s="1"/>
  <c r="V503" i="7"/>
  <c r="AO46" i="9" s="1"/>
  <c r="P497" i="7"/>
  <c r="P497" i="11" s="1"/>
  <c r="H500" i="11"/>
  <c r="Q502" i="7"/>
  <c r="Q502" i="11" s="1"/>
  <c r="AO50" i="9"/>
  <c r="P482" i="7"/>
  <c r="P482" i="11" s="1"/>
  <c r="R482" i="7"/>
  <c r="R482" i="11" s="1"/>
  <c r="Y499" i="7"/>
  <c r="Y499" i="11" s="1"/>
  <c r="Q485" i="7"/>
  <c r="Q485" i="11" s="1"/>
  <c r="R501" i="11"/>
  <c r="Y501" i="7"/>
  <c r="Y501" i="11" s="1"/>
  <c r="AN44" i="9"/>
  <c r="AN40" i="9"/>
  <c r="AN36" i="9"/>
  <c r="Y485" i="7"/>
  <c r="Y485" i="11" s="1"/>
  <c r="AO39" i="9"/>
  <c r="Y493" i="7"/>
  <c r="Y493" i="11" s="1"/>
  <c r="AO47" i="9"/>
  <c r="W497" i="11"/>
  <c r="R485" i="7"/>
  <c r="R491" i="7"/>
  <c r="P502" i="7"/>
  <c r="P502" i="11" s="1"/>
  <c r="M486" i="11"/>
  <c r="W486" i="11"/>
  <c r="W495" i="11"/>
  <c r="X497" i="11"/>
  <c r="W499" i="11"/>
  <c r="R500" i="11"/>
  <c r="X502" i="11"/>
  <c r="AO32" i="9"/>
  <c r="AO36" i="9"/>
  <c r="AO40" i="9"/>
  <c r="AO44" i="9"/>
  <c r="Y502" i="7"/>
  <c r="Y502" i="11" s="1"/>
  <c r="Z482" i="7"/>
  <c r="Z482" i="11" s="1"/>
  <c r="Z490" i="7"/>
  <c r="Z490" i="11" s="1"/>
  <c r="Z498" i="7"/>
  <c r="Z498" i="11" s="1"/>
  <c r="R157" i="7"/>
  <c r="P486" i="7"/>
  <c r="P486" i="11" s="1"/>
  <c r="W503" i="7"/>
  <c r="I484" i="11"/>
  <c r="X486" i="11"/>
  <c r="W489" i="11"/>
  <c r="Q490" i="11"/>
  <c r="D493" i="11"/>
  <c r="W493" i="11"/>
  <c r="X495" i="11"/>
  <c r="F497" i="11"/>
  <c r="F499" i="11"/>
  <c r="X499" i="11"/>
  <c r="W501" i="11"/>
  <c r="AN33" i="9"/>
  <c r="AN37" i="9"/>
  <c r="AN41" i="9"/>
  <c r="AN45" i="9"/>
  <c r="AN49" i="9"/>
  <c r="Y491" i="7"/>
  <c r="Y491" i="11" s="1"/>
  <c r="Z483" i="7"/>
  <c r="Z483" i="11" s="1"/>
  <c r="Z491" i="7"/>
  <c r="Z491" i="11" s="1"/>
  <c r="W353" i="7"/>
  <c r="K482" i="11"/>
  <c r="W485" i="11"/>
  <c r="X489" i="11"/>
  <c r="X493" i="11"/>
  <c r="C496" i="11"/>
  <c r="X501" i="11"/>
  <c r="AO33" i="9"/>
  <c r="AO37" i="9"/>
  <c r="AO41" i="9"/>
  <c r="AO45" i="9"/>
  <c r="AO49" i="9"/>
  <c r="Y484" i="7"/>
  <c r="Y484" i="11" s="1"/>
  <c r="Y497" i="7"/>
  <c r="Y497" i="11" s="1"/>
  <c r="Z484" i="7"/>
  <c r="Z484" i="11" s="1"/>
  <c r="Z492" i="7"/>
  <c r="Z492" i="11" s="1"/>
  <c r="Z500" i="7"/>
  <c r="Z500" i="11" s="1"/>
  <c r="R486" i="7"/>
  <c r="Q496" i="7"/>
  <c r="X485" i="11"/>
  <c r="W498" i="11"/>
  <c r="R502" i="11"/>
  <c r="AN34" i="9"/>
  <c r="AN42" i="9"/>
  <c r="Y492" i="7"/>
  <c r="Y492" i="11" s="1"/>
  <c r="Y498" i="7"/>
  <c r="Y498" i="11" s="1"/>
  <c r="Z485" i="7"/>
  <c r="Z485" i="11" s="1"/>
  <c r="Z493" i="7"/>
  <c r="Z493" i="11" s="1"/>
  <c r="Z501" i="7"/>
  <c r="Z501" i="11" s="1"/>
  <c r="P487" i="7"/>
  <c r="P487" i="11" s="1"/>
  <c r="Q497" i="7"/>
  <c r="P495" i="7"/>
  <c r="P495" i="11" s="1"/>
  <c r="W482" i="11"/>
  <c r="V484" i="11"/>
  <c r="V503" i="11" s="1"/>
  <c r="W487" i="11"/>
  <c r="X498" i="11"/>
  <c r="W500" i="11"/>
  <c r="Y486" i="7"/>
  <c r="Y486" i="11" s="1"/>
  <c r="Z486" i="7"/>
  <c r="Z486" i="11" s="1"/>
  <c r="Z494" i="7"/>
  <c r="Z494" i="11" s="1"/>
  <c r="Z502" i="7"/>
  <c r="Z502" i="11" s="1"/>
  <c r="X482" i="11"/>
  <c r="X487" i="11"/>
  <c r="W490" i="11"/>
  <c r="W494" i="11"/>
  <c r="X496" i="11"/>
  <c r="H501" i="11"/>
  <c r="AN43" i="9"/>
  <c r="Y487" i="7"/>
  <c r="Y487" i="11" s="1"/>
  <c r="R490" i="7"/>
  <c r="R496" i="7"/>
  <c r="W488" i="11"/>
  <c r="X490" i="11"/>
  <c r="X494" i="11"/>
  <c r="X503" i="7"/>
  <c r="Q494" i="7"/>
  <c r="R499" i="7"/>
  <c r="R483" i="7"/>
  <c r="P489" i="7"/>
  <c r="P489" i="11" s="1"/>
  <c r="R494" i="7"/>
  <c r="P500" i="7"/>
  <c r="P500" i="11" s="1"/>
  <c r="Q501" i="7"/>
  <c r="R498" i="7"/>
  <c r="P494" i="7"/>
  <c r="P494" i="11" s="1"/>
  <c r="Q484" i="7"/>
  <c r="Q488" i="7"/>
  <c r="R488" i="7"/>
  <c r="P491" i="7"/>
  <c r="P491" i="11" s="1"/>
  <c r="Q482" i="7"/>
  <c r="P488" i="7"/>
  <c r="P488" i="11" s="1"/>
  <c r="P483" i="7"/>
  <c r="P483" i="11" s="1"/>
  <c r="R484" i="7"/>
  <c r="Q495" i="7"/>
  <c r="Q489" i="7"/>
  <c r="R489" i="7"/>
  <c r="R495" i="7"/>
  <c r="Q498" i="7"/>
  <c r="Q487" i="7"/>
  <c r="Q500" i="7"/>
  <c r="R493" i="7"/>
  <c r="Q499" i="7"/>
  <c r="R487" i="7"/>
  <c r="Q492" i="7"/>
  <c r="R492" i="7"/>
  <c r="Q483" i="7"/>
  <c r="R497" i="7"/>
  <c r="P501" i="7"/>
  <c r="P501" i="11" s="1"/>
  <c r="P485" i="7"/>
  <c r="P485" i="11" s="1"/>
  <c r="P498" i="7"/>
  <c r="P498" i="11" s="1"/>
  <c r="P493" i="7"/>
  <c r="P493" i="11" s="1"/>
  <c r="P490" i="7"/>
  <c r="P490" i="11" s="1"/>
  <c r="R236" i="7"/>
  <c r="R236" i="11" s="1"/>
  <c r="P307" i="7"/>
  <c r="P307" i="11" s="1"/>
  <c r="Q239" i="7"/>
  <c r="P242" i="7"/>
  <c r="P242" i="11" s="1"/>
  <c r="P342" i="7"/>
  <c r="P342" i="11" s="1"/>
  <c r="Q157" i="7"/>
  <c r="Q438" i="7"/>
  <c r="P207" i="7"/>
  <c r="P207" i="11" s="1"/>
  <c r="Q351" i="7"/>
  <c r="Q351" i="11" s="1"/>
  <c r="Q251" i="7"/>
  <c r="Q322" i="7"/>
  <c r="R350" i="7"/>
  <c r="R334" i="7"/>
  <c r="R334" i="11" s="1"/>
  <c r="R407" i="7"/>
  <c r="P250" i="7"/>
  <c r="P250" i="11" s="1"/>
  <c r="P321" i="7"/>
  <c r="P321" i="11" s="1"/>
  <c r="Q349" i="7"/>
  <c r="P367" i="7"/>
  <c r="P367" i="11" s="1"/>
  <c r="R107" i="7"/>
  <c r="R252" i="7"/>
  <c r="P309" i="7"/>
  <c r="P309" i="11" s="1"/>
  <c r="R323" i="7"/>
  <c r="Q337" i="7"/>
  <c r="V103" i="7"/>
  <c r="Y99" i="7" s="1"/>
  <c r="Y99" i="11" s="1"/>
  <c r="W278" i="7"/>
  <c r="Q310" i="7"/>
  <c r="Q310" i="11" s="1"/>
  <c r="R338" i="7"/>
  <c r="R338" i="11" s="1"/>
  <c r="R370" i="7"/>
  <c r="X378" i="7"/>
  <c r="P234" i="7"/>
  <c r="P234" i="11" s="1"/>
  <c r="R311" i="7"/>
  <c r="R311" i="11" s="1"/>
  <c r="P325" i="7"/>
  <c r="P325" i="11" s="1"/>
  <c r="P371" i="7"/>
  <c r="P371" i="11" s="1"/>
  <c r="P132" i="7"/>
  <c r="P132" i="11" s="1"/>
  <c r="Q326" i="7"/>
  <c r="Q235" i="7"/>
  <c r="P313" i="7"/>
  <c r="P313" i="11" s="1"/>
  <c r="R327" i="7"/>
  <c r="Q341" i="7"/>
  <c r="P375" i="7"/>
  <c r="P375" i="11" s="1"/>
  <c r="R237" i="7"/>
  <c r="R237" i="11" s="1"/>
  <c r="Q314" i="7"/>
  <c r="Q314" i="11" s="1"/>
  <c r="R342" i="7"/>
  <c r="R342" i="11" s="1"/>
  <c r="P359" i="7"/>
  <c r="P359" i="11" s="1"/>
  <c r="P238" i="7"/>
  <c r="P238" i="11" s="1"/>
  <c r="R315" i="7"/>
  <c r="P343" i="7"/>
  <c r="P343" i="11" s="1"/>
  <c r="X53" i="7"/>
  <c r="R282" i="7"/>
  <c r="R282" i="11" s="1"/>
  <c r="P317" i="7"/>
  <c r="P317" i="11" s="1"/>
  <c r="P182" i="7"/>
  <c r="P182" i="11" s="1"/>
  <c r="Q318" i="7"/>
  <c r="Q345" i="7"/>
  <c r="P245" i="7"/>
  <c r="P245" i="11" s="1"/>
  <c r="R319" i="7"/>
  <c r="R319" i="11" s="1"/>
  <c r="Q333" i="7"/>
  <c r="R346" i="7"/>
  <c r="R362" i="7"/>
  <c r="R362" i="11" s="1"/>
  <c r="Q307" i="7"/>
  <c r="Q307" i="11" s="1"/>
  <c r="P363" i="7"/>
  <c r="P363" i="11" s="1"/>
  <c r="R238" i="7"/>
  <c r="R250" i="7"/>
  <c r="Q313" i="7"/>
  <c r="R321" i="7"/>
  <c r="Q350" i="7"/>
  <c r="Q350" i="11" s="1"/>
  <c r="R361" i="7"/>
  <c r="R361" i="11" s="1"/>
  <c r="Q370" i="7"/>
  <c r="Q382" i="7"/>
  <c r="Q241" i="7"/>
  <c r="Q241" i="11" s="1"/>
  <c r="P252" i="7"/>
  <c r="P252" i="11" s="1"/>
  <c r="R307" i="7"/>
  <c r="Q315" i="7"/>
  <c r="P323" i="7"/>
  <c r="P323" i="11" s="1"/>
  <c r="P334" i="7"/>
  <c r="P334" i="11" s="1"/>
  <c r="R371" i="7"/>
  <c r="Q440" i="7"/>
  <c r="Q439" i="7"/>
  <c r="Q439" i="11" s="1"/>
  <c r="Q343" i="7"/>
  <c r="R441" i="7"/>
  <c r="R441" i="11" s="1"/>
  <c r="P427" i="7"/>
  <c r="P427" i="11" s="1"/>
  <c r="P232" i="7"/>
  <c r="P232" i="11" s="1"/>
  <c r="V328" i="7"/>
  <c r="M35" i="9" s="1"/>
  <c r="P315" i="7"/>
  <c r="P315" i="11" s="1"/>
  <c r="Q335" i="7"/>
  <c r="R363" i="7"/>
  <c r="R363" i="11" s="1"/>
  <c r="P373" i="7"/>
  <c r="P373" i="11" s="1"/>
  <c r="R57" i="7"/>
  <c r="P157" i="7"/>
  <c r="P157" i="11" s="1"/>
  <c r="Q233" i="7"/>
  <c r="Q233" i="11" s="1"/>
  <c r="R244" i="7"/>
  <c r="Q325" i="7"/>
  <c r="R373" i="7"/>
  <c r="R373" i="11" s="1"/>
  <c r="Q443" i="7"/>
  <c r="Q443" i="11" s="1"/>
  <c r="V403" i="7"/>
  <c r="X33" i="9" s="1"/>
  <c r="P244" i="7"/>
  <c r="P244" i="11" s="1"/>
  <c r="R325" i="7"/>
  <c r="P357" i="7"/>
  <c r="P357" i="11" s="1"/>
  <c r="P365" i="7"/>
  <c r="P365" i="11" s="1"/>
  <c r="Q374" i="7"/>
  <c r="R234" i="7"/>
  <c r="R317" i="7"/>
  <c r="R317" i="11" s="1"/>
  <c r="P346" i="7"/>
  <c r="P346" i="11" s="1"/>
  <c r="Q357" i="7"/>
  <c r="R365" i="7"/>
  <c r="R365" i="11" s="1"/>
  <c r="R445" i="7"/>
  <c r="R445" i="11" s="1"/>
  <c r="R82" i="7"/>
  <c r="Q182" i="7"/>
  <c r="Q182" i="11" s="1"/>
  <c r="Q245" i="7"/>
  <c r="R309" i="7"/>
  <c r="Q327" i="7"/>
  <c r="V378" i="7"/>
  <c r="T36" i="9" s="1"/>
  <c r="Q366" i="7"/>
  <c r="R375" i="7"/>
  <c r="R375" i="11" s="1"/>
  <c r="R182" i="7"/>
  <c r="P310" i="7"/>
  <c r="P310" i="11" s="1"/>
  <c r="R318" i="7"/>
  <c r="P338" i="7"/>
  <c r="P338" i="11" s="1"/>
  <c r="Q347" i="7"/>
  <c r="R447" i="7"/>
  <c r="R246" i="7"/>
  <c r="R246" i="11" s="1"/>
  <c r="P327" i="7"/>
  <c r="P327" i="11" s="1"/>
  <c r="Q358" i="7"/>
  <c r="Q358" i="11" s="1"/>
  <c r="R367" i="7"/>
  <c r="P377" i="7"/>
  <c r="P377" i="11" s="1"/>
  <c r="P240" i="7"/>
  <c r="P240" i="11" s="1"/>
  <c r="P236" i="7"/>
  <c r="P236" i="11" s="1"/>
  <c r="Q247" i="7"/>
  <c r="Q247" i="11" s="1"/>
  <c r="P319" i="7"/>
  <c r="P319" i="11" s="1"/>
  <c r="Q339" i="7"/>
  <c r="Q339" i="11" s="1"/>
  <c r="R377" i="7"/>
  <c r="R377" i="11" s="1"/>
  <c r="Q434" i="7"/>
  <c r="Q434" i="11" s="1"/>
  <c r="V328" i="11"/>
  <c r="Q237" i="7"/>
  <c r="Q237" i="11" s="1"/>
  <c r="P248" i="7"/>
  <c r="P248" i="11" s="1"/>
  <c r="P311" i="7"/>
  <c r="P311" i="11" s="1"/>
  <c r="R339" i="7"/>
  <c r="R339" i="11" s="1"/>
  <c r="R359" i="7"/>
  <c r="R359" i="11" s="1"/>
  <c r="P107" i="7"/>
  <c r="P107" i="11" s="1"/>
  <c r="Q207" i="7"/>
  <c r="P282" i="7"/>
  <c r="P282" i="11" s="1"/>
  <c r="P350" i="7"/>
  <c r="P350" i="11" s="1"/>
  <c r="P369" i="7"/>
  <c r="P369" i="11" s="1"/>
  <c r="V53" i="7"/>
  <c r="I12" i="9" s="1"/>
  <c r="R207" i="7"/>
  <c r="V303" i="7"/>
  <c r="Y298" i="7" s="1"/>
  <c r="Y298" i="11" s="1"/>
  <c r="R369" i="7"/>
  <c r="R369" i="11" s="1"/>
  <c r="R382" i="7"/>
  <c r="N26" i="11"/>
  <c r="R26" i="7"/>
  <c r="P7" i="7"/>
  <c r="P7" i="11" s="1"/>
  <c r="C7" i="11"/>
  <c r="C17" i="11"/>
  <c r="P17" i="7"/>
  <c r="P17" i="11" s="1"/>
  <c r="N19" i="11"/>
  <c r="R19" i="7"/>
  <c r="M12" i="11"/>
  <c r="Q12" i="7"/>
  <c r="W27" i="11"/>
  <c r="X16" i="11"/>
  <c r="W11" i="11"/>
  <c r="N49" i="11"/>
  <c r="R49" i="7"/>
  <c r="M44" i="11"/>
  <c r="Q44" i="7"/>
  <c r="N33" i="11"/>
  <c r="R33" i="7"/>
  <c r="W49" i="11"/>
  <c r="X38" i="11"/>
  <c r="W33" i="11"/>
  <c r="C11" i="11"/>
  <c r="P11" i="7"/>
  <c r="P11" i="11" s="1"/>
  <c r="M26" i="11"/>
  <c r="Q26" i="7"/>
  <c r="N17" i="11"/>
  <c r="R17" i="7"/>
  <c r="X20" i="11"/>
  <c r="W16" i="11"/>
  <c r="C16" i="11"/>
  <c r="P16" i="7"/>
  <c r="P16" i="11" s="1"/>
  <c r="M19" i="11"/>
  <c r="Q19" i="7"/>
  <c r="M24" i="11"/>
  <c r="Q24" i="7"/>
  <c r="N15" i="11"/>
  <c r="R15" i="7"/>
  <c r="M8" i="11"/>
  <c r="Q8" i="7"/>
  <c r="W15" i="11"/>
  <c r="C22" i="11"/>
  <c r="P22" i="7"/>
  <c r="P22" i="11" s="1"/>
  <c r="N10" i="11"/>
  <c r="R10" i="7"/>
  <c r="N24" i="11"/>
  <c r="R24" i="7"/>
  <c r="C25" i="11"/>
  <c r="P25" i="7"/>
  <c r="P25" i="11" s="1"/>
  <c r="C9" i="11"/>
  <c r="P9" i="7"/>
  <c r="P9" i="11" s="1"/>
  <c r="N27" i="11"/>
  <c r="R27" i="7"/>
  <c r="M20" i="11"/>
  <c r="Q20" i="7"/>
  <c r="N11" i="11"/>
  <c r="R11" i="7"/>
  <c r="Q107" i="11"/>
  <c r="Q282" i="11"/>
  <c r="Q7" i="7"/>
  <c r="G7" i="11"/>
  <c r="M27" i="11"/>
  <c r="Q27" i="7"/>
  <c r="C14" i="11"/>
  <c r="P14" i="7"/>
  <c r="P14" i="11" s="1"/>
  <c r="X21" i="11"/>
  <c r="C21" i="11"/>
  <c r="P21" i="7"/>
  <c r="P21" i="11" s="1"/>
  <c r="C12" i="11"/>
  <c r="P12" i="7"/>
  <c r="M21" i="11"/>
  <c r="Q21" i="7"/>
  <c r="N12" i="11"/>
  <c r="R12" i="7"/>
  <c r="X27" i="11"/>
  <c r="W22" i="11"/>
  <c r="X11" i="11"/>
  <c r="C49" i="11"/>
  <c r="P49" i="7"/>
  <c r="P49" i="11" s="1"/>
  <c r="R348" i="11"/>
  <c r="R433" i="11"/>
  <c r="Q447" i="11"/>
  <c r="W111" i="11"/>
  <c r="X116" i="11"/>
  <c r="W127" i="11"/>
  <c r="X135" i="11"/>
  <c r="W146" i="11"/>
  <c r="X151" i="11"/>
  <c r="C140" i="11"/>
  <c r="P140" i="7"/>
  <c r="P140" i="11" s="1"/>
  <c r="W460" i="11"/>
  <c r="X465" i="11"/>
  <c r="W476" i="11"/>
  <c r="X178" i="7"/>
  <c r="X159" i="11"/>
  <c r="W170" i="11"/>
  <c r="X175" i="11"/>
  <c r="W188" i="11"/>
  <c r="X193" i="11"/>
  <c r="C214" i="11"/>
  <c r="P214" i="7"/>
  <c r="P214" i="11" s="1"/>
  <c r="C222" i="11"/>
  <c r="P222" i="7"/>
  <c r="P222" i="11" s="1"/>
  <c r="X209" i="11"/>
  <c r="W220" i="11"/>
  <c r="X225" i="11"/>
  <c r="W234" i="11"/>
  <c r="X239" i="11"/>
  <c r="W250" i="11"/>
  <c r="W258" i="11"/>
  <c r="X263" i="11"/>
  <c r="W274" i="11"/>
  <c r="W282" i="11"/>
  <c r="X287" i="11"/>
  <c r="W298" i="11"/>
  <c r="X311" i="11"/>
  <c r="W322" i="11"/>
  <c r="X327" i="11"/>
  <c r="W338" i="11"/>
  <c r="X343" i="11"/>
  <c r="P358" i="7"/>
  <c r="P358" i="11" s="1"/>
  <c r="C358" i="11"/>
  <c r="Q359" i="7"/>
  <c r="G359" i="11"/>
  <c r="R360" i="7"/>
  <c r="K360" i="11"/>
  <c r="P362" i="7"/>
  <c r="P362" i="11" s="1"/>
  <c r="C362" i="11"/>
  <c r="Q363" i="7"/>
  <c r="G363" i="11"/>
  <c r="R364" i="7"/>
  <c r="K364" i="11"/>
  <c r="P366" i="7"/>
  <c r="P366" i="11" s="1"/>
  <c r="C366" i="11"/>
  <c r="Q367" i="7"/>
  <c r="G367" i="11"/>
  <c r="R368" i="7"/>
  <c r="K368" i="11"/>
  <c r="P370" i="7"/>
  <c r="P370" i="11" s="1"/>
  <c r="C370" i="11"/>
  <c r="Q371" i="7"/>
  <c r="G371" i="11"/>
  <c r="R372" i="7"/>
  <c r="K372" i="11"/>
  <c r="P374" i="7"/>
  <c r="P374" i="11" s="1"/>
  <c r="C374" i="11"/>
  <c r="Q375" i="7"/>
  <c r="G375" i="11"/>
  <c r="R376" i="7"/>
  <c r="K376" i="11"/>
  <c r="W362" i="11"/>
  <c r="X367" i="11"/>
  <c r="X383" i="11"/>
  <c r="W394" i="11"/>
  <c r="X399" i="11"/>
  <c r="W410" i="11"/>
  <c r="X415" i="11"/>
  <c r="W426" i="11"/>
  <c r="Q384" i="7"/>
  <c r="R389" i="7"/>
  <c r="P395" i="7"/>
  <c r="P395" i="11" s="1"/>
  <c r="Q400" i="7"/>
  <c r="R410" i="7"/>
  <c r="P416" i="7"/>
  <c r="P416" i="11" s="1"/>
  <c r="Q421" i="7"/>
  <c r="R426" i="7"/>
  <c r="Q461" i="7"/>
  <c r="R466" i="7"/>
  <c r="P472" i="7"/>
  <c r="P472" i="11" s="1"/>
  <c r="Q477" i="7"/>
  <c r="W437" i="11"/>
  <c r="X442" i="11"/>
  <c r="R13" i="7"/>
  <c r="P19" i="7"/>
  <c r="P19" i="11" s="1"/>
  <c r="R34" i="7"/>
  <c r="P40" i="7"/>
  <c r="P40" i="11" s="1"/>
  <c r="Q45" i="7"/>
  <c r="R50" i="7"/>
  <c r="P61" i="7"/>
  <c r="P61" i="11" s="1"/>
  <c r="Q66" i="7"/>
  <c r="R71" i="7"/>
  <c r="P77" i="7"/>
  <c r="P77" i="11" s="1"/>
  <c r="W62" i="11"/>
  <c r="X67" i="11"/>
  <c r="Q83" i="7"/>
  <c r="R88" i="7"/>
  <c r="P94" i="7"/>
  <c r="P94" i="11" s="1"/>
  <c r="Q99" i="7"/>
  <c r="X84" i="11"/>
  <c r="Z84" i="7"/>
  <c r="Z84" i="11" s="1"/>
  <c r="W95" i="11"/>
  <c r="P19" i="9"/>
  <c r="X100" i="11"/>
  <c r="R111" i="7"/>
  <c r="Q118" i="7"/>
  <c r="R125" i="7"/>
  <c r="R137" i="7"/>
  <c r="R144" i="7"/>
  <c r="P152" i="7"/>
  <c r="P152" i="11" s="1"/>
  <c r="P164" i="7"/>
  <c r="P164" i="11" s="1"/>
  <c r="P171" i="7"/>
  <c r="P171" i="11" s="1"/>
  <c r="Q183" i="7"/>
  <c r="Q190" i="7"/>
  <c r="Q197" i="7"/>
  <c r="Q210" i="7"/>
  <c r="R218" i="7"/>
  <c r="R227" i="7"/>
  <c r="R266" i="7"/>
  <c r="R276" i="7"/>
  <c r="R290" i="7"/>
  <c r="R300" i="7"/>
  <c r="Q448" i="11"/>
  <c r="M119" i="11"/>
  <c r="Q119" i="7"/>
  <c r="X111" i="11"/>
  <c r="W122" i="11"/>
  <c r="X127" i="11"/>
  <c r="W141" i="11"/>
  <c r="X146" i="11"/>
  <c r="X460" i="11"/>
  <c r="W471" i="11"/>
  <c r="X476" i="11"/>
  <c r="W165" i="11"/>
  <c r="X170" i="11"/>
  <c r="C158" i="11"/>
  <c r="P158" i="7"/>
  <c r="P158" i="11" s="1"/>
  <c r="C170" i="11"/>
  <c r="P170" i="7"/>
  <c r="P170" i="11" s="1"/>
  <c r="C174" i="11"/>
  <c r="P174" i="7"/>
  <c r="P174" i="11" s="1"/>
  <c r="N185" i="11"/>
  <c r="R185" i="7"/>
  <c r="N189" i="11"/>
  <c r="R189" i="7"/>
  <c r="N201" i="11"/>
  <c r="R201" i="7"/>
  <c r="W183" i="11"/>
  <c r="X188" i="11"/>
  <c r="W199" i="11"/>
  <c r="W215" i="11"/>
  <c r="X220" i="11"/>
  <c r="P241" i="7"/>
  <c r="P241" i="11" s="1"/>
  <c r="C241" i="11"/>
  <c r="Q248" i="7"/>
  <c r="G248" i="11"/>
  <c r="R249" i="7"/>
  <c r="K249" i="11"/>
  <c r="P251" i="7"/>
  <c r="P251" i="11" s="1"/>
  <c r="C251" i="11"/>
  <c r="Q252" i="7"/>
  <c r="G252" i="11"/>
  <c r="X253" i="7"/>
  <c r="X234" i="11"/>
  <c r="W245" i="11"/>
  <c r="X250" i="11"/>
  <c r="X258" i="11"/>
  <c r="W269" i="11"/>
  <c r="X274" i="11"/>
  <c r="M265" i="11"/>
  <c r="Q265" i="7"/>
  <c r="M273" i="11"/>
  <c r="Q273" i="7"/>
  <c r="M289" i="11"/>
  <c r="Q289" i="7"/>
  <c r="M297" i="11"/>
  <c r="Q297" i="7"/>
  <c r="X282" i="11"/>
  <c r="I31" i="9"/>
  <c r="W293" i="11"/>
  <c r="X298" i="11"/>
  <c r="W317" i="11"/>
  <c r="X322" i="11"/>
  <c r="M46" i="9"/>
  <c r="Q311" i="7"/>
  <c r="G311" i="11"/>
  <c r="R312" i="7"/>
  <c r="K312" i="11"/>
  <c r="P314" i="7"/>
  <c r="P314" i="11" s="1"/>
  <c r="C314" i="11"/>
  <c r="R316" i="7"/>
  <c r="K316" i="11"/>
  <c r="P318" i="7"/>
  <c r="P318" i="11" s="1"/>
  <c r="C318" i="11"/>
  <c r="Q319" i="7"/>
  <c r="G319" i="11"/>
  <c r="R320" i="7"/>
  <c r="K320" i="11"/>
  <c r="P322" i="7"/>
  <c r="P322" i="11" s="1"/>
  <c r="C322" i="11"/>
  <c r="Q323" i="7"/>
  <c r="G323" i="11"/>
  <c r="R324" i="7"/>
  <c r="K324" i="11"/>
  <c r="P326" i="7"/>
  <c r="P326" i="11" s="1"/>
  <c r="C326" i="11"/>
  <c r="W333" i="11"/>
  <c r="X338" i="11"/>
  <c r="W349" i="11"/>
  <c r="W357" i="11"/>
  <c r="X362" i="11"/>
  <c r="W373" i="11"/>
  <c r="W389" i="11"/>
  <c r="X394" i="11"/>
  <c r="X410" i="11"/>
  <c r="W421" i="11"/>
  <c r="X426" i="11"/>
  <c r="R384" i="7"/>
  <c r="P390" i="7"/>
  <c r="P390" i="11" s="1"/>
  <c r="Q395" i="7"/>
  <c r="R400" i="7"/>
  <c r="P411" i="7"/>
  <c r="P411" i="11" s="1"/>
  <c r="Q416" i="7"/>
  <c r="R421" i="7"/>
  <c r="R461" i="7"/>
  <c r="P467" i="7"/>
  <c r="P467" i="11" s="1"/>
  <c r="Q472" i="7"/>
  <c r="R477" i="7"/>
  <c r="P435" i="7"/>
  <c r="P435" i="11" s="1"/>
  <c r="I435" i="11"/>
  <c r="R444" i="7"/>
  <c r="E444" i="11"/>
  <c r="P446" i="7"/>
  <c r="P446" i="11" s="1"/>
  <c r="C446" i="11"/>
  <c r="P451" i="7"/>
  <c r="P451" i="11" s="1"/>
  <c r="I451" i="11"/>
  <c r="W432" i="11"/>
  <c r="X437" i="11"/>
  <c r="W448" i="11"/>
  <c r="R8" i="7"/>
  <c r="P35" i="7"/>
  <c r="P35" i="11" s="1"/>
  <c r="Q40" i="7"/>
  <c r="R45" i="7"/>
  <c r="P51" i="7"/>
  <c r="P51" i="11" s="1"/>
  <c r="Q61" i="7"/>
  <c r="R66" i="7"/>
  <c r="P72" i="7"/>
  <c r="P72" i="11" s="1"/>
  <c r="Q77" i="7"/>
  <c r="X78" i="7"/>
  <c r="X62" i="11"/>
  <c r="W73" i="11"/>
  <c r="R83" i="7"/>
  <c r="P89" i="7"/>
  <c r="P89" i="11" s="1"/>
  <c r="Q94" i="7"/>
  <c r="R99" i="7"/>
  <c r="W90" i="11"/>
  <c r="Y90" i="7"/>
  <c r="Y90" i="11" s="1"/>
  <c r="X95" i="11"/>
  <c r="P112" i="7"/>
  <c r="P112" i="11" s="1"/>
  <c r="R118" i="7"/>
  <c r="P126" i="7"/>
  <c r="P126" i="11" s="1"/>
  <c r="P138" i="7"/>
  <c r="P138" i="11" s="1"/>
  <c r="P145" i="7"/>
  <c r="P145" i="11" s="1"/>
  <c r="Q152" i="7"/>
  <c r="Q164" i="7"/>
  <c r="Q171" i="7"/>
  <c r="R183" i="7"/>
  <c r="R190" i="7"/>
  <c r="R197" i="7"/>
  <c r="P211" i="7"/>
  <c r="P211" i="11" s="1"/>
  <c r="P220" i="7"/>
  <c r="P220" i="11" s="1"/>
  <c r="Q258" i="7"/>
  <c r="P267" i="7"/>
  <c r="P267" i="11" s="1"/>
  <c r="P277" i="7"/>
  <c r="P277" i="11" s="1"/>
  <c r="P291" i="7"/>
  <c r="P291" i="11" s="1"/>
  <c r="P301" i="7"/>
  <c r="P301" i="11" s="1"/>
  <c r="X43" i="11"/>
  <c r="R107" i="11"/>
  <c r="Q349" i="11"/>
  <c r="Q368" i="11"/>
  <c r="R435" i="11"/>
  <c r="R449" i="11"/>
  <c r="V128" i="7"/>
  <c r="Y117" i="7" s="1"/>
  <c r="Y117" i="11" s="1"/>
  <c r="V112" i="11"/>
  <c r="V128" i="11" s="1"/>
  <c r="W117" i="11"/>
  <c r="X122" i="11"/>
  <c r="W136" i="11"/>
  <c r="X141" i="11"/>
  <c r="W152" i="11"/>
  <c r="M138" i="11"/>
  <c r="Q138" i="7"/>
  <c r="M142" i="11"/>
  <c r="Q142" i="7"/>
  <c r="W466" i="11"/>
  <c r="X471" i="11"/>
  <c r="W160" i="11"/>
  <c r="X165" i="11"/>
  <c r="W176" i="11"/>
  <c r="C198" i="11"/>
  <c r="P198" i="7"/>
  <c r="P198" i="11" s="1"/>
  <c r="X183" i="11"/>
  <c r="W194" i="11"/>
  <c r="X199" i="11"/>
  <c r="M208" i="11"/>
  <c r="Q208" i="7"/>
  <c r="M224" i="11"/>
  <c r="Q224" i="7"/>
  <c r="W210" i="11"/>
  <c r="X215" i="11"/>
  <c r="W226" i="11"/>
  <c r="R239" i="7"/>
  <c r="K239" i="11"/>
  <c r="V253" i="7"/>
  <c r="Y234" i="7" s="1"/>
  <c r="Y234" i="11" s="1"/>
  <c r="V235" i="11"/>
  <c r="V253" i="11" s="1"/>
  <c r="W240" i="11"/>
  <c r="X245" i="11"/>
  <c r="W264" i="11"/>
  <c r="X269" i="11"/>
  <c r="N265" i="11"/>
  <c r="R265" i="7"/>
  <c r="N273" i="11"/>
  <c r="R273" i="7"/>
  <c r="N289" i="11"/>
  <c r="R289" i="7"/>
  <c r="N293" i="11"/>
  <c r="R293" i="7"/>
  <c r="W288" i="11"/>
  <c r="X293" i="11"/>
  <c r="W312" i="11"/>
  <c r="Y312" i="7"/>
  <c r="Y312" i="11" s="1"/>
  <c r="X317" i="11"/>
  <c r="Z317" i="7"/>
  <c r="Z317" i="11" s="1"/>
  <c r="X333" i="11"/>
  <c r="W344" i="11"/>
  <c r="X349" i="11"/>
  <c r="X357" i="11"/>
  <c r="W368" i="11"/>
  <c r="X373" i="11"/>
  <c r="W384" i="11"/>
  <c r="X389" i="11"/>
  <c r="W400" i="11"/>
  <c r="X49" i="9"/>
  <c r="W416" i="11"/>
  <c r="X421" i="11"/>
  <c r="R240" i="7"/>
  <c r="E240" i="11"/>
  <c r="P385" i="7"/>
  <c r="P385" i="11" s="1"/>
  <c r="Q390" i="7"/>
  <c r="R395" i="7"/>
  <c r="P401" i="7"/>
  <c r="P401" i="11" s="1"/>
  <c r="Q411" i="7"/>
  <c r="R416" i="7"/>
  <c r="P422" i="7"/>
  <c r="P422" i="11" s="1"/>
  <c r="Q427" i="7"/>
  <c r="P462" i="7"/>
  <c r="P462" i="11" s="1"/>
  <c r="Q467" i="7"/>
  <c r="R472" i="7"/>
  <c r="R442" i="7"/>
  <c r="K442" i="11"/>
  <c r="X432" i="11"/>
  <c r="W443" i="11"/>
  <c r="X448" i="11"/>
  <c r="Q14" i="7"/>
  <c r="Q35" i="7"/>
  <c r="R40" i="7"/>
  <c r="P46" i="7"/>
  <c r="P46" i="11" s="1"/>
  <c r="Q51" i="7"/>
  <c r="R61" i="7"/>
  <c r="P67" i="7"/>
  <c r="P67" i="11" s="1"/>
  <c r="Q72" i="7"/>
  <c r="R77" i="7"/>
  <c r="W68" i="11"/>
  <c r="X73" i="11"/>
  <c r="P84" i="7"/>
  <c r="P84" i="11" s="1"/>
  <c r="Q89" i="7"/>
  <c r="R94" i="7"/>
  <c r="P100" i="7"/>
  <c r="P100" i="11" s="1"/>
  <c r="W85" i="11"/>
  <c r="P9" i="9"/>
  <c r="Y85" i="7"/>
  <c r="Y85" i="11" s="1"/>
  <c r="X90" i="11"/>
  <c r="Z90" i="7"/>
  <c r="Z90" i="11" s="1"/>
  <c r="W101" i="11"/>
  <c r="P25" i="9"/>
  <c r="Y101" i="7"/>
  <c r="Y101" i="11" s="1"/>
  <c r="Q112" i="7"/>
  <c r="R119" i="7"/>
  <c r="Q126" i="7"/>
  <c r="R138" i="7"/>
  <c r="P146" i="7"/>
  <c r="P146" i="11" s="1"/>
  <c r="R152" i="7"/>
  <c r="P165" i="7"/>
  <c r="P165" i="11" s="1"/>
  <c r="Q172" i="7"/>
  <c r="P184" i="7"/>
  <c r="P184" i="11" s="1"/>
  <c r="Q191" i="7"/>
  <c r="R198" i="7"/>
  <c r="R211" i="7"/>
  <c r="Q220" i="7"/>
  <c r="R258" i="7"/>
  <c r="R267" i="7"/>
  <c r="Q277" i="7"/>
  <c r="Q292" i="7"/>
  <c r="Q301" i="7"/>
  <c r="P22" i="9"/>
  <c r="X48" i="11"/>
  <c r="Q249" i="11"/>
  <c r="Q312" i="11"/>
  <c r="Q320" i="11"/>
  <c r="Q332" i="11"/>
  <c r="R340" i="11"/>
  <c r="Q435" i="11"/>
  <c r="R451" i="11"/>
  <c r="C116" i="11"/>
  <c r="P116" i="7"/>
  <c r="P116" i="11" s="1"/>
  <c r="W112" i="11"/>
  <c r="X117" i="11"/>
  <c r="X136" i="11"/>
  <c r="W147" i="11"/>
  <c r="X152" i="11"/>
  <c r="N134" i="11"/>
  <c r="R134" i="7"/>
  <c r="N150" i="11"/>
  <c r="R150" i="7"/>
  <c r="W461" i="11"/>
  <c r="X466" i="11"/>
  <c r="W477" i="11"/>
  <c r="X160" i="11"/>
  <c r="W171" i="11"/>
  <c r="X176" i="11"/>
  <c r="W189" i="11"/>
  <c r="X194" i="11"/>
  <c r="N208" i="11"/>
  <c r="R208" i="7"/>
  <c r="N216" i="11"/>
  <c r="R216" i="7"/>
  <c r="N224" i="11"/>
  <c r="R224" i="7"/>
  <c r="X210" i="11"/>
  <c r="W221" i="11"/>
  <c r="X226" i="11"/>
  <c r="P233" i="7"/>
  <c r="P233" i="11" s="1"/>
  <c r="C233" i="11"/>
  <c r="Q234" i="7"/>
  <c r="G234" i="11"/>
  <c r="R235" i="7"/>
  <c r="K235" i="11"/>
  <c r="P237" i="7"/>
  <c r="P237" i="11" s="1"/>
  <c r="C237" i="11"/>
  <c r="Q238" i="7"/>
  <c r="G238" i="11"/>
  <c r="P247" i="7"/>
  <c r="P247" i="11" s="1"/>
  <c r="C247" i="11"/>
  <c r="W235" i="11"/>
  <c r="X240" i="11"/>
  <c r="W251" i="11"/>
  <c r="W259" i="11"/>
  <c r="X264" i="11"/>
  <c r="W275" i="11"/>
  <c r="C258" i="11"/>
  <c r="P258" i="7"/>
  <c r="P258" i="11" s="1"/>
  <c r="C262" i="11"/>
  <c r="P262" i="7"/>
  <c r="P262" i="11" s="1"/>
  <c r="C274" i="11"/>
  <c r="P274" i="7"/>
  <c r="P274" i="11" s="1"/>
  <c r="C286" i="11"/>
  <c r="P286" i="7"/>
  <c r="P286" i="11" s="1"/>
  <c r="C302" i="11"/>
  <c r="P302" i="7"/>
  <c r="P302" i="11" s="1"/>
  <c r="W283" i="11"/>
  <c r="X288" i="11"/>
  <c r="W299" i="11"/>
  <c r="H48" i="9"/>
  <c r="W307" i="11"/>
  <c r="Y307" i="7"/>
  <c r="Y307" i="11" s="1"/>
  <c r="X328" i="7"/>
  <c r="X312" i="11"/>
  <c r="W323" i="11"/>
  <c r="Y323" i="7"/>
  <c r="Y323" i="11" s="1"/>
  <c r="W339" i="11"/>
  <c r="X344" i="11"/>
  <c r="W363" i="11"/>
  <c r="X368" i="11"/>
  <c r="X384" i="11"/>
  <c r="Y33" i="9"/>
  <c r="Z384" i="7"/>
  <c r="Z384" i="11" s="1"/>
  <c r="W395" i="11"/>
  <c r="X44" i="9"/>
  <c r="Y395" i="7"/>
  <c r="Y395" i="11" s="1"/>
  <c r="X400" i="11"/>
  <c r="Y49" i="9"/>
  <c r="Z400" i="7"/>
  <c r="Z400" i="11" s="1"/>
  <c r="W411" i="11"/>
  <c r="X416" i="11"/>
  <c r="W427" i="11"/>
  <c r="Q385" i="7"/>
  <c r="R390" i="7"/>
  <c r="P396" i="7"/>
  <c r="P396" i="11" s="1"/>
  <c r="Q401" i="7"/>
  <c r="R411" i="7"/>
  <c r="P417" i="7"/>
  <c r="P417" i="11" s="1"/>
  <c r="Q422" i="7"/>
  <c r="R427" i="7"/>
  <c r="Q462" i="7"/>
  <c r="R467" i="7"/>
  <c r="P473" i="7"/>
  <c r="P473" i="11" s="1"/>
  <c r="Q433" i="7"/>
  <c r="M433" i="11"/>
  <c r="P448" i="7"/>
  <c r="P448" i="11" s="1"/>
  <c r="C448" i="11"/>
  <c r="Q449" i="7"/>
  <c r="M449" i="11"/>
  <c r="W438" i="11"/>
  <c r="X443" i="11"/>
  <c r="Q9" i="7"/>
  <c r="R14" i="7"/>
  <c r="P20" i="7"/>
  <c r="P20" i="11" s="1"/>
  <c r="Q25" i="7"/>
  <c r="R35" i="7"/>
  <c r="P41" i="7"/>
  <c r="P41" i="11" s="1"/>
  <c r="Q46" i="7"/>
  <c r="R51" i="7"/>
  <c r="P62" i="7"/>
  <c r="P62" i="11" s="1"/>
  <c r="Q67" i="7"/>
  <c r="R72" i="7"/>
  <c r="W63" i="11"/>
  <c r="X68" i="11"/>
  <c r="Q84" i="7"/>
  <c r="R89" i="7"/>
  <c r="P95" i="7"/>
  <c r="P95" i="11" s="1"/>
  <c r="Q100" i="7"/>
  <c r="X85" i="11"/>
  <c r="Q9" i="9"/>
  <c r="Z85" i="7"/>
  <c r="Z85" i="11" s="1"/>
  <c r="W96" i="11"/>
  <c r="Y96" i="7"/>
  <c r="Y96" i="11" s="1"/>
  <c r="P20" i="9"/>
  <c r="X101" i="11"/>
  <c r="Q25" i="9"/>
  <c r="Z101" i="7"/>
  <c r="Z101" i="11" s="1"/>
  <c r="R112" i="7"/>
  <c r="P120" i="7"/>
  <c r="P120" i="11" s="1"/>
  <c r="P127" i="7"/>
  <c r="P127" i="11" s="1"/>
  <c r="P139" i="7"/>
  <c r="P139" i="11" s="1"/>
  <c r="Q146" i="7"/>
  <c r="Q158" i="7"/>
  <c r="Q165" i="7"/>
  <c r="R172" i="7"/>
  <c r="R184" i="7"/>
  <c r="R191" i="7"/>
  <c r="P199" i="7"/>
  <c r="P199" i="11" s="1"/>
  <c r="Q212" i="7"/>
  <c r="R220" i="7"/>
  <c r="P259" i="7"/>
  <c r="P259" i="11" s="1"/>
  <c r="P269" i="7"/>
  <c r="P269" i="11" s="1"/>
  <c r="R277" i="7"/>
  <c r="R292" i="7"/>
  <c r="R301" i="7"/>
  <c r="Y83" i="7"/>
  <c r="Y83" i="11" s="1"/>
  <c r="X15" i="11"/>
  <c r="W48" i="11"/>
  <c r="X37" i="11"/>
  <c r="R207" i="11"/>
  <c r="R332" i="11"/>
  <c r="R350" i="11"/>
  <c r="Q360" i="11"/>
  <c r="R382" i="11"/>
  <c r="Q436" i="11"/>
  <c r="Q451" i="11"/>
  <c r="W82" i="11"/>
  <c r="Y82" i="7"/>
  <c r="Y82" i="11" s="1"/>
  <c r="W107" i="11"/>
  <c r="X112" i="11"/>
  <c r="W123" i="11"/>
  <c r="Y123" i="7"/>
  <c r="Y123" i="11" s="1"/>
  <c r="V153" i="7"/>
  <c r="Z146" i="7" s="1"/>
  <c r="Z146" i="11" s="1"/>
  <c r="V137" i="11"/>
  <c r="V153" i="11" s="1"/>
  <c r="W142" i="11"/>
  <c r="X147" i="11"/>
  <c r="C135" i="11"/>
  <c r="P135" i="7"/>
  <c r="P135" i="11" s="1"/>
  <c r="C151" i="11"/>
  <c r="P151" i="7"/>
  <c r="P151" i="11" s="1"/>
  <c r="X461" i="11"/>
  <c r="W472" i="11"/>
  <c r="X477" i="11"/>
  <c r="W166" i="11"/>
  <c r="X171" i="11"/>
  <c r="N164" i="11"/>
  <c r="R164" i="7"/>
  <c r="N168" i="11"/>
  <c r="R168" i="7"/>
  <c r="M184" i="11"/>
  <c r="Q184" i="7"/>
  <c r="M196" i="11"/>
  <c r="Q196" i="7"/>
  <c r="M200" i="11"/>
  <c r="Q200" i="7"/>
  <c r="W184" i="11"/>
  <c r="X189" i="11"/>
  <c r="W200" i="11"/>
  <c r="C209" i="11"/>
  <c r="P209" i="7"/>
  <c r="P209" i="11" s="1"/>
  <c r="C225" i="11"/>
  <c r="P225" i="7"/>
  <c r="P225" i="11" s="1"/>
  <c r="W216" i="11"/>
  <c r="X221" i="11"/>
  <c r="R245" i="7"/>
  <c r="K245" i="11"/>
  <c r="X235" i="11"/>
  <c r="W246" i="11"/>
  <c r="X251" i="11"/>
  <c r="X259" i="11"/>
  <c r="W270" i="11"/>
  <c r="X275" i="11"/>
  <c r="X283" i="11"/>
  <c r="W294" i="11"/>
  <c r="H43" i="9"/>
  <c r="X299" i="11"/>
  <c r="Z299" i="7"/>
  <c r="Z299" i="11" s="1"/>
  <c r="X307" i="11"/>
  <c r="Z307" i="7"/>
  <c r="Z307" i="11" s="1"/>
  <c r="W318" i="11"/>
  <c r="Y318" i="7"/>
  <c r="Y318" i="11" s="1"/>
  <c r="X323" i="11"/>
  <c r="W334" i="11"/>
  <c r="X339" i="11"/>
  <c r="W350" i="11"/>
  <c r="P333" i="7"/>
  <c r="P333" i="11" s="1"/>
  <c r="C333" i="11"/>
  <c r="Q334" i="7"/>
  <c r="G334" i="11"/>
  <c r="R335" i="7"/>
  <c r="K335" i="11"/>
  <c r="P337" i="7"/>
  <c r="P337" i="11" s="1"/>
  <c r="C337" i="11"/>
  <c r="Q338" i="7"/>
  <c r="G338" i="11"/>
  <c r="P341" i="7"/>
  <c r="P341" i="11" s="1"/>
  <c r="C341" i="11"/>
  <c r="Q342" i="7"/>
  <c r="G342" i="11"/>
  <c r="R343" i="7"/>
  <c r="K343" i="11"/>
  <c r="P345" i="7"/>
  <c r="P345" i="11" s="1"/>
  <c r="C345" i="11"/>
  <c r="Q346" i="7"/>
  <c r="G346" i="11"/>
  <c r="R347" i="7"/>
  <c r="K347" i="11"/>
  <c r="P349" i="7"/>
  <c r="P349" i="11" s="1"/>
  <c r="C349" i="11"/>
  <c r="R351" i="7"/>
  <c r="K351" i="11"/>
  <c r="W358" i="11"/>
  <c r="X363" i="11"/>
  <c r="W374" i="11"/>
  <c r="W390" i="11"/>
  <c r="X39" i="9"/>
  <c r="Y390" i="7"/>
  <c r="Y390" i="11" s="1"/>
  <c r="X395" i="11"/>
  <c r="Y44" i="9"/>
  <c r="Z395" i="7"/>
  <c r="Z395" i="11" s="1"/>
  <c r="X411" i="11"/>
  <c r="W422" i="11"/>
  <c r="X427" i="11"/>
  <c r="R385" i="7"/>
  <c r="P391" i="7"/>
  <c r="P391" i="11" s="1"/>
  <c r="Q396" i="7"/>
  <c r="R401" i="7"/>
  <c r="P412" i="7"/>
  <c r="P412" i="11" s="1"/>
  <c r="Q417" i="7"/>
  <c r="R422" i="7"/>
  <c r="R462" i="7"/>
  <c r="P468" i="7"/>
  <c r="P468" i="11" s="1"/>
  <c r="Q473" i="7"/>
  <c r="P441" i="7"/>
  <c r="P441" i="11" s="1"/>
  <c r="C441" i="11"/>
  <c r="W433" i="11"/>
  <c r="X438" i="11"/>
  <c r="W449" i="11"/>
  <c r="R9" i="7"/>
  <c r="P15" i="7"/>
  <c r="P15" i="11" s="1"/>
  <c r="R25" i="7"/>
  <c r="P36" i="7"/>
  <c r="P36" i="11" s="1"/>
  <c r="Q41" i="7"/>
  <c r="R46" i="7"/>
  <c r="P52" i="7"/>
  <c r="P52" i="11" s="1"/>
  <c r="Q62" i="7"/>
  <c r="R67" i="7"/>
  <c r="P73" i="7"/>
  <c r="P73" i="11" s="1"/>
  <c r="W58" i="11"/>
  <c r="X63" i="11"/>
  <c r="W74" i="11"/>
  <c r="R84" i="7"/>
  <c r="P90" i="7"/>
  <c r="P90" i="11" s="1"/>
  <c r="Q95" i="7"/>
  <c r="R100" i="7"/>
  <c r="W91" i="11"/>
  <c r="Y91" i="7"/>
  <c r="Y91" i="11" s="1"/>
  <c r="P15" i="9"/>
  <c r="X96" i="11"/>
  <c r="Z96" i="7"/>
  <c r="Z96" i="11" s="1"/>
  <c r="Q20" i="9"/>
  <c r="P113" i="7"/>
  <c r="P113" i="11" s="1"/>
  <c r="Q120" i="7"/>
  <c r="Q127" i="7"/>
  <c r="Q139" i="7"/>
  <c r="R146" i="7"/>
  <c r="R158" i="7"/>
  <c r="R165" i="7"/>
  <c r="P173" i="7"/>
  <c r="P173" i="11" s="1"/>
  <c r="P185" i="7"/>
  <c r="P185" i="11" s="1"/>
  <c r="P192" i="7"/>
  <c r="P192" i="11" s="1"/>
  <c r="Q199" i="7"/>
  <c r="R212" i="7"/>
  <c r="P221" i="7"/>
  <c r="P221" i="11" s="1"/>
  <c r="Q259" i="7"/>
  <c r="Q269" i="7"/>
  <c r="Q283" i="7"/>
  <c r="P293" i="7"/>
  <c r="P293" i="11" s="1"/>
  <c r="X32" i="11"/>
  <c r="W37" i="11"/>
  <c r="R238" i="11"/>
  <c r="R250" i="11"/>
  <c r="Q313" i="11"/>
  <c r="R321" i="11"/>
  <c r="Q341" i="11"/>
  <c r="Q370" i="11"/>
  <c r="Q382" i="11"/>
  <c r="R437" i="11"/>
  <c r="Q452" i="11"/>
  <c r="W57" i="11"/>
  <c r="X82" i="11"/>
  <c r="Q6" i="9"/>
  <c r="Z82" i="7"/>
  <c r="Z82" i="11" s="1"/>
  <c r="X107" i="11"/>
  <c r="U6" i="9"/>
  <c r="W118" i="11"/>
  <c r="T17" i="9"/>
  <c r="Y118" i="7"/>
  <c r="Y118" i="11" s="1"/>
  <c r="X123" i="11"/>
  <c r="Z123" i="7"/>
  <c r="Z123" i="11" s="1"/>
  <c r="W137" i="11"/>
  <c r="X142" i="11"/>
  <c r="W467" i="11"/>
  <c r="X472" i="11"/>
  <c r="W161" i="11"/>
  <c r="X166" i="11"/>
  <c r="W177" i="11"/>
  <c r="C161" i="11"/>
  <c r="P161" i="7"/>
  <c r="P161" i="11" s="1"/>
  <c r="C177" i="11"/>
  <c r="P177" i="7"/>
  <c r="P177" i="11" s="1"/>
  <c r="N192" i="11"/>
  <c r="R192" i="7"/>
  <c r="X184" i="11"/>
  <c r="W195" i="11"/>
  <c r="X200" i="11"/>
  <c r="W211" i="11"/>
  <c r="X216" i="11"/>
  <c r="W227" i="11"/>
  <c r="Q244" i="7"/>
  <c r="G244" i="11"/>
  <c r="W241" i="11"/>
  <c r="X246" i="11"/>
  <c r="AO20" i="9"/>
  <c r="Z246" i="7"/>
  <c r="Z246" i="11" s="1"/>
  <c r="W265" i="11"/>
  <c r="X270" i="11"/>
  <c r="M260" i="11"/>
  <c r="Q260" i="7"/>
  <c r="M268" i="11"/>
  <c r="Q268" i="7"/>
  <c r="M276" i="11"/>
  <c r="Q276" i="7"/>
  <c r="M284" i="11"/>
  <c r="Q284" i="7"/>
  <c r="M288" i="11"/>
  <c r="Q288" i="7"/>
  <c r="M300" i="11"/>
  <c r="Q300" i="7"/>
  <c r="W289" i="11"/>
  <c r="X294" i="11"/>
  <c r="I43" i="9"/>
  <c r="W313" i="11"/>
  <c r="L37" i="9"/>
  <c r="Y313" i="7"/>
  <c r="Y313" i="11" s="1"/>
  <c r="X318" i="11"/>
  <c r="M42" i="9"/>
  <c r="Z318" i="7"/>
  <c r="Z318" i="11" s="1"/>
  <c r="X334" i="11"/>
  <c r="W345" i="11"/>
  <c r="X350" i="11"/>
  <c r="X358" i="11"/>
  <c r="W369" i="11"/>
  <c r="X374" i="11"/>
  <c r="W385" i="11"/>
  <c r="X34" i="9"/>
  <c r="Y385" i="7"/>
  <c r="Y385" i="11" s="1"/>
  <c r="X390" i="11"/>
  <c r="Y39" i="9"/>
  <c r="Z390" i="7"/>
  <c r="Z390" i="11" s="1"/>
  <c r="W401" i="11"/>
  <c r="X50" i="9"/>
  <c r="Y401" i="7"/>
  <c r="Y401" i="11" s="1"/>
  <c r="W417" i="11"/>
  <c r="X422" i="11"/>
  <c r="R242" i="7"/>
  <c r="P386" i="7"/>
  <c r="P386" i="11" s="1"/>
  <c r="Q391" i="7"/>
  <c r="R396" i="7"/>
  <c r="P402" i="7"/>
  <c r="P402" i="11" s="1"/>
  <c r="Q412" i="7"/>
  <c r="R417" i="7"/>
  <c r="P423" i="7"/>
  <c r="P423" i="11" s="1"/>
  <c r="P463" i="7"/>
  <c r="P463" i="11" s="1"/>
  <c r="Q468" i="7"/>
  <c r="R473" i="7"/>
  <c r="P434" i="7"/>
  <c r="P434" i="11" s="1"/>
  <c r="C434" i="11"/>
  <c r="P439" i="7"/>
  <c r="P439" i="11" s="1"/>
  <c r="I439" i="11"/>
  <c r="R448" i="7"/>
  <c r="E448" i="11"/>
  <c r="P450" i="7"/>
  <c r="P450" i="11" s="1"/>
  <c r="C450" i="11"/>
  <c r="X433" i="11"/>
  <c r="W444" i="11"/>
  <c r="X449" i="11"/>
  <c r="P10" i="7"/>
  <c r="P10" i="11" s="1"/>
  <c r="Q15" i="7"/>
  <c r="R20" i="7"/>
  <c r="P26" i="7"/>
  <c r="P26" i="11" s="1"/>
  <c r="Q36" i="7"/>
  <c r="R41" i="7"/>
  <c r="P47" i="7"/>
  <c r="P47" i="11" s="1"/>
  <c r="Q52" i="7"/>
  <c r="R62" i="7"/>
  <c r="P68" i="7"/>
  <c r="P68" i="11" s="1"/>
  <c r="Q73" i="7"/>
  <c r="X58" i="11"/>
  <c r="W69" i="11"/>
  <c r="X74" i="11"/>
  <c r="P85" i="7"/>
  <c r="P85" i="11" s="1"/>
  <c r="Q90" i="7"/>
  <c r="R95" i="7"/>
  <c r="P101" i="7"/>
  <c r="P101" i="11" s="1"/>
  <c r="W86" i="11"/>
  <c r="P10" i="9"/>
  <c r="Y86" i="7"/>
  <c r="Y86" i="11" s="1"/>
  <c r="X91" i="11"/>
  <c r="Z91" i="7"/>
  <c r="Z91" i="11" s="1"/>
  <c r="Q15" i="9"/>
  <c r="W102" i="11"/>
  <c r="P26" i="9"/>
  <c r="Y102" i="7"/>
  <c r="Y102" i="11" s="1"/>
  <c r="Q113" i="7"/>
  <c r="R120" i="7"/>
  <c r="R127" i="7"/>
  <c r="R139" i="7"/>
  <c r="P147" i="7"/>
  <c r="P147" i="11" s="1"/>
  <c r="P159" i="7"/>
  <c r="P159" i="11" s="1"/>
  <c r="P166" i="7"/>
  <c r="P166" i="11" s="1"/>
  <c r="Q173" i="7"/>
  <c r="Q185" i="7"/>
  <c r="Q192" i="7"/>
  <c r="R199" i="7"/>
  <c r="P213" i="7"/>
  <c r="P213" i="11" s="1"/>
  <c r="R221" i="7"/>
  <c r="R260" i="7"/>
  <c r="R269" i="7"/>
  <c r="R284" i="7"/>
  <c r="Q293" i="7"/>
  <c r="P32" i="7"/>
  <c r="P32" i="11" s="1"/>
  <c r="I32" i="11"/>
  <c r="W32" i="11"/>
  <c r="V53" i="11"/>
  <c r="Q239" i="11"/>
  <c r="Q251" i="11"/>
  <c r="R313" i="11"/>
  <c r="Q322" i="11"/>
  <c r="R370" i="11"/>
  <c r="Q438" i="11"/>
  <c r="X57" i="11"/>
  <c r="N122" i="11"/>
  <c r="R122" i="7"/>
  <c r="N126" i="11"/>
  <c r="R126" i="7"/>
  <c r="W113" i="11"/>
  <c r="T12" i="9"/>
  <c r="X118" i="11"/>
  <c r="U17" i="9"/>
  <c r="Z118" i="7"/>
  <c r="Z118" i="11" s="1"/>
  <c r="W132" i="11"/>
  <c r="X137" i="11"/>
  <c r="W148" i="11"/>
  <c r="M145" i="11"/>
  <c r="Q145" i="7"/>
  <c r="W462" i="11"/>
  <c r="X467" i="11"/>
  <c r="X161" i="11"/>
  <c r="W172" i="11"/>
  <c r="X177" i="11"/>
  <c r="C193" i="11"/>
  <c r="P193" i="7"/>
  <c r="P193" i="11" s="1"/>
  <c r="C201" i="11"/>
  <c r="P201" i="7"/>
  <c r="P201" i="11" s="1"/>
  <c r="V203" i="7"/>
  <c r="Z193" i="7" s="1"/>
  <c r="Z193" i="11" s="1"/>
  <c r="V185" i="11"/>
  <c r="W190" i="11"/>
  <c r="X195" i="11"/>
  <c r="M211" i="11"/>
  <c r="Q211" i="7"/>
  <c r="M219" i="11"/>
  <c r="Q219" i="7"/>
  <c r="M227" i="11"/>
  <c r="Q227" i="7"/>
  <c r="X211" i="11"/>
  <c r="W222" i="11"/>
  <c r="X227" i="11"/>
  <c r="W236" i="11"/>
  <c r="X241" i="11"/>
  <c r="W252" i="11"/>
  <c r="W260" i="11"/>
  <c r="X265" i="11"/>
  <c r="W276" i="11"/>
  <c r="N268" i="11"/>
  <c r="R268" i="7"/>
  <c r="N272" i="11"/>
  <c r="R272" i="7"/>
  <c r="N296" i="11"/>
  <c r="R296" i="7"/>
  <c r="W303" i="7"/>
  <c r="W284" i="11"/>
  <c r="Y284" i="7"/>
  <c r="Y284" i="11" s="1"/>
  <c r="X289" i="11"/>
  <c r="W300" i="11"/>
  <c r="W308" i="11"/>
  <c r="L32" i="9"/>
  <c r="Y308" i="7"/>
  <c r="Y308" i="11" s="1"/>
  <c r="X313" i="11"/>
  <c r="M37" i="9"/>
  <c r="Z313" i="7"/>
  <c r="Z313" i="11" s="1"/>
  <c r="W324" i="11"/>
  <c r="L48" i="9"/>
  <c r="Y324" i="7"/>
  <c r="Y324" i="11" s="1"/>
  <c r="V353" i="7"/>
  <c r="P43" i="9" s="1"/>
  <c r="V335" i="11"/>
  <c r="V353" i="11" s="1"/>
  <c r="W340" i="11"/>
  <c r="X345" i="11"/>
  <c r="W364" i="11"/>
  <c r="X369" i="11"/>
  <c r="X385" i="11"/>
  <c r="Y34" i="9"/>
  <c r="Z385" i="7"/>
  <c r="Z385" i="11" s="1"/>
  <c r="W396" i="11"/>
  <c r="X45" i="9"/>
  <c r="Y396" i="7"/>
  <c r="Y396" i="11" s="1"/>
  <c r="X401" i="11"/>
  <c r="Y50" i="9"/>
  <c r="Z401" i="7"/>
  <c r="Z401" i="11" s="1"/>
  <c r="W412" i="11"/>
  <c r="X417" i="11"/>
  <c r="P407" i="7"/>
  <c r="P407" i="11" s="1"/>
  <c r="Q386" i="7"/>
  <c r="R391" i="7"/>
  <c r="P397" i="7"/>
  <c r="P397" i="11" s="1"/>
  <c r="Q402" i="7"/>
  <c r="R412" i="7"/>
  <c r="P418" i="7"/>
  <c r="P418" i="11" s="1"/>
  <c r="Q423" i="7"/>
  <c r="P458" i="7"/>
  <c r="P458" i="11" s="1"/>
  <c r="Q463" i="7"/>
  <c r="R468" i="7"/>
  <c r="P474" i="7"/>
  <c r="P474" i="11" s="1"/>
  <c r="R446" i="7"/>
  <c r="K446" i="11"/>
  <c r="W439" i="11"/>
  <c r="X444" i="11"/>
  <c r="Q10" i="7"/>
  <c r="R36" i="7"/>
  <c r="P42" i="7"/>
  <c r="P42" i="11" s="1"/>
  <c r="Q47" i="7"/>
  <c r="R52" i="7"/>
  <c r="P63" i="7"/>
  <c r="P63" i="11" s="1"/>
  <c r="Q68" i="7"/>
  <c r="R73" i="7"/>
  <c r="W64" i="11"/>
  <c r="X69" i="11"/>
  <c r="Q85" i="7"/>
  <c r="R90" i="7"/>
  <c r="P96" i="7"/>
  <c r="P96" i="11" s="1"/>
  <c r="Q101" i="7"/>
  <c r="X86" i="11"/>
  <c r="Q10" i="9"/>
  <c r="Z86" i="7"/>
  <c r="Z86" i="11" s="1"/>
  <c r="W97" i="11"/>
  <c r="Y97" i="7"/>
  <c r="Y97" i="11" s="1"/>
  <c r="P21" i="9"/>
  <c r="X102" i="11"/>
  <c r="Q26" i="9"/>
  <c r="Z102" i="7"/>
  <c r="Z102" i="11" s="1"/>
  <c r="Q114" i="7"/>
  <c r="P121" i="7"/>
  <c r="P121" i="11" s="1"/>
  <c r="Q133" i="7"/>
  <c r="R140" i="7"/>
  <c r="Q147" i="7"/>
  <c r="R159" i="7"/>
  <c r="P167" i="7"/>
  <c r="P167" i="11" s="1"/>
  <c r="R173" i="7"/>
  <c r="P186" i="7"/>
  <c r="P186" i="11" s="1"/>
  <c r="Q193" i="7"/>
  <c r="P200" i="7"/>
  <c r="P200" i="11" s="1"/>
  <c r="Q213" i="7"/>
  <c r="Q222" i="7"/>
  <c r="P261" i="7"/>
  <c r="P261" i="11" s="1"/>
  <c r="P270" i="7"/>
  <c r="P270" i="11" s="1"/>
  <c r="P285" i="7"/>
  <c r="P285" i="11" s="1"/>
  <c r="P294" i="7"/>
  <c r="P294" i="11" s="1"/>
  <c r="W20" i="11"/>
  <c r="R7" i="7"/>
  <c r="N7" i="11"/>
  <c r="X14" i="11"/>
  <c r="X52" i="11"/>
  <c r="X36" i="11"/>
  <c r="P57" i="7"/>
  <c r="P57" i="11" s="1"/>
  <c r="R252" i="11"/>
  <c r="R323" i="11"/>
  <c r="Q333" i="11"/>
  <c r="R352" i="11"/>
  <c r="Q362" i="11"/>
  <c r="C119" i="11"/>
  <c r="P119" i="7"/>
  <c r="P119" i="11" s="1"/>
  <c r="W108" i="11"/>
  <c r="T7" i="9"/>
  <c r="X113" i="11"/>
  <c r="Z113" i="7"/>
  <c r="Z113" i="11" s="1"/>
  <c r="W124" i="11"/>
  <c r="T23" i="9"/>
  <c r="X132" i="11"/>
  <c r="W143" i="11"/>
  <c r="X148" i="11"/>
  <c r="N145" i="11"/>
  <c r="R145" i="7"/>
  <c r="W457" i="11"/>
  <c r="X462" i="11"/>
  <c r="W473" i="11"/>
  <c r="V178" i="7"/>
  <c r="AB11" i="9" s="1"/>
  <c r="V162" i="11"/>
  <c r="W167" i="11"/>
  <c r="X172" i="11"/>
  <c r="M159" i="11"/>
  <c r="Q159" i="7"/>
  <c r="M163" i="11"/>
  <c r="Q163" i="7"/>
  <c r="M175" i="11"/>
  <c r="Q175" i="7"/>
  <c r="W185" i="11"/>
  <c r="X190" i="11"/>
  <c r="W201" i="11"/>
  <c r="N219" i="11"/>
  <c r="R219" i="7"/>
  <c r="V228" i="7"/>
  <c r="AJ9" i="9" s="1"/>
  <c r="V212" i="11"/>
  <c r="W217" i="11"/>
  <c r="X222" i="11"/>
  <c r="P243" i="7"/>
  <c r="P243" i="11" s="1"/>
  <c r="C243" i="11"/>
  <c r="X236" i="11"/>
  <c r="W247" i="11"/>
  <c r="X252" i="11"/>
  <c r="X260" i="11"/>
  <c r="W271" i="11"/>
  <c r="X276" i="11"/>
  <c r="C265" i="11"/>
  <c r="P265" i="7"/>
  <c r="P265" i="11" s="1"/>
  <c r="C289" i="11"/>
  <c r="P289" i="7"/>
  <c r="P289" i="11" s="1"/>
  <c r="C297" i="11"/>
  <c r="P297" i="7"/>
  <c r="P297" i="11" s="1"/>
  <c r="X284" i="11"/>
  <c r="W295" i="11"/>
  <c r="H44" i="9"/>
  <c r="X300" i="11"/>
  <c r="Z300" i="7"/>
  <c r="Z300" i="11" s="1"/>
  <c r="X308" i="11"/>
  <c r="M32" i="9"/>
  <c r="Z308" i="7"/>
  <c r="Z308" i="11" s="1"/>
  <c r="W319" i="11"/>
  <c r="L43" i="9"/>
  <c r="Y319" i="7"/>
  <c r="Y319" i="11" s="1"/>
  <c r="X324" i="11"/>
  <c r="M48" i="9"/>
  <c r="Z324" i="7"/>
  <c r="Z324" i="11" s="1"/>
  <c r="W335" i="11"/>
  <c r="X340" i="11"/>
  <c r="W351" i="11"/>
  <c r="Y351" i="7"/>
  <c r="Y351" i="11" s="1"/>
  <c r="W378" i="7"/>
  <c r="W359" i="11"/>
  <c r="X364" i="11"/>
  <c r="W375" i="11"/>
  <c r="W391" i="11"/>
  <c r="X40" i="9"/>
  <c r="Y391" i="7"/>
  <c r="Y391" i="11" s="1"/>
  <c r="X396" i="11"/>
  <c r="Y45" i="9"/>
  <c r="Z396" i="7"/>
  <c r="Z396" i="11" s="1"/>
  <c r="W407" i="11"/>
  <c r="X428" i="7"/>
  <c r="X412" i="11"/>
  <c r="W423" i="11"/>
  <c r="R386" i="7"/>
  <c r="P392" i="7"/>
  <c r="P392" i="11" s="1"/>
  <c r="Q397" i="7"/>
  <c r="R402" i="7"/>
  <c r="P413" i="7"/>
  <c r="P413" i="11" s="1"/>
  <c r="Q418" i="7"/>
  <c r="R423" i="7"/>
  <c r="Q458" i="7"/>
  <c r="R463" i="7"/>
  <c r="P469" i="7"/>
  <c r="P469" i="11" s="1"/>
  <c r="Q474" i="7"/>
  <c r="P436" i="7"/>
  <c r="P436" i="11" s="1"/>
  <c r="C436" i="11"/>
  <c r="Q437" i="7"/>
  <c r="M437" i="11"/>
  <c r="P452" i="7"/>
  <c r="P452" i="11" s="1"/>
  <c r="C452" i="11"/>
  <c r="W453" i="7"/>
  <c r="W434" i="11"/>
  <c r="X439" i="11"/>
  <c r="W450" i="11"/>
  <c r="P37" i="7"/>
  <c r="P37" i="11" s="1"/>
  <c r="Q42" i="7"/>
  <c r="R47" i="7"/>
  <c r="P58" i="7"/>
  <c r="P58" i="11" s="1"/>
  <c r="Q63" i="7"/>
  <c r="R68" i="7"/>
  <c r="P74" i="7"/>
  <c r="P74" i="11" s="1"/>
  <c r="W59" i="11"/>
  <c r="X64" i="11"/>
  <c r="W75" i="11"/>
  <c r="R85" i="7"/>
  <c r="P91" i="7"/>
  <c r="P91" i="11" s="1"/>
  <c r="Q96" i="7"/>
  <c r="R101" i="7"/>
  <c r="W92" i="11"/>
  <c r="Y92" i="7"/>
  <c r="Y92" i="11" s="1"/>
  <c r="P16" i="9"/>
  <c r="X97" i="11"/>
  <c r="Z97" i="7"/>
  <c r="Z97" i="11" s="1"/>
  <c r="Q21" i="9"/>
  <c r="P108" i="7"/>
  <c r="P108" i="11" s="1"/>
  <c r="R114" i="7"/>
  <c r="R121" i="7"/>
  <c r="R133" i="7"/>
  <c r="P141" i="7"/>
  <c r="P141" i="11" s="1"/>
  <c r="P148" i="7"/>
  <c r="P148" i="11" s="1"/>
  <c r="P160" i="7"/>
  <c r="P160" i="11" s="1"/>
  <c r="Q167" i="7"/>
  <c r="Q174" i="7"/>
  <c r="Q186" i="7"/>
  <c r="R193" i="7"/>
  <c r="R200" i="7"/>
  <c r="R214" i="7"/>
  <c r="P223" i="7"/>
  <c r="P223" i="11" s="1"/>
  <c r="Q261" i="7"/>
  <c r="Q271" i="7"/>
  <c r="Q285" i="7"/>
  <c r="Q295" i="7"/>
  <c r="X19" i="11"/>
  <c r="Q57" i="7"/>
  <c r="Q232" i="11"/>
  <c r="R307" i="11"/>
  <c r="Q315" i="11"/>
  <c r="R371" i="11"/>
  <c r="Q440" i="11"/>
  <c r="X108" i="11"/>
  <c r="U7" i="9"/>
  <c r="Z108" i="7"/>
  <c r="Z108" i="11" s="1"/>
  <c r="W119" i="11"/>
  <c r="T18" i="9"/>
  <c r="Y119" i="7"/>
  <c r="Y119" i="11" s="1"/>
  <c r="X124" i="11"/>
  <c r="U23" i="9"/>
  <c r="Z124" i="7"/>
  <c r="Z124" i="11" s="1"/>
  <c r="W138" i="11"/>
  <c r="X143" i="11"/>
  <c r="Z143" i="7"/>
  <c r="Z143" i="11" s="1"/>
  <c r="X457" i="11"/>
  <c r="W468" i="11"/>
  <c r="X473" i="11"/>
  <c r="W162" i="11"/>
  <c r="X167" i="11"/>
  <c r="N171" i="11"/>
  <c r="R171" i="7"/>
  <c r="M187" i="11"/>
  <c r="Q187" i="7"/>
  <c r="X185" i="11"/>
  <c r="W196" i="11"/>
  <c r="X201" i="11"/>
  <c r="C212" i="11"/>
  <c r="P212" i="7"/>
  <c r="P212" i="11" s="1"/>
  <c r="C216" i="11"/>
  <c r="P216" i="7"/>
  <c r="P216" i="11" s="1"/>
  <c r="W212" i="11"/>
  <c r="X217" i="11"/>
  <c r="R241" i="7"/>
  <c r="K241" i="11"/>
  <c r="W242" i="11"/>
  <c r="X247" i="11"/>
  <c r="W266" i="11"/>
  <c r="X271" i="11"/>
  <c r="W290" i="11"/>
  <c r="X295" i="11"/>
  <c r="I44" i="9"/>
  <c r="W314" i="11"/>
  <c r="L38" i="9"/>
  <c r="Y314" i="7"/>
  <c r="Y314" i="11" s="1"/>
  <c r="X319" i="11"/>
  <c r="M43" i="9"/>
  <c r="Z319" i="7"/>
  <c r="Z319" i="11" s="1"/>
  <c r="X335" i="11"/>
  <c r="W346" i="11"/>
  <c r="Y346" i="7"/>
  <c r="Y346" i="11" s="1"/>
  <c r="X351" i="11"/>
  <c r="R358" i="7"/>
  <c r="K358" i="11"/>
  <c r="Q361" i="7"/>
  <c r="G361" i="11"/>
  <c r="P364" i="7"/>
  <c r="P364" i="11" s="1"/>
  <c r="C364" i="11"/>
  <c r="Q365" i="7"/>
  <c r="G365" i="11"/>
  <c r="R366" i="7"/>
  <c r="K366" i="11"/>
  <c r="Q369" i="7"/>
  <c r="G369" i="11"/>
  <c r="P372" i="7"/>
  <c r="P372" i="11" s="1"/>
  <c r="C372" i="11"/>
  <c r="Q373" i="7"/>
  <c r="G373" i="11"/>
  <c r="R374" i="7"/>
  <c r="K374" i="11"/>
  <c r="P376" i="7"/>
  <c r="P376" i="11" s="1"/>
  <c r="C376" i="11"/>
  <c r="Q377" i="7"/>
  <c r="Q378" i="7" s="1"/>
  <c r="G377" i="11"/>
  <c r="X359" i="11"/>
  <c r="W370" i="11"/>
  <c r="X375" i="11"/>
  <c r="W386" i="11"/>
  <c r="X35" i="9"/>
  <c r="Y386" i="7"/>
  <c r="Y386" i="11" s="1"/>
  <c r="X391" i="11"/>
  <c r="Y40" i="9"/>
  <c r="Z391" i="7"/>
  <c r="Z391" i="11" s="1"/>
  <c r="W402" i="11"/>
  <c r="X51" i="9"/>
  <c r="Y402" i="7"/>
  <c r="Y402" i="11" s="1"/>
  <c r="X407" i="11"/>
  <c r="W418" i="11"/>
  <c r="X423" i="11"/>
  <c r="P387" i="7"/>
  <c r="P387" i="11" s="1"/>
  <c r="Q392" i="7"/>
  <c r="R397" i="7"/>
  <c r="P408" i="7"/>
  <c r="P408" i="11" s="1"/>
  <c r="Q413" i="7"/>
  <c r="R418" i="7"/>
  <c r="P424" i="7"/>
  <c r="P424" i="11" s="1"/>
  <c r="R458" i="7"/>
  <c r="P464" i="7"/>
  <c r="P464" i="11" s="1"/>
  <c r="Q469" i="7"/>
  <c r="R474" i="7"/>
  <c r="X434" i="11"/>
  <c r="W445" i="11"/>
  <c r="X450" i="11"/>
  <c r="Q16" i="7"/>
  <c r="R21" i="7"/>
  <c r="P27" i="7"/>
  <c r="P27" i="11" s="1"/>
  <c r="Q37" i="7"/>
  <c r="R42" i="7"/>
  <c r="P48" i="7"/>
  <c r="P48" i="11" s="1"/>
  <c r="Q58" i="7"/>
  <c r="R63" i="7"/>
  <c r="P69" i="7"/>
  <c r="P69" i="11" s="1"/>
  <c r="Q74" i="7"/>
  <c r="X59" i="11"/>
  <c r="W70" i="11"/>
  <c r="X75" i="11"/>
  <c r="P86" i="7"/>
  <c r="P86" i="11" s="1"/>
  <c r="Q91" i="7"/>
  <c r="R96" i="7"/>
  <c r="P102" i="7"/>
  <c r="P102" i="11" s="1"/>
  <c r="W87" i="11"/>
  <c r="Y87" i="7"/>
  <c r="Y87" i="11" s="1"/>
  <c r="P11" i="9"/>
  <c r="X92" i="11"/>
  <c r="Q16" i="9"/>
  <c r="Z92" i="7"/>
  <c r="Z92" i="11" s="1"/>
  <c r="P109" i="7"/>
  <c r="P109" i="11" s="1"/>
  <c r="P115" i="7"/>
  <c r="P115" i="11" s="1"/>
  <c r="P122" i="7"/>
  <c r="P122" i="11" s="1"/>
  <c r="P134" i="7"/>
  <c r="P134" i="11" s="1"/>
  <c r="Q141" i="7"/>
  <c r="Q148" i="7"/>
  <c r="Q160" i="7"/>
  <c r="R167" i="7"/>
  <c r="R174" i="7"/>
  <c r="R186" i="7"/>
  <c r="P194" i="7"/>
  <c r="P194" i="11" s="1"/>
  <c r="Q201" i="7"/>
  <c r="P215" i="7"/>
  <c r="P215" i="11" s="1"/>
  <c r="Q223" i="7"/>
  <c r="R261" i="7"/>
  <c r="R271" i="7"/>
  <c r="R285" i="7"/>
  <c r="R295" i="7"/>
  <c r="X24" i="11"/>
  <c r="W19" i="11"/>
  <c r="X8" i="11"/>
  <c r="W41" i="11"/>
  <c r="R57" i="11"/>
  <c r="Q157" i="11"/>
  <c r="R232" i="11"/>
  <c r="R315" i="11"/>
  <c r="Q324" i="11"/>
  <c r="Q343" i="11"/>
  <c r="Q372" i="11"/>
  <c r="M117" i="11"/>
  <c r="Q117" i="7"/>
  <c r="M121" i="11"/>
  <c r="Q121" i="7"/>
  <c r="W114" i="11"/>
  <c r="T13" i="9"/>
  <c r="Y114" i="7"/>
  <c r="Y114" i="11" s="1"/>
  <c r="X119" i="11"/>
  <c r="U18" i="9"/>
  <c r="Z119" i="7"/>
  <c r="Z119" i="11" s="1"/>
  <c r="W133" i="11"/>
  <c r="X7" i="9"/>
  <c r="X138" i="11"/>
  <c r="Z138" i="7"/>
  <c r="Z138" i="11" s="1"/>
  <c r="W149" i="11"/>
  <c r="W463" i="11"/>
  <c r="X468" i="11"/>
  <c r="W157" i="11"/>
  <c r="Y157" i="7"/>
  <c r="Y157" i="11" s="1"/>
  <c r="X162" i="11"/>
  <c r="AC11" i="9"/>
  <c r="W173" i="11"/>
  <c r="Y173" i="7"/>
  <c r="Y173" i="11" s="1"/>
  <c r="AB22" i="9"/>
  <c r="C172" i="11"/>
  <c r="P172" i="7"/>
  <c r="P172" i="11" s="1"/>
  <c r="N187" i="11"/>
  <c r="R187" i="7"/>
  <c r="W191" i="11"/>
  <c r="X196" i="11"/>
  <c r="W207" i="11"/>
  <c r="X212" i="11"/>
  <c r="W223" i="11"/>
  <c r="Y223" i="7"/>
  <c r="Y223" i="11" s="1"/>
  <c r="Q240" i="7"/>
  <c r="G240" i="11"/>
  <c r="P249" i="7"/>
  <c r="P249" i="11" s="1"/>
  <c r="C249" i="11"/>
  <c r="Q250" i="7"/>
  <c r="G250" i="11"/>
  <c r="R251" i="7"/>
  <c r="K251" i="11"/>
  <c r="W237" i="11"/>
  <c r="X242" i="11"/>
  <c r="W261" i="11"/>
  <c r="X266" i="11"/>
  <c r="W277" i="11"/>
  <c r="M263" i="11"/>
  <c r="Q263" i="7"/>
  <c r="M267" i="11"/>
  <c r="Q267" i="7"/>
  <c r="M291" i="11"/>
  <c r="Q291" i="7"/>
  <c r="W285" i="11"/>
  <c r="X290" i="11"/>
  <c r="I39" i="9"/>
  <c r="W301" i="11"/>
  <c r="Y301" i="7"/>
  <c r="Y301" i="11" s="1"/>
  <c r="W328" i="7"/>
  <c r="W309" i="11"/>
  <c r="L33" i="9"/>
  <c r="Y309" i="7"/>
  <c r="Y309" i="11" s="1"/>
  <c r="X314" i="11"/>
  <c r="M38" i="9"/>
  <c r="Z314" i="7"/>
  <c r="Z314" i="11" s="1"/>
  <c r="W325" i="11"/>
  <c r="L49" i="9"/>
  <c r="Y325" i="7"/>
  <c r="Y325" i="11" s="1"/>
  <c r="P308" i="7"/>
  <c r="P308" i="11" s="1"/>
  <c r="C308" i="11"/>
  <c r="Q309" i="7"/>
  <c r="G309" i="11"/>
  <c r="R310" i="7"/>
  <c r="K310" i="11"/>
  <c r="P312" i="7"/>
  <c r="P312" i="11" s="1"/>
  <c r="C312" i="11"/>
  <c r="R314" i="7"/>
  <c r="K314" i="11"/>
  <c r="P316" i="7"/>
  <c r="P316" i="11" s="1"/>
  <c r="C316" i="11"/>
  <c r="Q317" i="7"/>
  <c r="G317" i="11"/>
  <c r="Q321" i="7"/>
  <c r="G321" i="11"/>
  <c r="R322" i="7"/>
  <c r="K322" i="11"/>
  <c r="P324" i="7"/>
  <c r="P324" i="11" s="1"/>
  <c r="C324" i="11"/>
  <c r="R326" i="7"/>
  <c r="K326" i="11"/>
  <c r="W341" i="11"/>
  <c r="X346" i="11"/>
  <c r="W365" i="11"/>
  <c r="X370" i="11"/>
  <c r="X386" i="11"/>
  <c r="Y35" i="9"/>
  <c r="Z386" i="7"/>
  <c r="Z386" i="11" s="1"/>
  <c r="W397" i="11"/>
  <c r="X46" i="9"/>
  <c r="Y397" i="7"/>
  <c r="Y397" i="11" s="1"/>
  <c r="X402" i="11"/>
  <c r="Y51" i="9"/>
  <c r="Z402" i="7"/>
  <c r="Z402" i="11" s="1"/>
  <c r="W413" i="11"/>
  <c r="X418" i="11"/>
  <c r="Q387" i="7"/>
  <c r="R392" i="7"/>
  <c r="P398" i="7"/>
  <c r="P398" i="11" s="1"/>
  <c r="Q408" i="7"/>
  <c r="R413" i="7"/>
  <c r="P419" i="7"/>
  <c r="P419" i="11" s="1"/>
  <c r="Q424" i="7"/>
  <c r="P459" i="7"/>
  <c r="P459" i="11" s="1"/>
  <c r="Q464" i="7"/>
  <c r="R469" i="7"/>
  <c r="P475" i="7"/>
  <c r="P475" i="11" s="1"/>
  <c r="R436" i="7"/>
  <c r="E436" i="11"/>
  <c r="P438" i="7"/>
  <c r="P438" i="11" s="1"/>
  <c r="C438" i="11"/>
  <c r="P443" i="7"/>
  <c r="P443" i="11" s="1"/>
  <c r="I443" i="11"/>
  <c r="R452" i="7"/>
  <c r="E452" i="11"/>
  <c r="W440" i="11"/>
  <c r="X445" i="11"/>
  <c r="Q11" i="7"/>
  <c r="R16" i="7"/>
  <c r="R37" i="7"/>
  <c r="P43" i="7"/>
  <c r="P43" i="11" s="1"/>
  <c r="Q48" i="7"/>
  <c r="R58" i="7"/>
  <c r="P64" i="7"/>
  <c r="P64" i="11" s="1"/>
  <c r="Q69" i="7"/>
  <c r="R74" i="7"/>
  <c r="V78" i="7"/>
  <c r="Z69" i="7" s="1"/>
  <c r="Z69" i="11" s="1"/>
  <c r="V60" i="11"/>
  <c r="V78" i="11" s="1"/>
  <c r="W65" i="11"/>
  <c r="X70" i="11"/>
  <c r="Q86" i="7"/>
  <c r="R91" i="7"/>
  <c r="P97" i="7"/>
  <c r="P97" i="11" s="1"/>
  <c r="Q102" i="7"/>
  <c r="X87" i="11"/>
  <c r="Z87" i="7"/>
  <c r="Z87" i="11" s="1"/>
  <c r="Q109" i="7"/>
  <c r="Q115" i="7"/>
  <c r="Q122" i="7"/>
  <c r="Q134" i="7"/>
  <c r="R141" i="7"/>
  <c r="R148" i="7"/>
  <c r="R160" i="7"/>
  <c r="P168" i="7"/>
  <c r="P168" i="11" s="1"/>
  <c r="P175" i="7"/>
  <c r="P175" i="11" s="1"/>
  <c r="P187" i="7"/>
  <c r="P187" i="11" s="1"/>
  <c r="Q194" i="7"/>
  <c r="P202" i="7"/>
  <c r="P202" i="11" s="1"/>
  <c r="Q215" i="7"/>
  <c r="R223" i="7"/>
  <c r="Q262" i="7"/>
  <c r="P272" i="7"/>
  <c r="P272" i="11" s="1"/>
  <c r="P287" i="7"/>
  <c r="P287" i="11" s="1"/>
  <c r="P296" i="7"/>
  <c r="P296" i="11" s="1"/>
  <c r="W24" i="11"/>
  <c r="W8" i="11"/>
  <c r="X51" i="11"/>
  <c r="X35" i="11"/>
  <c r="R157" i="11"/>
  <c r="Q243" i="11"/>
  <c r="Q335" i="11"/>
  <c r="R344" i="11"/>
  <c r="Q407" i="11"/>
  <c r="R443" i="11"/>
  <c r="N113" i="11"/>
  <c r="R113" i="7"/>
  <c r="W109" i="11"/>
  <c r="T8" i="9"/>
  <c r="Y109" i="7"/>
  <c r="Y109" i="11" s="1"/>
  <c r="X128" i="7"/>
  <c r="X114" i="11"/>
  <c r="U13" i="9"/>
  <c r="Z114" i="7"/>
  <c r="Z114" i="11" s="1"/>
  <c r="W125" i="11"/>
  <c r="T24" i="9"/>
  <c r="Y125" i="7"/>
  <c r="Y125" i="11" s="1"/>
  <c r="X133" i="11"/>
  <c r="W144" i="11"/>
  <c r="X149" i="11"/>
  <c r="Y23" i="9"/>
  <c r="M140" i="11"/>
  <c r="Q140" i="7"/>
  <c r="W458" i="11"/>
  <c r="X463" i="11"/>
  <c r="W474" i="11"/>
  <c r="X157" i="11"/>
  <c r="AC6" i="9"/>
  <c r="Z157" i="7"/>
  <c r="Z157" i="11" s="1"/>
  <c r="W168" i="11"/>
  <c r="Y168" i="7"/>
  <c r="Y168" i="11" s="1"/>
  <c r="AB17" i="9"/>
  <c r="X173" i="11"/>
  <c r="Z173" i="7"/>
  <c r="Z173" i="11" s="1"/>
  <c r="W186" i="11"/>
  <c r="AF10" i="9"/>
  <c r="X191" i="11"/>
  <c r="W202" i="11"/>
  <c r="M214" i="11"/>
  <c r="Q214" i="7"/>
  <c r="X207" i="11"/>
  <c r="AK6" i="9"/>
  <c r="W218" i="11"/>
  <c r="Y218" i="7"/>
  <c r="Y218" i="11" s="1"/>
  <c r="X223" i="11"/>
  <c r="R247" i="7"/>
  <c r="K247" i="11"/>
  <c r="W232" i="11"/>
  <c r="X237" i="11"/>
  <c r="AO11" i="9"/>
  <c r="W248" i="11"/>
  <c r="AN22" i="9"/>
  <c r="X261" i="11"/>
  <c r="W272" i="11"/>
  <c r="X277" i="11"/>
  <c r="N259" i="11"/>
  <c r="R259" i="7"/>
  <c r="N275" i="11"/>
  <c r="R275" i="7"/>
  <c r="N283" i="11"/>
  <c r="R283" i="7"/>
  <c r="N291" i="11"/>
  <c r="R291" i="7"/>
  <c r="N299" i="11"/>
  <c r="R299" i="7"/>
  <c r="X285" i="11"/>
  <c r="W296" i="11"/>
  <c r="H45" i="9"/>
  <c r="X301" i="11"/>
  <c r="I50" i="9"/>
  <c r="X309" i="11"/>
  <c r="M33" i="9"/>
  <c r="Z309" i="7"/>
  <c r="Z309" i="11" s="1"/>
  <c r="W320" i="11"/>
  <c r="L44" i="9"/>
  <c r="Y320" i="7"/>
  <c r="Y320" i="11" s="1"/>
  <c r="X325" i="11"/>
  <c r="M49" i="9"/>
  <c r="Z325" i="7"/>
  <c r="Z325" i="11" s="1"/>
  <c r="W336" i="11"/>
  <c r="P35" i="9"/>
  <c r="X341" i="11"/>
  <c r="Z341" i="7"/>
  <c r="Z341" i="11" s="1"/>
  <c r="W352" i="11"/>
  <c r="W360" i="11"/>
  <c r="Y360" i="7"/>
  <c r="Y360" i="11" s="1"/>
  <c r="X365" i="11"/>
  <c r="W376" i="11"/>
  <c r="W392" i="11"/>
  <c r="X41" i="9"/>
  <c r="Y392" i="7"/>
  <c r="Y392" i="11" s="1"/>
  <c r="X397" i="11"/>
  <c r="Y46" i="9"/>
  <c r="Z397" i="7"/>
  <c r="Z397" i="11" s="1"/>
  <c r="W408" i="11"/>
  <c r="X413" i="11"/>
  <c r="W424" i="11"/>
  <c r="R248" i="7"/>
  <c r="E248" i="11"/>
  <c r="R387" i="7"/>
  <c r="P393" i="7"/>
  <c r="P393" i="11" s="1"/>
  <c r="Q398" i="7"/>
  <c r="R408" i="7"/>
  <c r="P414" i="7"/>
  <c r="P414" i="11" s="1"/>
  <c r="Q419" i="7"/>
  <c r="R424" i="7"/>
  <c r="Q459" i="7"/>
  <c r="R464" i="7"/>
  <c r="P470" i="7"/>
  <c r="P470" i="11" s="1"/>
  <c r="Q475" i="7"/>
  <c r="R434" i="7"/>
  <c r="K434" i="11"/>
  <c r="R450" i="7"/>
  <c r="K450" i="11"/>
  <c r="W435" i="11"/>
  <c r="X440" i="11"/>
  <c r="W451" i="11"/>
  <c r="Q22" i="7"/>
  <c r="P38" i="7"/>
  <c r="P38" i="11" s="1"/>
  <c r="Q43" i="7"/>
  <c r="R48" i="7"/>
  <c r="P59" i="7"/>
  <c r="P59" i="11" s="1"/>
  <c r="Q64" i="7"/>
  <c r="R69" i="7"/>
  <c r="P75" i="7"/>
  <c r="P75" i="11" s="1"/>
  <c r="W60" i="11"/>
  <c r="X65" i="11"/>
  <c r="W76" i="11"/>
  <c r="R86" i="7"/>
  <c r="P92" i="7"/>
  <c r="P92" i="11" s="1"/>
  <c r="Q97" i="7"/>
  <c r="R102" i="7"/>
  <c r="W93" i="11"/>
  <c r="P17" i="9"/>
  <c r="Y93" i="7"/>
  <c r="Y93" i="11" s="1"/>
  <c r="X98" i="11"/>
  <c r="Z98" i="7"/>
  <c r="Z98" i="11" s="1"/>
  <c r="Q22" i="9"/>
  <c r="R109" i="7"/>
  <c r="R115" i="7"/>
  <c r="P123" i="7"/>
  <c r="P123" i="11" s="1"/>
  <c r="Q135" i="7"/>
  <c r="P142" i="7"/>
  <c r="P142" i="11" s="1"/>
  <c r="Q149" i="7"/>
  <c r="R161" i="7"/>
  <c r="Q168" i="7"/>
  <c r="R175" i="7"/>
  <c r="P188" i="7"/>
  <c r="P188" i="11" s="1"/>
  <c r="R194" i="7"/>
  <c r="Q202" i="7"/>
  <c r="R215" i="7"/>
  <c r="P224" i="7"/>
  <c r="P224" i="11" s="1"/>
  <c r="R263" i="7"/>
  <c r="Q272" i="7"/>
  <c r="Q287" i="7"/>
  <c r="Q296" i="7"/>
  <c r="Y108" i="7"/>
  <c r="Y108" i="11" s="1"/>
  <c r="V28" i="7"/>
  <c r="E6" i="9" s="1"/>
  <c r="V8" i="11"/>
  <c r="V28" i="11" s="1"/>
  <c r="X40" i="11"/>
  <c r="R244" i="11"/>
  <c r="Q257" i="11"/>
  <c r="Q308" i="11"/>
  <c r="Q316" i="11"/>
  <c r="Q325" i="11"/>
  <c r="Q336" i="11"/>
  <c r="R357" i="11"/>
  <c r="Q364" i="11"/>
  <c r="R407" i="11"/>
  <c r="C114" i="11"/>
  <c r="P114" i="7"/>
  <c r="P114" i="11" s="1"/>
  <c r="X109" i="11"/>
  <c r="U8" i="9"/>
  <c r="Z109" i="7"/>
  <c r="Z109" i="11" s="1"/>
  <c r="W120" i="11"/>
  <c r="Y120" i="7"/>
  <c r="Y120" i="11" s="1"/>
  <c r="T19" i="9"/>
  <c r="X125" i="11"/>
  <c r="U24" i="9"/>
  <c r="Z125" i="7"/>
  <c r="Z125" i="11" s="1"/>
  <c r="W139" i="11"/>
  <c r="X144" i="11"/>
  <c r="Y18" i="9"/>
  <c r="X458" i="11"/>
  <c r="V478" i="11"/>
  <c r="W469" i="11"/>
  <c r="X474" i="11"/>
  <c r="W163" i="11"/>
  <c r="Y163" i="7"/>
  <c r="Y163" i="11" s="1"/>
  <c r="X168" i="11"/>
  <c r="AC17" i="9"/>
  <c r="M166" i="11"/>
  <c r="Q166" i="7"/>
  <c r="X186" i="11"/>
  <c r="W197" i="11"/>
  <c r="AF21" i="9"/>
  <c r="X202" i="11"/>
  <c r="N210" i="11"/>
  <c r="R210" i="7"/>
  <c r="N222" i="11"/>
  <c r="R222" i="7"/>
  <c r="N226" i="11"/>
  <c r="R226" i="7"/>
  <c r="W213" i="11"/>
  <c r="Y213" i="7"/>
  <c r="Y213" i="11" s="1"/>
  <c r="X218" i="11"/>
  <c r="Z218" i="7"/>
  <c r="Z218" i="11" s="1"/>
  <c r="R233" i="7"/>
  <c r="K233" i="11"/>
  <c r="Q236" i="7"/>
  <c r="G236" i="11"/>
  <c r="P239" i="7"/>
  <c r="P239" i="11" s="1"/>
  <c r="C239" i="11"/>
  <c r="Q246" i="7"/>
  <c r="G246" i="11"/>
  <c r="X232" i="11"/>
  <c r="W243" i="11"/>
  <c r="Y243" i="7"/>
  <c r="Y243" i="11" s="1"/>
  <c r="X248" i="11"/>
  <c r="AO22" i="9"/>
  <c r="Z248" i="7"/>
  <c r="Z248" i="11" s="1"/>
  <c r="V278" i="7"/>
  <c r="E32" i="9" s="1"/>
  <c r="V262" i="11"/>
  <c r="V278" i="11" s="1"/>
  <c r="W267" i="11"/>
  <c r="X272" i="11"/>
  <c r="C260" i="11"/>
  <c r="P260" i="7"/>
  <c r="P260" i="11" s="1"/>
  <c r="C268" i="11"/>
  <c r="P268" i="7"/>
  <c r="P268" i="11" s="1"/>
  <c r="C276" i="11"/>
  <c r="P276" i="7"/>
  <c r="P276" i="11" s="1"/>
  <c r="C284" i="11"/>
  <c r="P284" i="7"/>
  <c r="P284" i="11" s="1"/>
  <c r="C292" i="11"/>
  <c r="P292" i="7"/>
  <c r="P292" i="11" s="1"/>
  <c r="C300" i="11"/>
  <c r="P300" i="7"/>
  <c r="P300" i="11" s="1"/>
  <c r="W291" i="11"/>
  <c r="Y291" i="7"/>
  <c r="Y291" i="11" s="1"/>
  <c r="X296" i="11"/>
  <c r="Z296" i="7"/>
  <c r="Z296" i="11" s="1"/>
  <c r="W315" i="11"/>
  <c r="L39" i="9"/>
  <c r="Y315" i="7"/>
  <c r="Y315" i="11" s="1"/>
  <c r="X320" i="11"/>
  <c r="M44" i="9"/>
  <c r="Z320" i="7"/>
  <c r="Z320" i="11" s="1"/>
  <c r="X336" i="11"/>
  <c r="Z336" i="7"/>
  <c r="Z336" i="11" s="1"/>
  <c r="W347" i="11"/>
  <c r="X352" i="11"/>
  <c r="X360" i="11"/>
  <c r="W371" i="11"/>
  <c r="X376" i="11"/>
  <c r="W387" i="11"/>
  <c r="X36" i="9"/>
  <c r="Y387" i="7"/>
  <c r="Y387" i="11" s="1"/>
  <c r="X392" i="11"/>
  <c r="Y41" i="9"/>
  <c r="Z392" i="7"/>
  <c r="Z392" i="11" s="1"/>
  <c r="X408" i="11"/>
  <c r="W419" i="11"/>
  <c r="X424" i="11"/>
  <c r="P457" i="7"/>
  <c r="P457" i="11" s="1"/>
  <c r="P388" i="7"/>
  <c r="P388" i="11" s="1"/>
  <c r="Q393" i="7"/>
  <c r="R398" i="7"/>
  <c r="P409" i="7"/>
  <c r="P409" i="11" s="1"/>
  <c r="Q414" i="7"/>
  <c r="R419" i="7"/>
  <c r="P425" i="7"/>
  <c r="P425" i="11" s="1"/>
  <c r="R459" i="7"/>
  <c r="P465" i="7"/>
  <c r="P465" i="11" s="1"/>
  <c r="Q470" i="7"/>
  <c r="R475" i="7"/>
  <c r="P440" i="7"/>
  <c r="P440" i="11" s="1"/>
  <c r="C440" i="11"/>
  <c r="Q441" i="7"/>
  <c r="M441" i="11"/>
  <c r="X435" i="11"/>
  <c r="W446" i="11"/>
  <c r="X451" i="11"/>
  <c r="Q17" i="7"/>
  <c r="R22" i="7"/>
  <c r="P33" i="7"/>
  <c r="P33" i="11" s="1"/>
  <c r="Q38" i="7"/>
  <c r="R43" i="7"/>
  <c r="Q59" i="7"/>
  <c r="R64" i="7"/>
  <c r="P70" i="7"/>
  <c r="P70" i="11" s="1"/>
  <c r="Q75" i="7"/>
  <c r="X60" i="11"/>
  <c r="W71" i="11"/>
  <c r="X76" i="11"/>
  <c r="P87" i="7"/>
  <c r="P87" i="11" s="1"/>
  <c r="Q92" i="7"/>
  <c r="R97" i="7"/>
  <c r="W88" i="11"/>
  <c r="P12" i="9"/>
  <c r="X93" i="11"/>
  <c r="Z93" i="7"/>
  <c r="Z93" i="11" s="1"/>
  <c r="Q17" i="9"/>
  <c r="P110" i="7"/>
  <c r="P110" i="11" s="1"/>
  <c r="Q116" i="7"/>
  <c r="Q123" i="7"/>
  <c r="R135" i="7"/>
  <c r="R142" i="7"/>
  <c r="R149" i="7"/>
  <c r="P162" i="7"/>
  <c r="P162" i="11" s="1"/>
  <c r="P169" i="7"/>
  <c r="P169" i="11" s="1"/>
  <c r="P176" i="7"/>
  <c r="P176" i="11" s="1"/>
  <c r="Q188" i="7"/>
  <c r="Q195" i="7"/>
  <c r="R202" i="7"/>
  <c r="Q216" i="7"/>
  <c r="Q225" i="7"/>
  <c r="P264" i="7"/>
  <c r="P264" i="11" s="1"/>
  <c r="P273" i="7"/>
  <c r="P273" i="11" s="1"/>
  <c r="R287" i="7"/>
  <c r="R297" i="7"/>
  <c r="X23" i="11"/>
  <c r="X45" i="11"/>
  <c r="W40" i="11"/>
  <c r="Q82" i="7"/>
  <c r="R257" i="11"/>
  <c r="R308" i="11"/>
  <c r="R325" i="11"/>
  <c r="R336" i="11"/>
  <c r="Q345" i="11"/>
  <c r="Q374" i="11"/>
  <c r="Q444" i="11"/>
  <c r="W115" i="11"/>
  <c r="T14" i="9"/>
  <c r="Y115" i="7"/>
  <c r="Y115" i="11" s="1"/>
  <c r="X120" i="11"/>
  <c r="U19" i="9"/>
  <c r="Z120" i="7"/>
  <c r="Z120" i="11" s="1"/>
  <c r="W153" i="7"/>
  <c r="W134" i="11"/>
  <c r="Y134" i="7"/>
  <c r="Y134" i="11" s="1"/>
  <c r="X153" i="7"/>
  <c r="X139" i="11"/>
  <c r="Z139" i="7"/>
  <c r="Z139" i="11" s="1"/>
  <c r="W150" i="11"/>
  <c r="C133" i="11"/>
  <c r="P133" i="7"/>
  <c r="P133" i="11" s="1"/>
  <c r="C137" i="11"/>
  <c r="P137" i="7"/>
  <c r="P137" i="11" s="1"/>
  <c r="C149" i="11"/>
  <c r="P149" i="7"/>
  <c r="P149" i="11" s="1"/>
  <c r="W464" i="11"/>
  <c r="X469" i="11"/>
  <c r="W158" i="11"/>
  <c r="X163" i="11"/>
  <c r="AC12" i="9"/>
  <c r="Z163" i="7"/>
  <c r="Z163" i="11" s="1"/>
  <c r="W174" i="11"/>
  <c r="AB23" i="9"/>
  <c r="N166" i="11"/>
  <c r="R166" i="7"/>
  <c r="M198" i="11"/>
  <c r="Q198" i="7"/>
  <c r="V203" i="11"/>
  <c r="W192" i="11"/>
  <c r="AF16" i="9"/>
  <c r="X197" i="11"/>
  <c r="Z197" i="7"/>
  <c r="Z197" i="11" s="1"/>
  <c r="C219" i="11"/>
  <c r="P219" i="7"/>
  <c r="P219" i="11" s="1"/>
  <c r="W208" i="11"/>
  <c r="X213" i="11"/>
  <c r="AK12" i="9"/>
  <c r="Z213" i="7"/>
  <c r="Z213" i="11" s="1"/>
  <c r="W224" i="11"/>
  <c r="AJ23" i="9"/>
  <c r="W238" i="11"/>
  <c r="AN12" i="9"/>
  <c r="X243" i="11"/>
  <c r="AO17" i="9"/>
  <c r="W262" i="11"/>
  <c r="X267" i="11"/>
  <c r="W286" i="11"/>
  <c r="H35" i="9"/>
  <c r="Y286" i="7"/>
  <c r="Y286" i="11" s="1"/>
  <c r="X291" i="11"/>
  <c r="Z291" i="7"/>
  <c r="Z291" i="11" s="1"/>
  <c r="W302" i="11"/>
  <c r="Y302" i="7"/>
  <c r="Y302" i="11" s="1"/>
  <c r="W310" i="11"/>
  <c r="L34" i="9"/>
  <c r="Y310" i="7"/>
  <c r="Y310" i="11" s="1"/>
  <c r="X315" i="11"/>
  <c r="M39" i="9"/>
  <c r="Z315" i="7"/>
  <c r="Z315" i="11" s="1"/>
  <c r="W326" i="11"/>
  <c r="L50" i="9"/>
  <c r="Y326" i="7"/>
  <c r="Y326" i="11" s="1"/>
  <c r="W342" i="11"/>
  <c r="X347" i="11"/>
  <c r="R333" i="7"/>
  <c r="K333" i="11"/>
  <c r="P335" i="7"/>
  <c r="P335" i="11" s="1"/>
  <c r="C335" i="11"/>
  <c r="R337" i="7"/>
  <c r="K337" i="11"/>
  <c r="P339" i="7"/>
  <c r="P339" i="11" s="1"/>
  <c r="C339" i="11"/>
  <c r="Q340" i="7"/>
  <c r="G340" i="11"/>
  <c r="R341" i="7"/>
  <c r="K341" i="11"/>
  <c r="Q344" i="7"/>
  <c r="G344" i="11"/>
  <c r="R345" i="7"/>
  <c r="K345" i="11"/>
  <c r="P347" i="7"/>
  <c r="P347" i="11" s="1"/>
  <c r="C347" i="11"/>
  <c r="Q348" i="7"/>
  <c r="G348" i="11"/>
  <c r="R349" i="7"/>
  <c r="K349" i="11"/>
  <c r="P351" i="7"/>
  <c r="P351" i="11" s="1"/>
  <c r="C351" i="11"/>
  <c r="Q352" i="7"/>
  <c r="G352" i="11"/>
  <c r="W366" i="11"/>
  <c r="X371" i="11"/>
  <c r="Z371" i="7"/>
  <c r="Z371" i="11" s="1"/>
  <c r="W382" i="11"/>
  <c r="X31" i="9"/>
  <c r="Y382" i="7"/>
  <c r="Y382" i="11" s="1"/>
  <c r="X387" i="11"/>
  <c r="Y36" i="9"/>
  <c r="Z387" i="7"/>
  <c r="Z387" i="11" s="1"/>
  <c r="W398" i="11"/>
  <c r="X47" i="9"/>
  <c r="Y398" i="7"/>
  <c r="Y398" i="11" s="1"/>
  <c r="W414" i="11"/>
  <c r="X419" i="11"/>
  <c r="P383" i="7"/>
  <c r="P383" i="11" s="1"/>
  <c r="Q388" i="7"/>
  <c r="R393" i="7"/>
  <c r="P399" i="7"/>
  <c r="P399" i="11" s="1"/>
  <c r="Q409" i="7"/>
  <c r="R414" i="7"/>
  <c r="P420" i="7"/>
  <c r="P420" i="11" s="1"/>
  <c r="Q425" i="7"/>
  <c r="P460" i="7"/>
  <c r="P460" i="11" s="1"/>
  <c r="Q465" i="7"/>
  <c r="R470" i="7"/>
  <c r="P476" i="7"/>
  <c r="P476" i="11" s="1"/>
  <c r="P433" i="7"/>
  <c r="P433" i="11" s="1"/>
  <c r="C433" i="11"/>
  <c r="P449" i="7"/>
  <c r="P449" i="11" s="1"/>
  <c r="C449" i="11"/>
  <c r="W441" i="11"/>
  <c r="X446" i="11"/>
  <c r="P23" i="7"/>
  <c r="P23" i="11" s="1"/>
  <c r="Q33" i="7"/>
  <c r="R38" i="7"/>
  <c r="P44" i="7"/>
  <c r="P44" i="11" s="1"/>
  <c r="Q49" i="7"/>
  <c r="R59" i="7"/>
  <c r="P65" i="7"/>
  <c r="P65" i="11" s="1"/>
  <c r="Q70" i="7"/>
  <c r="R75" i="7"/>
  <c r="W66" i="11"/>
  <c r="X71" i="11"/>
  <c r="Q87" i="7"/>
  <c r="R92" i="7"/>
  <c r="P98" i="7"/>
  <c r="P98" i="11" s="1"/>
  <c r="W83" i="11"/>
  <c r="P7" i="9"/>
  <c r="X88" i="11"/>
  <c r="Q12" i="9"/>
  <c r="W99" i="11"/>
  <c r="P23" i="9"/>
  <c r="Q110" i="7"/>
  <c r="R116" i="7"/>
  <c r="R123" i="7"/>
  <c r="P136" i="7"/>
  <c r="P136" i="11" s="1"/>
  <c r="P143" i="7"/>
  <c r="P143" i="11" s="1"/>
  <c r="P150" i="7"/>
  <c r="P150" i="11" s="1"/>
  <c r="Q162" i="7"/>
  <c r="Q169" i="7"/>
  <c r="Q176" i="7"/>
  <c r="R188" i="7"/>
  <c r="R195" i="7"/>
  <c r="P208" i="7"/>
  <c r="P208" i="11" s="1"/>
  <c r="P217" i="7"/>
  <c r="P217" i="11" s="1"/>
  <c r="R225" i="7"/>
  <c r="Q264" i="7"/>
  <c r="Q274" i="7"/>
  <c r="P288" i="7"/>
  <c r="P288" i="11" s="1"/>
  <c r="P298" i="7"/>
  <c r="P298" i="11" s="1"/>
  <c r="Y124" i="7"/>
  <c r="Y124" i="11" s="1"/>
  <c r="W45" i="11"/>
  <c r="R82" i="11"/>
  <c r="R234" i="11"/>
  <c r="Q326" i="11"/>
  <c r="Q357" i="11"/>
  <c r="M108" i="11"/>
  <c r="Q108" i="7"/>
  <c r="M124" i="11"/>
  <c r="Q124" i="7"/>
  <c r="W110" i="11"/>
  <c r="T9" i="9"/>
  <c r="Y110" i="7"/>
  <c r="Y110" i="11" s="1"/>
  <c r="X115" i="11"/>
  <c r="U14" i="9"/>
  <c r="Z115" i="7"/>
  <c r="Z115" i="11" s="1"/>
  <c r="W126" i="11"/>
  <c r="T25" i="9"/>
  <c r="Y126" i="7"/>
  <c r="Y126" i="11" s="1"/>
  <c r="X134" i="11"/>
  <c r="W145" i="11"/>
  <c r="X19" i="9"/>
  <c r="X150" i="11"/>
  <c r="Z150" i="7"/>
  <c r="Z150" i="11" s="1"/>
  <c r="W459" i="11"/>
  <c r="X464" i="11"/>
  <c r="W475" i="11"/>
  <c r="X158" i="11"/>
  <c r="AC7" i="9"/>
  <c r="Z158" i="7"/>
  <c r="Z158" i="11" s="1"/>
  <c r="W169" i="11"/>
  <c r="Y169" i="7"/>
  <c r="Y169" i="11" s="1"/>
  <c r="AB18" i="9"/>
  <c r="X174" i="11"/>
  <c r="AC23" i="9"/>
  <c r="Z174" i="7"/>
  <c r="Z174" i="11" s="1"/>
  <c r="W187" i="11"/>
  <c r="X192" i="11"/>
  <c r="X208" i="11"/>
  <c r="AK7" i="9"/>
  <c r="Z208" i="7"/>
  <c r="Z208" i="11" s="1"/>
  <c r="W219" i="11"/>
  <c r="AJ18" i="9"/>
  <c r="Y219" i="7"/>
  <c r="Y219" i="11" s="1"/>
  <c r="X224" i="11"/>
  <c r="Z224" i="7"/>
  <c r="Z224" i="11" s="1"/>
  <c r="W233" i="11"/>
  <c r="X238" i="11"/>
  <c r="AO12" i="9"/>
  <c r="Z238" i="7"/>
  <c r="Z238" i="11" s="1"/>
  <c r="W249" i="11"/>
  <c r="W257" i="11"/>
  <c r="D31" i="9"/>
  <c r="X262" i="11"/>
  <c r="E36" i="9"/>
  <c r="W273" i="11"/>
  <c r="M270" i="11"/>
  <c r="Q270" i="7"/>
  <c r="M286" i="11"/>
  <c r="Q286" i="7"/>
  <c r="M294" i="11"/>
  <c r="Q294" i="7"/>
  <c r="M302" i="11"/>
  <c r="Q302" i="7"/>
  <c r="X286" i="11"/>
  <c r="Z286" i="7"/>
  <c r="Z286" i="11" s="1"/>
  <c r="W297" i="11"/>
  <c r="H46" i="9"/>
  <c r="X302" i="11"/>
  <c r="I51" i="9"/>
  <c r="Z302" i="7"/>
  <c r="Z302" i="11" s="1"/>
  <c r="X310" i="11"/>
  <c r="M34" i="9"/>
  <c r="Z310" i="7"/>
  <c r="Z310" i="11" s="1"/>
  <c r="W321" i="11"/>
  <c r="L45" i="9"/>
  <c r="Y321" i="7"/>
  <c r="Y321" i="11" s="1"/>
  <c r="X326" i="11"/>
  <c r="M50" i="9"/>
  <c r="Z326" i="7"/>
  <c r="Z326" i="11" s="1"/>
  <c r="W337" i="11"/>
  <c r="P36" i="9"/>
  <c r="Y337" i="7"/>
  <c r="Y337" i="11" s="1"/>
  <c r="X342" i="11"/>
  <c r="Z342" i="7"/>
  <c r="Z342" i="11" s="1"/>
  <c r="W361" i="11"/>
  <c r="X366" i="11"/>
  <c r="W377" i="11"/>
  <c r="X382" i="11"/>
  <c r="Y31" i="9"/>
  <c r="Z382" i="7"/>
  <c r="Z382" i="11" s="1"/>
  <c r="W393" i="11"/>
  <c r="X42" i="9"/>
  <c r="Y393" i="7"/>
  <c r="Y393" i="11" s="1"/>
  <c r="X398" i="11"/>
  <c r="Y47" i="9"/>
  <c r="Z398" i="7"/>
  <c r="Z398" i="11" s="1"/>
  <c r="W409" i="11"/>
  <c r="X414" i="11"/>
  <c r="W425" i="11"/>
  <c r="Q383" i="7"/>
  <c r="R388" i="7"/>
  <c r="P394" i="7"/>
  <c r="P394" i="11" s="1"/>
  <c r="Q399" i="7"/>
  <c r="R409" i="7"/>
  <c r="P415" i="7"/>
  <c r="P415" i="11" s="1"/>
  <c r="Q420" i="7"/>
  <c r="R425" i="7"/>
  <c r="Q460" i="7"/>
  <c r="R465" i="7"/>
  <c r="P471" i="7"/>
  <c r="P471" i="11" s="1"/>
  <c r="Q476" i="7"/>
  <c r="R440" i="7"/>
  <c r="E440" i="11"/>
  <c r="P442" i="7"/>
  <c r="P442" i="11" s="1"/>
  <c r="C442" i="11"/>
  <c r="P447" i="7"/>
  <c r="P447" i="11" s="1"/>
  <c r="I447" i="11"/>
  <c r="W436" i="11"/>
  <c r="X441" i="11"/>
  <c r="W452" i="11"/>
  <c r="P18" i="7"/>
  <c r="P18" i="11" s="1"/>
  <c r="Q23" i="7"/>
  <c r="P39" i="7"/>
  <c r="P39" i="11" s="1"/>
  <c r="P60" i="7"/>
  <c r="P60" i="11" s="1"/>
  <c r="Q65" i="7"/>
  <c r="R70" i="7"/>
  <c r="P76" i="7"/>
  <c r="P76" i="11" s="1"/>
  <c r="W61" i="11"/>
  <c r="X66" i="11"/>
  <c r="W77" i="11"/>
  <c r="R87" i="7"/>
  <c r="P93" i="7"/>
  <c r="P93" i="11" s="1"/>
  <c r="Q98" i="7"/>
  <c r="X83" i="11"/>
  <c r="Q7" i="9"/>
  <c r="Z83" i="7"/>
  <c r="Z83" i="11" s="1"/>
  <c r="W94" i="11"/>
  <c r="P18" i="9"/>
  <c r="Y94" i="7"/>
  <c r="Y94" i="11" s="1"/>
  <c r="X99" i="11"/>
  <c r="Q23" i="9"/>
  <c r="Z99" i="7"/>
  <c r="Z99" i="11" s="1"/>
  <c r="R110" i="7"/>
  <c r="P117" i="7"/>
  <c r="P117" i="11" s="1"/>
  <c r="P124" i="7"/>
  <c r="P124" i="11" s="1"/>
  <c r="Q136" i="7"/>
  <c r="Q143" i="7"/>
  <c r="Q150" i="7"/>
  <c r="R162" i="7"/>
  <c r="R169" i="7"/>
  <c r="R176" i="7"/>
  <c r="P189" i="7"/>
  <c r="P189" i="11" s="1"/>
  <c r="P196" i="7"/>
  <c r="P196" i="11" s="1"/>
  <c r="Q209" i="7"/>
  <c r="R217" i="7"/>
  <c r="P226" i="7"/>
  <c r="P226" i="11" s="1"/>
  <c r="R264" i="7"/>
  <c r="R274" i="7"/>
  <c r="R288" i="7"/>
  <c r="Q298" i="7"/>
  <c r="W12" i="11"/>
  <c r="P82" i="7"/>
  <c r="P82" i="11" s="1"/>
  <c r="Q245" i="11"/>
  <c r="R309" i="11"/>
  <c r="Q318" i="11"/>
  <c r="Q327" i="11"/>
  <c r="Q337" i="11"/>
  <c r="R346" i="11"/>
  <c r="Q366" i="11"/>
  <c r="Q446" i="11"/>
  <c r="N108" i="11"/>
  <c r="R108" i="7"/>
  <c r="N124" i="11"/>
  <c r="R124" i="7"/>
  <c r="X110" i="11"/>
  <c r="U9" i="9"/>
  <c r="Z110" i="7"/>
  <c r="Z110" i="11" s="1"/>
  <c r="W121" i="11"/>
  <c r="T20" i="9"/>
  <c r="Y121" i="7"/>
  <c r="Y121" i="11" s="1"/>
  <c r="X126" i="11"/>
  <c r="U25" i="9"/>
  <c r="Z126" i="7"/>
  <c r="Z126" i="11" s="1"/>
  <c r="W140" i="11"/>
  <c r="X145" i="11"/>
  <c r="X459" i="11"/>
  <c r="W470" i="11"/>
  <c r="X475" i="11"/>
  <c r="W164" i="11"/>
  <c r="AB13" i="9"/>
  <c r="Y164" i="7"/>
  <c r="Y164" i="11" s="1"/>
  <c r="X169" i="11"/>
  <c r="AC18" i="9"/>
  <c r="Z169" i="7"/>
  <c r="Z169" i="11" s="1"/>
  <c r="C191" i="11"/>
  <c r="P191" i="7"/>
  <c r="P191" i="11" s="1"/>
  <c r="C195" i="11"/>
  <c r="P195" i="7"/>
  <c r="P195" i="11" s="1"/>
  <c r="W182" i="11"/>
  <c r="X203" i="7"/>
  <c r="X187" i="11"/>
  <c r="AG11" i="9"/>
  <c r="W198" i="11"/>
  <c r="AF22" i="9"/>
  <c r="M217" i="11"/>
  <c r="Q217" i="7"/>
  <c r="M221" i="11"/>
  <c r="Q221" i="7"/>
  <c r="W214" i="11"/>
  <c r="AJ13" i="9"/>
  <c r="Y214" i="7"/>
  <c r="Y214" i="11" s="1"/>
  <c r="X219" i="11"/>
  <c r="AK18" i="9"/>
  <c r="Z219" i="7"/>
  <c r="Z219" i="11" s="1"/>
  <c r="R243" i="7"/>
  <c r="K243" i="11"/>
  <c r="X233" i="11"/>
  <c r="AO7" i="9"/>
  <c r="Z233" i="7"/>
  <c r="Z233" i="11" s="1"/>
  <c r="W244" i="11"/>
  <c r="AN18" i="9"/>
  <c r="Y244" i="7"/>
  <c r="Y244" i="11" s="1"/>
  <c r="X249" i="11"/>
  <c r="Z249" i="7"/>
  <c r="Z249" i="11" s="1"/>
  <c r="X257" i="11"/>
  <c r="E31" i="9"/>
  <c r="Z257" i="7"/>
  <c r="Z257" i="11" s="1"/>
  <c r="W268" i="11"/>
  <c r="D42" i="9"/>
  <c r="X273" i="11"/>
  <c r="E47" i="9"/>
  <c r="Z273" i="7"/>
  <c r="Z273" i="11" s="1"/>
  <c r="N262" i="11"/>
  <c r="R262" i="7"/>
  <c r="N270" i="11"/>
  <c r="R270" i="7"/>
  <c r="N286" i="11"/>
  <c r="R286" i="7"/>
  <c r="N294" i="11"/>
  <c r="R294" i="7"/>
  <c r="N302" i="11"/>
  <c r="R302" i="7"/>
  <c r="W292" i="11"/>
  <c r="H41" i="9"/>
  <c r="Y292" i="7"/>
  <c r="Y292" i="11" s="1"/>
  <c r="X297" i="11"/>
  <c r="I46" i="9"/>
  <c r="Z297" i="7"/>
  <c r="Z297" i="11" s="1"/>
  <c r="W316" i="11"/>
  <c r="L40" i="9"/>
  <c r="Y316" i="7"/>
  <c r="Y316" i="11" s="1"/>
  <c r="X321" i="11"/>
  <c r="M45" i="9"/>
  <c r="Z321" i="7"/>
  <c r="Z321" i="11" s="1"/>
  <c r="W332" i="11"/>
  <c r="P31" i="9"/>
  <c r="X337" i="11"/>
  <c r="Q36" i="9"/>
  <c r="Z337" i="7"/>
  <c r="Z337" i="11" s="1"/>
  <c r="W348" i="11"/>
  <c r="Y348" i="7"/>
  <c r="Y348" i="11" s="1"/>
  <c r="X361" i="11"/>
  <c r="W372" i="11"/>
  <c r="X377" i="11"/>
  <c r="W388" i="11"/>
  <c r="X37" i="9"/>
  <c r="Y388" i="7"/>
  <c r="Y388" i="11" s="1"/>
  <c r="X393" i="11"/>
  <c r="Y42" i="9"/>
  <c r="Z393" i="7"/>
  <c r="Z393" i="11" s="1"/>
  <c r="X409" i="11"/>
  <c r="W420" i="11"/>
  <c r="X425" i="11"/>
  <c r="R383" i="7"/>
  <c r="P389" i="7"/>
  <c r="P389" i="11" s="1"/>
  <c r="Q394" i="7"/>
  <c r="R399" i="7"/>
  <c r="P410" i="7"/>
  <c r="P410" i="11" s="1"/>
  <c r="Q415" i="7"/>
  <c r="R420" i="7"/>
  <c r="P426" i="7"/>
  <c r="P426" i="11" s="1"/>
  <c r="R460" i="7"/>
  <c r="P466" i="7"/>
  <c r="P466" i="11" s="1"/>
  <c r="Q471" i="7"/>
  <c r="R476" i="7"/>
  <c r="R438" i="7"/>
  <c r="K438" i="11"/>
  <c r="X436" i="11"/>
  <c r="W447" i="11"/>
  <c r="X452" i="11"/>
  <c r="P13" i="7"/>
  <c r="P13" i="11" s="1"/>
  <c r="Q18" i="7"/>
  <c r="R23" i="7"/>
  <c r="P34" i="7"/>
  <c r="P34" i="11" s="1"/>
  <c r="Q39" i="7"/>
  <c r="R44" i="7"/>
  <c r="P50" i="7"/>
  <c r="P50" i="11" s="1"/>
  <c r="Q60" i="7"/>
  <c r="R65" i="7"/>
  <c r="P71" i="7"/>
  <c r="P71" i="11" s="1"/>
  <c r="Q76" i="7"/>
  <c r="X61" i="11"/>
  <c r="W72" i="11"/>
  <c r="X77" i="11"/>
  <c r="M26" i="9"/>
  <c r="P88" i="7"/>
  <c r="P88" i="11" s="1"/>
  <c r="Q93" i="7"/>
  <c r="R98" i="7"/>
  <c r="V103" i="11"/>
  <c r="W89" i="11"/>
  <c r="Y89" i="7"/>
  <c r="Y89" i="11" s="1"/>
  <c r="P13" i="9"/>
  <c r="X94" i="11"/>
  <c r="Q18" i="9"/>
  <c r="Z94" i="7"/>
  <c r="Z94" i="11" s="1"/>
  <c r="P111" i="7"/>
  <c r="P111" i="11" s="1"/>
  <c r="R117" i="7"/>
  <c r="P125" i="7"/>
  <c r="P125" i="11" s="1"/>
  <c r="R136" i="7"/>
  <c r="P144" i="7"/>
  <c r="P144" i="11" s="1"/>
  <c r="Q151" i="7"/>
  <c r="P163" i="7"/>
  <c r="P163" i="11" s="1"/>
  <c r="Q170" i="7"/>
  <c r="R177" i="7"/>
  <c r="Q189" i="7"/>
  <c r="R196" i="7"/>
  <c r="R209" i="7"/>
  <c r="P218" i="7"/>
  <c r="P218" i="11" s="1"/>
  <c r="Q226" i="7"/>
  <c r="P266" i="7"/>
  <c r="P266" i="11" s="1"/>
  <c r="P275" i="7"/>
  <c r="P275" i="11" s="1"/>
  <c r="P290" i="7"/>
  <c r="P290" i="11" s="1"/>
  <c r="R298" i="7"/>
  <c r="P6" i="9"/>
  <c r="X22" i="11"/>
  <c r="X44" i="11"/>
  <c r="R182" i="11"/>
  <c r="Q235" i="11"/>
  <c r="R318" i="11"/>
  <c r="R327" i="11"/>
  <c r="Q347" i="11"/>
  <c r="Q376" i="11"/>
  <c r="R447" i="11"/>
  <c r="W116" i="11"/>
  <c r="T15" i="9"/>
  <c r="X121" i="11"/>
  <c r="U20" i="9"/>
  <c r="Z121" i="7"/>
  <c r="Z121" i="11" s="1"/>
  <c r="W135" i="11"/>
  <c r="Y135" i="7"/>
  <c r="Y135" i="11" s="1"/>
  <c r="X140" i="11"/>
  <c r="Y14" i="9"/>
  <c r="Z140" i="7"/>
  <c r="Z140" i="11" s="1"/>
  <c r="W151" i="11"/>
  <c r="X25" i="9"/>
  <c r="N143" i="11"/>
  <c r="R143" i="7"/>
  <c r="N147" i="11"/>
  <c r="R147" i="7"/>
  <c r="W465" i="11"/>
  <c r="X470" i="11"/>
  <c r="W178" i="7"/>
  <c r="W159" i="11"/>
  <c r="AB8" i="9"/>
  <c r="Y159" i="7"/>
  <c r="Y159" i="11" s="1"/>
  <c r="X164" i="11"/>
  <c r="AC13" i="9"/>
  <c r="Z164" i="7"/>
  <c r="Z164" i="11" s="1"/>
  <c r="W175" i="11"/>
  <c r="AB24" i="9"/>
  <c r="Y175" i="7"/>
  <c r="Y175" i="11" s="1"/>
  <c r="M161" i="11"/>
  <c r="Q161" i="7"/>
  <c r="M177" i="11"/>
  <c r="Q177" i="7"/>
  <c r="X182" i="11"/>
  <c r="W193" i="11"/>
  <c r="AF17" i="9"/>
  <c r="X198" i="11"/>
  <c r="AG22" i="9"/>
  <c r="N213" i="11"/>
  <c r="R213" i="7"/>
  <c r="W209" i="11"/>
  <c r="AJ8" i="9"/>
  <c r="Y209" i="7"/>
  <c r="Y209" i="11" s="1"/>
  <c r="X214" i="11"/>
  <c r="AK13" i="9"/>
  <c r="Z214" i="7"/>
  <c r="Z214" i="11" s="1"/>
  <c r="W225" i="11"/>
  <c r="AJ24" i="9"/>
  <c r="Y225" i="7"/>
  <c r="Y225" i="11" s="1"/>
  <c r="Q242" i="7"/>
  <c r="G242" i="11"/>
  <c r="W239" i="11"/>
  <c r="AN13" i="9"/>
  <c r="X244" i="11"/>
  <c r="AO18" i="9"/>
  <c r="Z244" i="7"/>
  <c r="Z244" i="11" s="1"/>
  <c r="W263" i="11"/>
  <c r="D37" i="9"/>
  <c r="Y263" i="7"/>
  <c r="Y263" i="11" s="1"/>
  <c r="X268" i="11"/>
  <c r="E42" i="9"/>
  <c r="Z268" i="7"/>
  <c r="Z268" i="11" s="1"/>
  <c r="C263" i="11"/>
  <c r="P263" i="7"/>
  <c r="P263" i="11" s="1"/>
  <c r="C271" i="11"/>
  <c r="P271" i="7"/>
  <c r="P271" i="11" s="1"/>
  <c r="C283" i="11"/>
  <c r="P283" i="7"/>
  <c r="P283" i="11" s="1"/>
  <c r="C295" i="11"/>
  <c r="P295" i="7"/>
  <c r="P295" i="11" s="1"/>
  <c r="C299" i="11"/>
  <c r="P299" i="7"/>
  <c r="P299" i="11" s="1"/>
  <c r="W287" i="11"/>
  <c r="H36" i="9"/>
  <c r="X292" i="11"/>
  <c r="I41" i="9"/>
  <c r="Z292" i="7"/>
  <c r="Z292" i="11" s="1"/>
  <c r="W311" i="11"/>
  <c r="L35" i="9"/>
  <c r="Y311" i="7"/>
  <c r="Y311" i="11" s="1"/>
  <c r="X316" i="11"/>
  <c r="M40" i="9"/>
  <c r="Z316" i="7"/>
  <c r="Z316" i="11" s="1"/>
  <c r="W327" i="11"/>
  <c r="Y327" i="7"/>
  <c r="Y327" i="11" s="1"/>
  <c r="L51" i="9"/>
  <c r="X332" i="11"/>
  <c r="Q31" i="9"/>
  <c r="Z332" i="7"/>
  <c r="Z332" i="11" s="1"/>
  <c r="W343" i="11"/>
  <c r="Y343" i="7"/>
  <c r="Y343" i="11" s="1"/>
  <c r="X348" i="11"/>
  <c r="W367" i="11"/>
  <c r="X372" i="11"/>
  <c r="W383" i="11"/>
  <c r="X32" i="9"/>
  <c r="Y383" i="7"/>
  <c r="Y383" i="11" s="1"/>
  <c r="X388" i="11"/>
  <c r="Y37" i="9"/>
  <c r="Z388" i="7"/>
  <c r="Z388" i="11" s="1"/>
  <c r="W399" i="11"/>
  <c r="X48" i="9"/>
  <c r="Y399" i="7"/>
  <c r="Y399" i="11" s="1"/>
  <c r="V428" i="7"/>
  <c r="AB35" i="9" s="1"/>
  <c r="V410" i="11"/>
  <c r="V428" i="11" s="1"/>
  <c r="W415" i="11"/>
  <c r="X420" i="11"/>
  <c r="P384" i="7"/>
  <c r="P384" i="11" s="1"/>
  <c r="Q389" i="7"/>
  <c r="R394" i="7"/>
  <c r="P400" i="7"/>
  <c r="P400" i="11" s="1"/>
  <c r="Q410" i="7"/>
  <c r="R415" i="7"/>
  <c r="P421" i="7"/>
  <c r="P421" i="11" s="1"/>
  <c r="Q426" i="7"/>
  <c r="P461" i="7"/>
  <c r="P461" i="11" s="1"/>
  <c r="Q466" i="7"/>
  <c r="R471" i="7"/>
  <c r="P477" i="7"/>
  <c r="P477" i="11" s="1"/>
  <c r="P444" i="7"/>
  <c r="P444" i="11" s="1"/>
  <c r="C444" i="11"/>
  <c r="Q445" i="7"/>
  <c r="M445" i="11"/>
  <c r="V453" i="11"/>
  <c r="W442" i="11"/>
  <c r="X447" i="11"/>
  <c r="P8" i="7"/>
  <c r="P8" i="11" s="1"/>
  <c r="Q13" i="7"/>
  <c r="R18" i="7"/>
  <c r="P24" i="7"/>
  <c r="P24" i="11" s="1"/>
  <c r="Q34" i="7"/>
  <c r="R39" i="7"/>
  <c r="P45" i="7"/>
  <c r="P45" i="11" s="1"/>
  <c r="Q50" i="7"/>
  <c r="R60" i="7"/>
  <c r="P66" i="7"/>
  <c r="P66" i="11" s="1"/>
  <c r="Q71" i="7"/>
  <c r="R76" i="7"/>
  <c r="W67" i="11"/>
  <c r="X72" i="11"/>
  <c r="P83" i="7"/>
  <c r="P83" i="11" s="1"/>
  <c r="Q88" i="7"/>
  <c r="R93" i="7"/>
  <c r="P99" i="7"/>
  <c r="P99" i="11" s="1"/>
  <c r="W84" i="11"/>
  <c r="P8" i="9"/>
  <c r="Y84" i="7"/>
  <c r="Y84" i="11" s="1"/>
  <c r="X103" i="7"/>
  <c r="X89" i="11"/>
  <c r="Z89" i="7"/>
  <c r="Z89" i="11" s="1"/>
  <c r="Q13" i="9"/>
  <c r="W100" i="11"/>
  <c r="P24" i="9"/>
  <c r="Y100" i="7"/>
  <c r="Y100" i="11" s="1"/>
  <c r="Q111" i="7"/>
  <c r="P118" i="7"/>
  <c r="P118" i="11" s="1"/>
  <c r="Q125" i="7"/>
  <c r="Q137" i="7"/>
  <c r="Q144" i="7"/>
  <c r="R151" i="7"/>
  <c r="R163" i="7"/>
  <c r="R170" i="7"/>
  <c r="P183" i="7"/>
  <c r="P183" i="11" s="1"/>
  <c r="P190" i="7"/>
  <c r="P190" i="11" s="1"/>
  <c r="P197" i="7"/>
  <c r="P197" i="11" s="1"/>
  <c r="P210" i="7"/>
  <c r="P210" i="11" s="1"/>
  <c r="Q218" i="7"/>
  <c r="P227" i="7"/>
  <c r="P227" i="11" s="1"/>
  <c r="Q266" i="7"/>
  <c r="Q275" i="7"/>
  <c r="Q290" i="7"/>
  <c r="Q299" i="7"/>
  <c r="Q11" i="9"/>
  <c r="Y208" i="7"/>
  <c r="Y208" i="11" s="1"/>
  <c r="Y98" i="7"/>
  <c r="Y98" i="11" s="1"/>
  <c r="R439" i="7"/>
  <c r="H439" i="11"/>
  <c r="Q450" i="7"/>
  <c r="G450" i="11"/>
  <c r="Q442" i="7"/>
  <c r="G442" i="11"/>
  <c r="V178" i="11"/>
  <c r="V228" i="11"/>
  <c r="V303" i="11"/>
  <c r="V378" i="11"/>
  <c r="V403" i="11"/>
  <c r="P437" i="7"/>
  <c r="P437" i="11" s="1"/>
  <c r="P445" i="7"/>
  <c r="P445" i="11" s="1"/>
  <c r="V453" i="7"/>
  <c r="AF47" i="9" s="1"/>
  <c r="X453" i="7"/>
  <c r="P432" i="7"/>
  <c r="P432" i="11" s="1"/>
  <c r="W428" i="7"/>
  <c r="W403" i="7"/>
  <c r="X403" i="7"/>
  <c r="X353" i="7"/>
  <c r="X303" i="7"/>
  <c r="X278" i="7"/>
  <c r="W253" i="7"/>
  <c r="W228" i="7"/>
  <c r="X228" i="7"/>
  <c r="W203" i="7"/>
  <c r="V478" i="7"/>
  <c r="Y476" i="7" s="1"/>
  <c r="Y476" i="11" s="1"/>
  <c r="W478" i="7"/>
  <c r="X478" i="7"/>
  <c r="R457" i="7"/>
  <c r="Q457" i="7"/>
  <c r="R132" i="7"/>
  <c r="Q132" i="7"/>
  <c r="W128" i="7"/>
  <c r="W103" i="7"/>
  <c r="W78" i="7"/>
  <c r="W53" i="7"/>
  <c r="Q32" i="7"/>
  <c r="R32" i="7"/>
  <c r="Z13" i="7"/>
  <c r="Z13" i="11" s="1"/>
  <c r="W28" i="7"/>
  <c r="X28" i="7"/>
  <c r="Z11" i="7"/>
  <c r="Z11" i="11" s="1"/>
  <c r="AJ12" i="9" l="1"/>
  <c r="Z223" i="7"/>
  <c r="Z223" i="11" s="1"/>
  <c r="Z212" i="7"/>
  <c r="Z212" i="11" s="1"/>
  <c r="Z394" i="7"/>
  <c r="Z394" i="11" s="1"/>
  <c r="Z399" i="7"/>
  <c r="Z399" i="11" s="1"/>
  <c r="AK11" i="9"/>
  <c r="Y43" i="9"/>
  <c r="Y48" i="9"/>
  <c r="AJ17" i="9"/>
  <c r="X38" i="9"/>
  <c r="AO31" i="9"/>
  <c r="AO42" i="9"/>
  <c r="AK17" i="9"/>
  <c r="Z207" i="7"/>
  <c r="Z207" i="11" s="1"/>
  <c r="P34" i="9"/>
  <c r="Y496" i="7"/>
  <c r="Y496" i="11" s="1"/>
  <c r="Y489" i="7"/>
  <c r="Y489" i="11" s="1"/>
  <c r="AO51" i="9"/>
  <c r="Y494" i="7"/>
  <c r="Y494" i="11" s="1"/>
  <c r="Y488" i="7"/>
  <c r="Y488" i="11" s="1"/>
  <c r="Y490" i="7"/>
  <c r="Y490" i="11" s="1"/>
  <c r="AO35" i="9"/>
  <c r="AN35" i="9"/>
  <c r="AO34" i="9"/>
  <c r="Y400" i="7"/>
  <c r="Y400" i="11" s="1"/>
  <c r="AN32" i="9"/>
  <c r="Y189" i="7"/>
  <c r="Y189" i="11" s="1"/>
  <c r="AF20" i="9"/>
  <c r="X12" i="9"/>
  <c r="Z132" i="7"/>
  <c r="Z132" i="11" s="1"/>
  <c r="P42" i="9"/>
  <c r="AG21" i="9"/>
  <c r="Y150" i="7"/>
  <c r="Y150" i="11" s="1"/>
  <c r="Q35" i="9"/>
  <c r="Y287" i="7"/>
  <c r="Y287" i="11" s="1"/>
  <c r="Y193" i="7"/>
  <c r="Y193" i="11" s="1"/>
  <c r="X9" i="9"/>
  <c r="Y332" i="7"/>
  <c r="Y332" i="11" s="1"/>
  <c r="Z187" i="7"/>
  <c r="Z187" i="11" s="1"/>
  <c r="X14" i="9"/>
  <c r="Y297" i="7"/>
  <c r="Y297" i="11" s="1"/>
  <c r="Z192" i="7"/>
  <c r="Z192" i="11" s="1"/>
  <c r="Z134" i="7"/>
  <c r="Z134" i="11" s="1"/>
  <c r="Z347" i="7"/>
  <c r="Z347" i="11" s="1"/>
  <c r="H51" i="9"/>
  <c r="X24" i="9"/>
  <c r="Z352" i="7"/>
  <c r="Z352" i="11" s="1"/>
  <c r="I45" i="9"/>
  <c r="AG26" i="9"/>
  <c r="P51" i="9"/>
  <c r="I34" i="9"/>
  <c r="Y202" i="7"/>
  <c r="Y202" i="11" s="1"/>
  <c r="Y144" i="7"/>
  <c r="Y144" i="11" s="1"/>
  <c r="P40" i="9"/>
  <c r="Y285" i="7"/>
  <c r="Y285" i="11" s="1"/>
  <c r="AF15" i="9"/>
  <c r="X23" i="9"/>
  <c r="Z284" i="7"/>
  <c r="Z284" i="11" s="1"/>
  <c r="Y300" i="7"/>
  <c r="Y300" i="11" s="1"/>
  <c r="Z283" i="7"/>
  <c r="Z283" i="11" s="1"/>
  <c r="H32" i="9"/>
  <c r="Z293" i="7"/>
  <c r="Z293" i="11" s="1"/>
  <c r="H42" i="9"/>
  <c r="AG16" i="9"/>
  <c r="Y8" i="9"/>
  <c r="Q46" i="9"/>
  <c r="Y192" i="7"/>
  <c r="Y192" i="11" s="1"/>
  <c r="Q51" i="9"/>
  <c r="Z144" i="7"/>
  <c r="Z144" i="11" s="1"/>
  <c r="Z301" i="7"/>
  <c r="Z301" i="11" s="1"/>
  <c r="AF26" i="9"/>
  <c r="X18" i="9"/>
  <c r="H34" i="9"/>
  <c r="Z335" i="7"/>
  <c r="Z335" i="11" s="1"/>
  <c r="Z295" i="7"/>
  <c r="Z295" i="11" s="1"/>
  <c r="I33" i="9"/>
  <c r="Z148" i="7"/>
  <c r="Z148" i="11" s="1"/>
  <c r="H49" i="9"/>
  <c r="Y132" i="7"/>
  <c r="Y132" i="11" s="1"/>
  <c r="Z294" i="7"/>
  <c r="Z294" i="11" s="1"/>
  <c r="I32" i="9"/>
  <c r="Y299" i="7"/>
  <c r="Y299" i="11" s="1"/>
  <c r="I42" i="9"/>
  <c r="Y495" i="7"/>
  <c r="Y495" i="11" s="1"/>
  <c r="Z182" i="7"/>
  <c r="Z182" i="11" s="1"/>
  <c r="Y151" i="7"/>
  <c r="Y151" i="11" s="1"/>
  <c r="P47" i="9"/>
  <c r="Y187" i="7"/>
  <c r="Y187" i="11" s="1"/>
  <c r="Y24" i="9"/>
  <c r="Y342" i="7"/>
  <c r="Y342" i="11" s="1"/>
  <c r="I40" i="9"/>
  <c r="Y13" i="9"/>
  <c r="Y347" i="7"/>
  <c r="Y347" i="11" s="1"/>
  <c r="H40" i="9"/>
  <c r="Q40" i="9"/>
  <c r="AG15" i="9"/>
  <c r="Z133" i="7"/>
  <c r="Z133" i="11" s="1"/>
  <c r="H50" i="9"/>
  <c r="Y12" i="9"/>
  <c r="Z351" i="7"/>
  <c r="Z351" i="11" s="1"/>
  <c r="Z201" i="7"/>
  <c r="Z201" i="11" s="1"/>
  <c r="Y17" i="9"/>
  <c r="P50" i="9"/>
  <c r="I49" i="9"/>
  <c r="X17" i="9"/>
  <c r="Z289" i="7"/>
  <c r="Z289" i="11" s="1"/>
  <c r="I48" i="9"/>
  <c r="Y288" i="7"/>
  <c r="Y288" i="11" s="1"/>
  <c r="Z348" i="7"/>
  <c r="Z348" i="11" s="1"/>
  <c r="Q47" i="9"/>
  <c r="AG6" i="9"/>
  <c r="Y182" i="7"/>
  <c r="Y182" i="11" s="1"/>
  <c r="Z145" i="7"/>
  <c r="Z145" i="11" s="1"/>
  <c r="I35" i="9"/>
  <c r="AF11" i="9"/>
  <c r="P41" i="9"/>
  <c r="P46" i="9"/>
  <c r="Z186" i="7"/>
  <c r="Z186" i="11" s="1"/>
  <c r="X13" i="9"/>
  <c r="Y296" i="7"/>
  <c r="Y296" i="11" s="1"/>
  <c r="Y7" i="9"/>
  <c r="Z346" i="7"/>
  <c r="Z346" i="11" s="1"/>
  <c r="Z196" i="7"/>
  <c r="Z196" i="11" s="1"/>
  <c r="Q50" i="9"/>
  <c r="Y290" i="7"/>
  <c r="Y290" i="11" s="1"/>
  <c r="Y143" i="7"/>
  <c r="Y143" i="11" s="1"/>
  <c r="I38" i="9"/>
  <c r="Y289" i="7"/>
  <c r="Y289" i="11" s="1"/>
  <c r="Z288" i="7"/>
  <c r="Z288" i="11" s="1"/>
  <c r="H37" i="9"/>
  <c r="Z298" i="7"/>
  <c r="Z298" i="11" s="1"/>
  <c r="Z198" i="7"/>
  <c r="Z198" i="11" s="1"/>
  <c r="Y198" i="7"/>
  <c r="Y198" i="11" s="1"/>
  <c r="AF6" i="9"/>
  <c r="Y19" i="9"/>
  <c r="Y145" i="7"/>
  <c r="Y145" i="11" s="1"/>
  <c r="AG10" i="9"/>
  <c r="Y336" i="7"/>
  <c r="Y336" i="11" s="1"/>
  <c r="Y186" i="7"/>
  <c r="Y186" i="11" s="1"/>
  <c r="Z149" i="7"/>
  <c r="Z149" i="11" s="1"/>
  <c r="Q45" i="9"/>
  <c r="Z290" i="7"/>
  <c r="Z290" i="11" s="1"/>
  <c r="AG20" i="9"/>
  <c r="Y133" i="7"/>
  <c r="Y133" i="11" s="1"/>
  <c r="H39" i="9"/>
  <c r="Y196" i="7"/>
  <c r="Y196" i="11" s="1"/>
  <c r="Y138" i="7"/>
  <c r="Y138" i="11" s="1"/>
  <c r="Y295" i="7"/>
  <c r="Y295" i="11" s="1"/>
  <c r="H38" i="9"/>
  <c r="Y294" i="7"/>
  <c r="Y294" i="11" s="1"/>
  <c r="I37" i="9"/>
  <c r="I47" i="9"/>
  <c r="X22" i="9"/>
  <c r="Z489" i="7"/>
  <c r="Z489" i="11" s="1"/>
  <c r="Z496" i="7"/>
  <c r="Z496" i="11" s="1"/>
  <c r="Y140" i="7"/>
  <c r="Y140" i="11" s="1"/>
  <c r="Q41" i="9"/>
  <c r="X8" i="9"/>
  <c r="Z202" i="7"/>
  <c r="Z202" i="11" s="1"/>
  <c r="Y352" i="7"/>
  <c r="Y352" i="11" s="1"/>
  <c r="Z285" i="7"/>
  <c r="Z285" i="11" s="1"/>
  <c r="Y341" i="7"/>
  <c r="Y341" i="11" s="1"/>
  <c r="Y191" i="7"/>
  <c r="Y191" i="11" s="1"/>
  <c r="Y149" i="7"/>
  <c r="Y149" i="11" s="1"/>
  <c r="P45" i="9"/>
  <c r="Y335" i="7"/>
  <c r="Y335" i="11" s="1"/>
  <c r="Y6" i="9"/>
  <c r="H33" i="9"/>
  <c r="Y283" i="7"/>
  <c r="Y283" i="11" s="1"/>
  <c r="Y293" i="7"/>
  <c r="Y293" i="11" s="1"/>
  <c r="H47" i="9"/>
  <c r="AO48" i="9"/>
  <c r="AN38" i="9"/>
  <c r="Z497" i="7"/>
  <c r="Z497" i="11" s="1"/>
  <c r="Z488" i="7"/>
  <c r="Z488" i="11" s="1"/>
  <c r="Z487" i="7"/>
  <c r="Z487" i="11" s="1"/>
  <c r="AN39" i="9"/>
  <c r="AO38" i="9"/>
  <c r="Z191" i="7"/>
  <c r="Z191" i="11" s="1"/>
  <c r="Q34" i="9"/>
  <c r="Z185" i="7"/>
  <c r="Z185" i="11" s="1"/>
  <c r="Y162" i="7"/>
  <c r="Y162" i="11" s="1"/>
  <c r="Q39" i="9"/>
  <c r="Y22" i="9"/>
  <c r="Z137" i="7"/>
  <c r="Z137" i="11" s="1"/>
  <c r="U16" i="9"/>
  <c r="P503" i="11"/>
  <c r="AG9" i="9"/>
  <c r="AG25" i="9"/>
  <c r="Y201" i="7"/>
  <c r="Y201" i="11" s="1"/>
  <c r="Y340" i="7"/>
  <c r="Y340" i="11" s="1"/>
  <c r="AN46" i="9"/>
  <c r="AN48" i="9"/>
  <c r="AN51" i="9"/>
  <c r="Y483" i="7"/>
  <c r="Y483" i="11" s="1"/>
  <c r="AN47" i="9"/>
  <c r="Y500" i="7"/>
  <c r="Y500" i="11" s="1"/>
  <c r="W28" i="11"/>
  <c r="AF9" i="9"/>
  <c r="M47" i="9"/>
  <c r="Z282" i="7"/>
  <c r="Z282" i="11" s="1"/>
  <c r="AN50" i="9"/>
  <c r="AO43" i="9"/>
  <c r="Y482" i="7"/>
  <c r="Y482" i="11" s="1"/>
  <c r="Z499" i="7"/>
  <c r="Z499" i="11" s="1"/>
  <c r="Z495" i="7"/>
  <c r="Z495" i="11" s="1"/>
  <c r="AJ7" i="9"/>
  <c r="Z168" i="7"/>
  <c r="Z168" i="11" s="1"/>
  <c r="AK22" i="9"/>
  <c r="Y207" i="7"/>
  <c r="Y207" i="11" s="1"/>
  <c r="Z162" i="7"/>
  <c r="Z162" i="11" s="1"/>
  <c r="AJ11" i="9"/>
  <c r="U12" i="9"/>
  <c r="Y11" i="9"/>
  <c r="Y113" i="7"/>
  <c r="Y113" i="11" s="1"/>
  <c r="X11" i="9"/>
  <c r="Z107" i="7"/>
  <c r="Z107" i="11" s="1"/>
  <c r="L42" i="9"/>
  <c r="L47" i="9"/>
  <c r="L31" i="9"/>
  <c r="M41" i="9"/>
  <c r="Q19" i="9"/>
  <c r="Y95" i="7"/>
  <c r="Y95" i="11" s="1"/>
  <c r="R492" i="11"/>
  <c r="R495" i="11"/>
  <c r="R494" i="11"/>
  <c r="AJ6" i="9"/>
  <c r="Y107" i="7"/>
  <c r="Y107" i="11" s="1"/>
  <c r="Z322" i="7"/>
  <c r="Z322" i="11" s="1"/>
  <c r="Q492" i="11"/>
  <c r="R489" i="11"/>
  <c r="R488" i="11"/>
  <c r="Q497" i="11"/>
  <c r="R487" i="11"/>
  <c r="Q489" i="11"/>
  <c r="Q488" i="11"/>
  <c r="R483" i="11"/>
  <c r="R496" i="11"/>
  <c r="AJ22" i="9"/>
  <c r="Z167" i="7"/>
  <c r="Z167" i="11" s="1"/>
  <c r="X6" i="9"/>
  <c r="U22" i="9"/>
  <c r="M31" i="9"/>
  <c r="Z312" i="7"/>
  <c r="Z312" i="11" s="1"/>
  <c r="Q14" i="9"/>
  <c r="L36" i="9"/>
  <c r="Z95" i="7"/>
  <c r="Z95" i="11" s="1"/>
  <c r="Q8" i="9"/>
  <c r="Q499" i="11"/>
  <c r="Q495" i="11"/>
  <c r="Q484" i="11"/>
  <c r="R499" i="11"/>
  <c r="R490" i="11"/>
  <c r="AB33" i="9"/>
  <c r="Y415" i="7"/>
  <c r="Y415" i="11" s="1"/>
  <c r="Y268" i="7"/>
  <c r="Y268" i="11" s="1"/>
  <c r="Y257" i="7"/>
  <c r="Y257" i="11" s="1"/>
  <c r="AK23" i="9"/>
  <c r="E41" i="9"/>
  <c r="AB7" i="9"/>
  <c r="AB12" i="9"/>
  <c r="AC22" i="9"/>
  <c r="AB6" i="9"/>
  <c r="W203" i="11"/>
  <c r="Y148" i="7"/>
  <c r="Y148" i="11" s="1"/>
  <c r="Z323" i="7"/>
  <c r="Z323" i="11" s="1"/>
  <c r="M36" i="9"/>
  <c r="Y317" i="7"/>
  <c r="Y317" i="11" s="1"/>
  <c r="Z100" i="7"/>
  <c r="Z100" i="11" s="1"/>
  <c r="R493" i="11"/>
  <c r="R484" i="11"/>
  <c r="Q494" i="11"/>
  <c r="X503" i="11"/>
  <c r="R491" i="11"/>
  <c r="L41" i="9"/>
  <c r="Q24" i="9"/>
  <c r="Z327" i="7"/>
  <c r="Z327" i="11" s="1"/>
  <c r="Q500" i="11"/>
  <c r="R498" i="11"/>
  <c r="AM34" i="9"/>
  <c r="R485" i="11"/>
  <c r="R497" i="11"/>
  <c r="AM46" i="9"/>
  <c r="Q487" i="11"/>
  <c r="Q501" i="11"/>
  <c r="Q496" i="11"/>
  <c r="Q483" i="11"/>
  <c r="AL32" i="9"/>
  <c r="Q498" i="11"/>
  <c r="Q482" i="11"/>
  <c r="W503" i="11"/>
  <c r="R486" i="11"/>
  <c r="Q503" i="7"/>
  <c r="R503" i="7"/>
  <c r="P503" i="7"/>
  <c r="T494" i="7" s="1"/>
  <c r="T494" i="11" s="1"/>
  <c r="U37" i="9"/>
  <c r="Z46" i="7"/>
  <c r="Z46" i="11" s="1"/>
  <c r="H26" i="9"/>
  <c r="U40" i="9"/>
  <c r="I19" i="9"/>
  <c r="Z375" i="7"/>
  <c r="Z375" i="11" s="1"/>
  <c r="T43" i="9"/>
  <c r="Z363" i="7"/>
  <c r="Z363" i="11" s="1"/>
  <c r="Y48" i="7"/>
  <c r="Y48" i="11" s="1"/>
  <c r="U47" i="9"/>
  <c r="Z49" i="7"/>
  <c r="Z49" i="11" s="1"/>
  <c r="U45" i="9"/>
  <c r="T34" i="9"/>
  <c r="I9" i="9"/>
  <c r="U44" i="9"/>
  <c r="Z358" i="7"/>
  <c r="Z358" i="11" s="1"/>
  <c r="I22" i="9"/>
  <c r="Y368" i="7"/>
  <c r="Y368" i="11" s="1"/>
  <c r="T35" i="9"/>
  <c r="I24" i="9"/>
  <c r="Y41" i="7"/>
  <c r="Y41" i="11" s="1"/>
  <c r="Y370" i="7"/>
  <c r="Y370" i="11" s="1"/>
  <c r="U32" i="9"/>
  <c r="Y358" i="7"/>
  <c r="Y358" i="11" s="1"/>
  <c r="Z368" i="7"/>
  <c r="Z368" i="11" s="1"/>
  <c r="T42" i="9"/>
  <c r="I15" i="9"/>
  <c r="I13" i="9"/>
  <c r="Y366" i="7"/>
  <c r="Y366" i="11" s="1"/>
  <c r="H10" i="9"/>
  <c r="H24" i="9"/>
  <c r="Z51" i="7"/>
  <c r="Z51" i="11" s="1"/>
  <c r="Y365" i="7"/>
  <c r="Y365" i="11" s="1"/>
  <c r="H15" i="9"/>
  <c r="T44" i="9"/>
  <c r="Y375" i="7"/>
  <c r="Y375" i="11" s="1"/>
  <c r="Y37" i="7"/>
  <c r="Y37" i="11" s="1"/>
  <c r="T32" i="9"/>
  <c r="U42" i="9"/>
  <c r="Y112" i="7"/>
  <c r="Y112" i="11" s="1"/>
  <c r="Y389" i="7"/>
  <c r="Y389" i="11" s="1"/>
  <c r="Z47" i="7"/>
  <c r="Z47" i="11" s="1"/>
  <c r="T40" i="9"/>
  <c r="Y43" i="7"/>
  <c r="Y43" i="11" s="1"/>
  <c r="H9" i="9"/>
  <c r="I25" i="9"/>
  <c r="T39" i="9"/>
  <c r="T49" i="9"/>
  <c r="I20" i="9"/>
  <c r="H11" i="9"/>
  <c r="H17" i="9"/>
  <c r="T11" i="9"/>
  <c r="I16" i="9"/>
  <c r="Z357" i="7"/>
  <c r="Z357" i="11" s="1"/>
  <c r="Y34" i="7"/>
  <c r="Y34" i="11" s="1"/>
  <c r="Y394" i="7"/>
  <c r="Y394" i="11" s="1"/>
  <c r="H22" i="9"/>
  <c r="Z48" i="7"/>
  <c r="Z48" i="11" s="1"/>
  <c r="Y47" i="7"/>
  <c r="Y47" i="11" s="1"/>
  <c r="Z33" i="7"/>
  <c r="Z33" i="11" s="1"/>
  <c r="Z377" i="7"/>
  <c r="Z377" i="11" s="1"/>
  <c r="Z42" i="7"/>
  <c r="Z42" i="11" s="1"/>
  <c r="Z359" i="7"/>
  <c r="Z359" i="11" s="1"/>
  <c r="AK21" i="9"/>
  <c r="Y39" i="7"/>
  <c r="Y39" i="11" s="1"/>
  <c r="Z50" i="7"/>
  <c r="Z50" i="11" s="1"/>
  <c r="Y363" i="7"/>
  <c r="Y363" i="11" s="1"/>
  <c r="Y50" i="7"/>
  <c r="Y50" i="11" s="1"/>
  <c r="U31" i="9"/>
  <c r="X43" i="9"/>
  <c r="Y33" i="7"/>
  <c r="Y33" i="11" s="1"/>
  <c r="U49" i="9"/>
  <c r="U51" i="9"/>
  <c r="Y45" i="7"/>
  <c r="Y45" i="11" s="1"/>
  <c r="U33" i="9"/>
  <c r="Z364" i="7"/>
  <c r="Z364" i="11" s="1"/>
  <c r="Z32" i="7"/>
  <c r="Z32" i="11" s="1"/>
  <c r="Y36" i="7"/>
  <c r="Y36" i="11" s="1"/>
  <c r="T37" i="9"/>
  <c r="Y35" i="7"/>
  <c r="Y35" i="11" s="1"/>
  <c r="Y373" i="7"/>
  <c r="Y373" i="11" s="1"/>
  <c r="H19" i="9"/>
  <c r="Z376" i="7"/>
  <c r="Z376" i="11" s="1"/>
  <c r="U38" i="9"/>
  <c r="Y32" i="7"/>
  <c r="Y32" i="11" s="1"/>
  <c r="I6" i="9"/>
  <c r="T47" i="9"/>
  <c r="Z383" i="7"/>
  <c r="Z383" i="11" s="1"/>
  <c r="Z35" i="7"/>
  <c r="Z35" i="11" s="1"/>
  <c r="Y361" i="7"/>
  <c r="Y361" i="11" s="1"/>
  <c r="Z372" i="7"/>
  <c r="Z372" i="11" s="1"/>
  <c r="Z420" i="7"/>
  <c r="Z420" i="11" s="1"/>
  <c r="U46" i="9"/>
  <c r="Y372" i="7"/>
  <c r="Y372" i="11" s="1"/>
  <c r="U50" i="9"/>
  <c r="I23" i="9"/>
  <c r="AB16" i="9"/>
  <c r="H6" i="9"/>
  <c r="Z389" i="7"/>
  <c r="Z389" i="11" s="1"/>
  <c r="Y32" i="9"/>
  <c r="Z34" i="7"/>
  <c r="Z34" i="11" s="1"/>
  <c r="Z44" i="7"/>
  <c r="Z44" i="11" s="1"/>
  <c r="T46" i="9"/>
  <c r="I8" i="9"/>
  <c r="I21" i="9"/>
  <c r="T33" i="9"/>
  <c r="U43" i="9"/>
  <c r="H18" i="9"/>
  <c r="Y38" i="9"/>
  <c r="Z362" i="7"/>
  <c r="Z362" i="11" s="1"/>
  <c r="Y367" i="7"/>
  <c r="Y367" i="11" s="1"/>
  <c r="H25" i="9"/>
  <c r="Y376" i="7"/>
  <c r="Y376" i="11" s="1"/>
  <c r="Y42" i="7"/>
  <c r="Y42" i="11" s="1"/>
  <c r="H8" i="9"/>
  <c r="Y359" i="7"/>
  <c r="Y359" i="11" s="1"/>
  <c r="Z36" i="7"/>
  <c r="Z36" i="11" s="1"/>
  <c r="Z369" i="7"/>
  <c r="Z369" i="11" s="1"/>
  <c r="Y51" i="7"/>
  <c r="Y51" i="11" s="1"/>
  <c r="Z43" i="7"/>
  <c r="Z43" i="11" s="1"/>
  <c r="U36" i="9"/>
  <c r="Z367" i="7"/>
  <c r="Z367" i="11" s="1"/>
  <c r="Y46" i="7"/>
  <c r="Y46" i="11" s="1"/>
  <c r="I18" i="9"/>
  <c r="Y371" i="7"/>
  <c r="Y371" i="11" s="1"/>
  <c r="T41" i="9"/>
  <c r="R403" i="7"/>
  <c r="U35" i="9"/>
  <c r="Y377" i="7"/>
  <c r="Y377" i="11" s="1"/>
  <c r="H12" i="9"/>
  <c r="Y40" i="7"/>
  <c r="Y40" i="11" s="1"/>
  <c r="T45" i="9"/>
  <c r="T50" i="9"/>
  <c r="Z41" i="7"/>
  <c r="Z41" i="11" s="1"/>
  <c r="H21" i="9"/>
  <c r="I10" i="9"/>
  <c r="Z374" i="7"/>
  <c r="Z374" i="11" s="1"/>
  <c r="Y38" i="7"/>
  <c r="Y38" i="11" s="1"/>
  <c r="Y384" i="7"/>
  <c r="Y384" i="11" s="1"/>
  <c r="I17" i="9"/>
  <c r="U41" i="9"/>
  <c r="Z361" i="7"/>
  <c r="Z361" i="11" s="1"/>
  <c r="T51" i="9"/>
  <c r="Y44" i="7"/>
  <c r="Y44" i="11" s="1"/>
  <c r="H14" i="9"/>
  <c r="I7" i="9"/>
  <c r="Y364" i="7"/>
  <c r="Y364" i="11" s="1"/>
  <c r="H20" i="9"/>
  <c r="U48" i="9"/>
  <c r="Y374" i="7"/>
  <c r="Y374" i="11" s="1"/>
  <c r="T22" i="9"/>
  <c r="Z37" i="7"/>
  <c r="Z37" i="11" s="1"/>
  <c r="Y357" i="7"/>
  <c r="Y357" i="11" s="1"/>
  <c r="Z370" i="7"/>
  <c r="Z370" i="11" s="1"/>
  <c r="Z360" i="7"/>
  <c r="Z360" i="11" s="1"/>
  <c r="Z40" i="7"/>
  <c r="Z40" i="11" s="1"/>
  <c r="Z365" i="7"/>
  <c r="Z365" i="11" s="1"/>
  <c r="Z39" i="7"/>
  <c r="Z39" i="11" s="1"/>
  <c r="Z52" i="7"/>
  <c r="Z52" i="11" s="1"/>
  <c r="T38" i="9"/>
  <c r="Y52" i="7"/>
  <c r="Y52" i="11" s="1"/>
  <c r="T48" i="9"/>
  <c r="I11" i="9"/>
  <c r="T31" i="9"/>
  <c r="Y362" i="7"/>
  <c r="Y362" i="11" s="1"/>
  <c r="H13" i="9"/>
  <c r="Z366" i="7"/>
  <c r="Z366" i="11" s="1"/>
  <c r="Z45" i="7"/>
  <c r="Z45" i="11" s="1"/>
  <c r="U34" i="9"/>
  <c r="I14" i="9"/>
  <c r="U39" i="9"/>
  <c r="I26" i="9"/>
  <c r="Y369" i="7"/>
  <c r="Y369" i="11" s="1"/>
  <c r="Z373" i="7"/>
  <c r="Z373" i="11" s="1"/>
  <c r="H16" i="9"/>
  <c r="AK16" i="9"/>
  <c r="Y217" i="7"/>
  <c r="Y217" i="11" s="1"/>
  <c r="Z227" i="7"/>
  <c r="Z227" i="11" s="1"/>
  <c r="Y88" i="7"/>
  <c r="Y88" i="11" s="1"/>
  <c r="Y212" i="7"/>
  <c r="Y212" i="11" s="1"/>
  <c r="R328" i="7"/>
  <c r="P378" i="11"/>
  <c r="X428" i="11"/>
  <c r="X303" i="11"/>
  <c r="Y273" i="7"/>
  <c r="Y273" i="11" s="1"/>
  <c r="AF25" i="9"/>
  <c r="Z287" i="7"/>
  <c r="Z287" i="11" s="1"/>
  <c r="P14" i="9"/>
  <c r="D47" i="9"/>
  <c r="Y270" i="7"/>
  <c r="Y270" i="11" s="1"/>
  <c r="X403" i="11"/>
  <c r="Z190" i="7"/>
  <c r="Z190" i="11" s="1"/>
  <c r="Z200" i="7"/>
  <c r="Z200" i="11" s="1"/>
  <c r="X253" i="11"/>
  <c r="X16" i="9"/>
  <c r="Z262" i="7"/>
  <c r="Z262" i="11" s="1"/>
  <c r="W103" i="11"/>
  <c r="AG14" i="9"/>
  <c r="Y190" i="7"/>
  <c r="Y190" i="11" s="1"/>
  <c r="Y49" i="7"/>
  <c r="Y49" i="11" s="1"/>
  <c r="H23" i="9"/>
  <c r="P453" i="11"/>
  <c r="L10" i="9"/>
  <c r="Z17" i="7"/>
  <c r="Z17" i="11" s="1"/>
  <c r="Z26" i="7"/>
  <c r="Z26" i="11" s="1"/>
  <c r="Z9" i="7"/>
  <c r="Z9" i="11" s="1"/>
  <c r="D8" i="9"/>
  <c r="M15" i="9"/>
  <c r="Y249" i="7"/>
  <c r="Y249" i="11" s="1"/>
  <c r="R353" i="7"/>
  <c r="Y238" i="7"/>
  <c r="Y238" i="11" s="1"/>
  <c r="Y248" i="7"/>
  <c r="Y248" i="11" s="1"/>
  <c r="Z235" i="7"/>
  <c r="Z235" i="11" s="1"/>
  <c r="Z19" i="7"/>
  <c r="Z19" i="11" s="1"/>
  <c r="R253" i="7"/>
  <c r="Z27" i="7"/>
  <c r="Z27" i="11" s="1"/>
  <c r="Q128" i="7"/>
  <c r="X78" i="11"/>
  <c r="Y63" i="7"/>
  <c r="Y63" i="11" s="1"/>
  <c r="L21" i="9"/>
  <c r="Y10" i="7"/>
  <c r="Y10" i="11" s="1"/>
  <c r="Y76" i="7"/>
  <c r="Y76" i="11" s="1"/>
  <c r="Z237" i="7"/>
  <c r="Z237" i="11" s="1"/>
  <c r="Z58" i="7"/>
  <c r="Z58" i="11" s="1"/>
  <c r="W128" i="11"/>
  <c r="Q403" i="7"/>
  <c r="Y241" i="7"/>
  <c r="Y241" i="11" s="1"/>
  <c r="Z20" i="7"/>
  <c r="Z20" i="11" s="1"/>
  <c r="W78" i="11"/>
  <c r="Y233" i="7"/>
  <c r="Y233" i="11" s="1"/>
  <c r="D20" i="9"/>
  <c r="Z71" i="7"/>
  <c r="Z71" i="11" s="1"/>
  <c r="E22" i="9"/>
  <c r="AN17" i="9"/>
  <c r="Y74" i="7"/>
  <c r="Y74" i="11" s="1"/>
  <c r="W328" i="11"/>
  <c r="Z247" i="7"/>
  <c r="Z247" i="11" s="1"/>
  <c r="AJ16" i="9"/>
  <c r="AN15" i="9"/>
  <c r="Z339" i="7"/>
  <c r="Z339" i="11" s="1"/>
  <c r="P253" i="7"/>
  <c r="S243" i="7" s="1"/>
  <c r="S243" i="11" s="1"/>
  <c r="M10" i="9"/>
  <c r="AN7" i="9"/>
  <c r="M20" i="9"/>
  <c r="Y414" i="7"/>
  <c r="Y414" i="11" s="1"/>
  <c r="M25" i="9"/>
  <c r="Y232" i="7"/>
  <c r="Y232" i="11" s="1"/>
  <c r="AO21" i="9"/>
  <c r="Z12" i="7"/>
  <c r="Z12" i="11" s="1"/>
  <c r="P328" i="7"/>
  <c r="S317" i="7" s="1"/>
  <c r="S317" i="11" s="1"/>
  <c r="Y9" i="7"/>
  <c r="Y9" i="11" s="1"/>
  <c r="W253" i="11"/>
  <c r="Z232" i="7"/>
  <c r="Z232" i="11" s="1"/>
  <c r="Y60" i="7"/>
  <c r="Y60" i="11" s="1"/>
  <c r="AN6" i="9"/>
  <c r="X178" i="11"/>
  <c r="Q353" i="7"/>
  <c r="R203" i="7"/>
  <c r="Y67" i="7"/>
  <c r="Y67" i="11" s="1"/>
  <c r="Z14" i="7"/>
  <c r="Z14" i="11" s="1"/>
  <c r="Z22" i="7"/>
  <c r="Z22" i="11" s="1"/>
  <c r="X128" i="11"/>
  <c r="Y25" i="7"/>
  <c r="Y25" i="11" s="1"/>
  <c r="Z76" i="7"/>
  <c r="Z76" i="11" s="1"/>
  <c r="L15" i="9"/>
  <c r="L20" i="9"/>
  <c r="AO6" i="9"/>
  <c r="L9" i="9"/>
  <c r="Y242" i="7"/>
  <c r="Y242" i="11" s="1"/>
  <c r="Z252" i="7"/>
  <c r="Z252" i="11" s="1"/>
  <c r="Y252" i="7"/>
  <c r="Y252" i="11" s="1"/>
  <c r="AO14" i="9"/>
  <c r="Y72" i="7"/>
  <c r="Y72" i="11" s="1"/>
  <c r="Z7" i="7"/>
  <c r="Z7" i="11" s="1"/>
  <c r="Z15" i="7"/>
  <c r="Z15" i="11" s="1"/>
  <c r="Q328" i="7"/>
  <c r="Q253" i="7"/>
  <c r="D11" i="9"/>
  <c r="R128" i="7"/>
  <c r="Z267" i="7"/>
  <c r="Z267" i="11" s="1"/>
  <c r="Z242" i="7"/>
  <c r="Z242" i="11" s="1"/>
  <c r="M8" i="9"/>
  <c r="AN16" i="9"/>
  <c r="AO26" i="9"/>
  <c r="Z172" i="7"/>
  <c r="Z172" i="11" s="1"/>
  <c r="AN26" i="9"/>
  <c r="Z112" i="7"/>
  <c r="Z112" i="11" s="1"/>
  <c r="Z23" i="7"/>
  <c r="Z23" i="11" s="1"/>
  <c r="Z74" i="7"/>
  <c r="Z74" i="11" s="1"/>
  <c r="M9" i="9"/>
  <c r="AO16" i="9"/>
  <c r="AC21" i="9"/>
  <c r="R28" i="7"/>
  <c r="AF24" i="9"/>
  <c r="U11" i="9"/>
  <c r="R278" i="7"/>
  <c r="Z77" i="7"/>
  <c r="Z77" i="11" s="1"/>
  <c r="P378" i="7"/>
  <c r="T362" i="7" s="1"/>
  <c r="T362" i="11" s="1"/>
  <c r="Y8" i="7"/>
  <c r="Y8" i="11" s="1"/>
  <c r="Y26" i="7"/>
  <c r="Y26" i="11" s="1"/>
  <c r="E46" i="9"/>
  <c r="X53" i="11"/>
  <c r="AN21" i="9"/>
  <c r="Z241" i="7"/>
  <c r="Z241" i="11" s="1"/>
  <c r="Y16" i="9"/>
  <c r="H7" i="9"/>
  <c r="Z72" i="7"/>
  <c r="Z72" i="11" s="1"/>
  <c r="Y7" i="7"/>
  <c r="Y7" i="11" s="1"/>
  <c r="D22" i="9"/>
  <c r="Y24" i="7"/>
  <c r="Y24" i="11" s="1"/>
  <c r="X278" i="11"/>
  <c r="Y237" i="7"/>
  <c r="Y237" i="11" s="1"/>
  <c r="AO15" i="9"/>
  <c r="R228" i="7"/>
  <c r="P353" i="7"/>
  <c r="N48" i="9" s="1"/>
  <c r="E8" i="9"/>
  <c r="E21" i="9"/>
  <c r="Y77" i="7"/>
  <c r="Y77" i="11" s="1"/>
  <c r="W453" i="11"/>
  <c r="Z243" i="7"/>
  <c r="Z243" i="11" s="1"/>
  <c r="D41" i="9"/>
  <c r="AN11" i="9"/>
  <c r="W153" i="11"/>
  <c r="Z217" i="7"/>
  <c r="Z217" i="11" s="1"/>
  <c r="Z236" i="7"/>
  <c r="Z236" i="11" s="1"/>
  <c r="Y167" i="7"/>
  <c r="Y167" i="11" s="1"/>
  <c r="Y137" i="7"/>
  <c r="Y137" i="11" s="1"/>
  <c r="T6" i="9"/>
  <c r="Z38" i="7"/>
  <c r="Z38" i="11" s="1"/>
  <c r="L25" i="9"/>
  <c r="Y62" i="7"/>
  <c r="Y62" i="11" s="1"/>
  <c r="L26" i="9"/>
  <c r="L14" i="9"/>
  <c r="AO10" i="9"/>
  <c r="Y236" i="7"/>
  <c r="Y236" i="11" s="1"/>
  <c r="AN20" i="9"/>
  <c r="Q228" i="7"/>
  <c r="R378" i="7"/>
  <c r="Z88" i="7"/>
  <c r="Z88" i="11" s="1"/>
  <c r="Z10" i="7"/>
  <c r="Z10" i="11" s="1"/>
  <c r="W228" i="11"/>
  <c r="X378" i="11"/>
  <c r="Z18" i="7"/>
  <c r="Z18" i="11" s="1"/>
  <c r="Z25" i="7"/>
  <c r="Z25" i="11" s="1"/>
  <c r="Y65" i="7"/>
  <c r="Y65" i="11" s="1"/>
  <c r="R303" i="7"/>
  <c r="AO23" i="9"/>
  <c r="AN23" i="9"/>
  <c r="AN10" i="9"/>
  <c r="Z117" i="7"/>
  <c r="Z117" i="11" s="1"/>
  <c r="P403" i="7"/>
  <c r="S382" i="7" s="1"/>
  <c r="S382" i="11" s="1"/>
  <c r="Y420" i="7"/>
  <c r="Y420" i="11" s="1"/>
  <c r="D46" i="9"/>
  <c r="D51" i="9"/>
  <c r="Z8" i="7"/>
  <c r="Z8" i="11" s="1"/>
  <c r="AB44" i="9"/>
  <c r="W378" i="11"/>
  <c r="AB49" i="9"/>
  <c r="D18" i="9"/>
  <c r="Z350" i="7"/>
  <c r="Z350" i="11" s="1"/>
  <c r="Y195" i="7"/>
  <c r="Y195" i="11" s="1"/>
  <c r="Z470" i="7"/>
  <c r="Z470" i="11" s="1"/>
  <c r="Y419" i="7"/>
  <c r="Y419" i="11" s="1"/>
  <c r="D7" i="9"/>
  <c r="Q49" i="9"/>
  <c r="AF19" i="9"/>
  <c r="AJ15" i="9"/>
  <c r="Z194" i="7"/>
  <c r="Z194" i="11" s="1"/>
  <c r="Q207" i="11"/>
  <c r="P278" i="7"/>
  <c r="C31" i="9" s="1"/>
  <c r="AK44" i="9"/>
  <c r="Z409" i="7"/>
  <c r="Z409" i="11" s="1"/>
  <c r="Z414" i="7"/>
  <c r="Z414" i="11" s="1"/>
  <c r="AB43" i="9"/>
  <c r="E23" i="9"/>
  <c r="D16" i="9"/>
  <c r="I36" i="9"/>
  <c r="P303" i="7"/>
  <c r="S282" i="7" s="1"/>
  <c r="S282" i="11" s="1"/>
  <c r="X203" i="11"/>
  <c r="R428" i="7"/>
  <c r="W403" i="11"/>
  <c r="AC33" i="9"/>
  <c r="AC38" i="9"/>
  <c r="D36" i="9"/>
  <c r="M14" i="9"/>
  <c r="D23" i="9"/>
  <c r="Z70" i="7"/>
  <c r="Z70" i="11" s="1"/>
  <c r="Z222" i="7"/>
  <c r="Z222" i="11" s="1"/>
  <c r="Y185" i="7"/>
  <c r="Y185" i="11" s="1"/>
  <c r="Y345" i="7"/>
  <c r="Y345" i="11" s="1"/>
  <c r="Z184" i="7"/>
  <c r="Z184" i="11" s="1"/>
  <c r="Y240" i="7"/>
  <c r="Y240" i="11" s="1"/>
  <c r="Q303" i="7"/>
  <c r="Z447" i="7"/>
  <c r="Z447" i="11" s="1"/>
  <c r="Y465" i="7"/>
  <c r="Y465" i="11" s="1"/>
  <c r="M19" i="9"/>
  <c r="Z24" i="7"/>
  <c r="Z24" i="11" s="1"/>
  <c r="Z195" i="7"/>
  <c r="Z195" i="11" s="1"/>
  <c r="AG8" i="9"/>
  <c r="AN14" i="9"/>
  <c r="Y282" i="7"/>
  <c r="Y282" i="11" s="1"/>
  <c r="AG46" i="9"/>
  <c r="W353" i="11"/>
  <c r="Y409" i="7"/>
  <c r="Y409" i="11" s="1"/>
  <c r="Z272" i="7"/>
  <c r="Z272" i="11" s="1"/>
  <c r="D17" i="9"/>
  <c r="AG19" i="9"/>
  <c r="Q33" i="9"/>
  <c r="Z251" i="7"/>
  <c r="Z251" i="11" s="1"/>
  <c r="H31" i="9"/>
  <c r="AO25" i="9"/>
  <c r="Z240" i="7"/>
  <c r="Z240" i="11" s="1"/>
  <c r="M51" i="9"/>
  <c r="R367" i="11"/>
  <c r="W303" i="11"/>
  <c r="P403" i="11"/>
  <c r="X353" i="11"/>
  <c r="X28" i="11"/>
  <c r="Y267" i="7"/>
  <c r="Y267" i="11" s="1"/>
  <c r="Z73" i="7"/>
  <c r="Z73" i="11" s="1"/>
  <c r="Z59" i="7"/>
  <c r="Z59" i="11" s="1"/>
  <c r="Z340" i="7"/>
  <c r="Z340" i="11" s="1"/>
  <c r="AK26" i="9"/>
  <c r="AF14" i="9"/>
  <c r="Y246" i="7"/>
  <c r="Y246" i="11" s="1"/>
  <c r="Y200" i="7"/>
  <c r="Y200" i="11" s="1"/>
  <c r="Y322" i="7"/>
  <c r="Y322" i="11" s="1"/>
  <c r="P53" i="11"/>
  <c r="Y227" i="7"/>
  <c r="Y227" i="11" s="1"/>
  <c r="Y235" i="7"/>
  <c r="Y235" i="11" s="1"/>
  <c r="L46" i="9"/>
  <c r="X453" i="11"/>
  <c r="P153" i="7"/>
  <c r="S133" i="7" s="1"/>
  <c r="S133" i="11" s="1"/>
  <c r="P78" i="11"/>
  <c r="AC44" i="9"/>
  <c r="X153" i="11"/>
  <c r="Z419" i="7"/>
  <c r="Z419" i="11" s="1"/>
  <c r="Z345" i="7"/>
  <c r="Z345" i="11" s="1"/>
  <c r="Y222" i="7"/>
  <c r="Y222" i="11" s="1"/>
  <c r="Y350" i="7"/>
  <c r="Y350" i="11" s="1"/>
  <c r="AN9" i="9"/>
  <c r="AC43" i="9"/>
  <c r="Z277" i="7"/>
  <c r="Z277" i="11" s="1"/>
  <c r="Q44" i="9"/>
  <c r="P49" i="9"/>
  <c r="Z311" i="7"/>
  <c r="Z311" i="11" s="1"/>
  <c r="P203" i="11"/>
  <c r="AB39" i="9"/>
  <c r="P303" i="11"/>
  <c r="P153" i="11"/>
  <c r="E51" i="9"/>
  <c r="AK10" i="9"/>
  <c r="AO9" i="9"/>
  <c r="Y272" i="7"/>
  <c r="Y272" i="11" s="1"/>
  <c r="Y277" i="7"/>
  <c r="Y277" i="11" s="1"/>
  <c r="P39" i="9"/>
  <c r="AG24" i="9"/>
  <c r="Q299" i="11"/>
  <c r="Q426" i="11"/>
  <c r="Q189" i="11"/>
  <c r="R44" i="11"/>
  <c r="R438" i="11"/>
  <c r="R270" i="11"/>
  <c r="Q217" i="11"/>
  <c r="R108" i="11"/>
  <c r="R123" i="11"/>
  <c r="R345" i="11"/>
  <c r="Y464" i="7"/>
  <c r="Y464" i="11" s="1"/>
  <c r="Q225" i="11"/>
  <c r="R43" i="11"/>
  <c r="AJ43" i="9"/>
  <c r="Q149" i="11"/>
  <c r="AF50" i="9"/>
  <c r="Q459" i="11"/>
  <c r="Y408" i="7"/>
  <c r="Y408" i="11" s="1"/>
  <c r="Q215" i="11"/>
  <c r="R37" i="11"/>
  <c r="R436" i="11"/>
  <c r="AB37" i="9"/>
  <c r="Q317" i="11"/>
  <c r="Q291" i="11"/>
  <c r="Q117" i="11"/>
  <c r="R285" i="11"/>
  <c r="Y445" i="7"/>
  <c r="Y445" i="11" s="1"/>
  <c r="Q167" i="11"/>
  <c r="AF49" i="9"/>
  <c r="R219" i="11"/>
  <c r="Y457" i="7"/>
  <c r="Y457" i="11" s="1"/>
  <c r="Y57" i="7"/>
  <c r="Y57" i="11" s="1"/>
  <c r="Q133" i="11"/>
  <c r="M18" i="9"/>
  <c r="AF38" i="9"/>
  <c r="Y462" i="7"/>
  <c r="Y462" i="11" s="1"/>
  <c r="W53" i="11"/>
  <c r="Q36" i="11"/>
  <c r="R242" i="11"/>
  <c r="Q288" i="11"/>
  <c r="Y177" i="7"/>
  <c r="Y177" i="11" s="1"/>
  <c r="X103" i="11"/>
  <c r="Q259" i="11"/>
  <c r="R67" i="11"/>
  <c r="Y433" i="7"/>
  <c r="Y433" i="11" s="1"/>
  <c r="Z259" i="7"/>
  <c r="Z259" i="11" s="1"/>
  <c r="Q200" i="11"/>
  <c r="AK51" i="9"/>
  <c r="Q158" i="11"/>
  <c r="R14" i="11"/>
  <c r="Q462" i="11"/>
  <c r="Y411" i="7"/>
  <c r="Y411" i="11" s="1"/>
  <c r="AJ51" i="9"/>
  <c r="AM11" i="9"/>
  <c r="Q277" i="11"/>
  <c r="L17" i="9"/>
  <c r="R293" i="11"/>
  <c r="Y176" i="7"/>
  <c r="Y176" i="11" s="1"/>
  <c r="T16" i="9"/>
  <c r="E24" i="9"/>
  <c r="Q164" i="11"/>
  <c r="Q472" i="11"/>
  <c r="Z410" i="7"/>
  <c r="Z410" i="11" s="1"/>
  <c r="Q323" i="11"/>
  <c r="Q311" i="11"/>
  <c r="Q297" i="11"/>
  <c r="R249" i="11"/>
  <c r="Z170" i="7"/>
  <c r="Z170" i="11" s="1"/>
  <c r="Y20" i="9"/>
  <c r="R137" i="11"/>
  <c r="Q83" i="11"/>
  <c r="Z442" i="7"/>
  <c r="Z442" i="11" s="1"/>
  <c r="R389" i="11"/>
  <c r="Y274" i="7"/>
  <c r="Y274" i="11" s="1"/>
  <c r="AN8" i="9"/>
  <c r="AG17" i="9"/>
  <c r="AJ50" i="9"/>
  <c r="Z135" i="7"/>
  <c r="Z135" i="11" s="1"/>
  <c r="J34" i="9"/>
  <c r="Y147" i="7"/>
  <c r="Y147" i="11" s="1"/>
  <c r="R27" i="11"/>
  <c r="E15" i="9"/>
  <c r="R177" i="11"/>
  <c r="R98" i="11"/>
  <c r="Q39" i="11"/>
  <c r="R476" i="11"/>
  <c r="Q108" i="11"/>
  <c r="R116" i="11"/>
  <c r="R75" i="11"/>
  <c r="AJ38" i="9"/>
  <c r="Q216" i="11"/>
  <c r="Q38" i="11"/>
  <c r="Y451" i="7"/>
  <c r="Y451" i="11" s="1"/>
  <c r="R424" i="11"/>
  <c r="AB32" i="9"/>
  <c r="R283" i="11"/>
  <c r="Q140" i="11"/>
  <c r="R91" i="11"/>
  <c r="R16" i="11"/>
  <c r="K39" i="9"/>
  <c r="R271" i="11"/>
  <c r="AF44" i="9"/>
  <c r="Z423" i="7"/>
  <c r="Z423" i="11" s="1"/>
  <c r="R374" i="11"/>
  <c r="R358" i="11"/>
  <c r="S32" i="9"/>
  <c r="R85" i="11"/>
  <c r="R463" i="11"/>
  <c r="Y407" i="7"/>
  <c r="Y407" i="11" s="1"/>
  <c r="Y439" i="7"/>
  <c r="Y439" i="11" s="1"/>
  <c r="AC41" i="9"/>
  <c r="R296" i="11"/>
  <c r="AJ36" i="9"/>
  <c r="R95" i="11"/>
  <c r="R448" i="11"/>
  <c r="Z422" i="7"/>
  <c r="Z422" i="11" s="1"/>
  <c r="AB26" i="9"/>
  <c r="L6" i="9"/>
  <c r="Q62" i="11"/>
  <c r="Y422" i="7"/>
  <c r="Y422" i="11" s="1"/>
  <c r="R343" i="11"/>
  <c r="E33" i="9"/>
  <c r="Z68" i="7"/>
  <c r="Z68" i="11" s="1"/>
  <c r="Q146" i="11"/>
  <c r="R89" i="11"/>
  <c r="Q9" i="11"/>
  <c r="R427" i="11"/>
  <c r="Z344" i="7"/>
  <c r="Z344" i="11" s="1"/>
  <c r="Z136" i="7"/>
  <c r="Z136" i="11" s="1"/>
  <c r="R267" i="11"/>
  <c r="Z432" i="7"/>
  <c r="Z432" i="11" s="1"/>
  <c r="Z333" i="7"/>
  <c r="Z333" i="11" s="1"/>
  <c r="Q224" i="11"/>
  <c r="AB25" i="9"/>
  <c r="Q138" i="11"/>
  <c r="E9" i="9"/>
  <c r="Q152" i="11"/>
  <c r="Z62" i="7"/>
  <c r="Z62" i="11" s="1"/>
  <c r="Z437" i="7"/>
  <c r="Z437" i="11" s="1"/>
  <c r="AC34" i="9"/>
  <c r="Z250" i="7"/>
  <c r="Z250" i="11" s="1"/>
  <c r="Y183" i="7"/>
  <c r="Y183" i="11" s="1"/>
  <c r="AC19" i="9"/>
  <c r="R125" i="11"/>
  <c r="M16" i="9"/>
  <c r="AG41" i="9"/>
  <c r="Q384" i="11"/>
  <c r="R372" i="11"/>
  <c r="D48" i="9"/>
  <c r="Y9" i="9"/>
  <c r="E26" i="9"/>
  <c r="Y69" i="7"/>
  <c r="Y69" i="11" s="1"/>
  <c r="Q177" i="11"/>
  <c r="Q170" i="11"/>
  <c r="Q93" i="11"/>
  <c r="Q471" i="11"/>
  <c r="R262" i="11"/>
  <c r="R176" i="11"/>
  <c r="Q23" i="11"/>
  <c r="R440" i="11"/>
  <c r="Q302" i="11"/>
  <c r="F51" i="9"/>
  <c r="W278" i="11"/>
  <c r="Q110" i="11"/>
  <c r="Q70" i="11"/>
  <c r="Q344" i="11"/>
  <c r="Q198" i="11"/>
  <c r="T336" i="7"/>
  <c r="T336" i="11" s="1"/>
  <c r="R202" i="11"/>
  <c r="R475" i="11"/>
  <c r="Q135" i="11"/>
  <c r="Q419" i="11"/>
  <c r="Q194" i="11"/>
  <c r="Q86" i="11"/>
  <c r="Q11" i="11"/>
  <c r="R469" i="11"/>
  <c r="Q267" i="11"/>
  <c r="R261" i="11"/>
  <c r="AC47" i="9"/>
  <c r="Z473" i="7"/>
  <c r="Z473" i="11" s="1"/>
  <c r="Y75" i="7"/>
  <c r="Y75" i="11" s="1"/>
  <c r="AG38" i="9"/>
  <c r="Q458" i="11"/>
  <c r="AB31" i="9"/>
  <c r="R145" i="11"/>
  <c r="W19" i="9"/>
  <c r="Q114" i="11"/>
  <c r="L13" i="9"/>
  <c r="Z417" i="7"/>
  <c r="Z417" i="11" s="1"/>
  <c r="Q227" i="11"/>
  <c r="S322" i="7"/>
  <c r="S322" i="11" s="1"/>
  <c r="Q90" i="11"/>
  <c r="R20" i="11"/>
  <c r="AC46" i="9"/>
  <c r="Q284" i="11"/>
  <c r="S284" i="7"/>
  <c r="S284" i="11" s="1"/>
  <c r="R212" i="11"/>
  <c r="AB46" i="9"/>
  <c r="Q196" i="11"/>
  <c r="Y472" i="7"/>
  <c r="Y472" i="11" s="1"/>
  <c r="Q84" i="11"/>
  <c r="Z443" i="7"/>
  <c r="Z443" i="11" s="1"/>
  <c r="Q422" i="11"/>
  <c r="Q43" i="9"/>
  <c r="Z226" i="7"/>
  <c r="Z226" i="11" s="1"/>
  <c r="AG18" i="9"/>
  <c r="Z466" i="7"/>
  <c r="Z466" i="11" s="1"/>
  <c r="Y10" i="9"/>
  <c r="R258" i="11"/>
  <c r="R77" i="11"/>
  <c r="AG31" i="9"/>
  <c r="R240" i="11"/>
  <c r="Q32" i="9"/>
  <c r="R289" i="11"/>
  <c r="G38" i="9"/>
  <c r="M11" i="9"/>
  <c r="AG36" i="9"/>
  <c r="R461" i="11"/>
  <c r="Y349" i="7"/>
  <c r="Y349" i="11" s="1"/>
  <c r="Q289" i="11"/>
  <c r="S289" i="7"/>
  <c r="S289" i="11" s="1"/>
  <c r="AO24" i="9"/>
  <c r="Q248" i="11"/>
  <c r="AF7" i="9"/>
  <c r="Y141" i="7"/>
  <c r="Y141" i="11" s="1"/>
  <c r="R300" i="11"/>
  <c r="Q118" i="11"/>
  <c r="Z67" i="7"/>
  <c r="Z67" i="11" s="1"/>
  <c r="Y426" i="7"/>
  <c r="Y426" i="11" s="1"/>
  <c r="Z225" i="7"/>
  <c r="Z225" i="11" s="1"/>
  <c r="Y188" i="7"/>
  <c r="Y188" i="11" s="1"/>
  <c r="AK39" i="9"/>
  <c r="Z65" i="7"/>
  <c r="Z65" i="11" s="1"/>
  <c r="Y197" i="7"/>
  <c r="Y197" i="11" s="1"/>
  <c r="Y16" i="7"/>
  <c r="Y16" i="11" s="1"/>
  <c r="Z16" i="7"/>
  <c r="Z16" i="11" s="1"/>
  <c r="R23" i="11"/>
  <c r="R169" i="11"/>
  <c r="Q476" i="11"/>
  <c r="Q274" i="11"/>
  <c r="Q195" i="11"/>
  <c r="R97" i="11"/>
  <c r="R22" i="11"/>
  <c r="Q470" i="11"/>
  <c r="Z458" i="7"/>
  <c r="Z458" i="11" s="1"/>
  <c r="T244" i="7"/>
  <c r="T244" i="11" s="1"/>
  <c r="Z440" i="7"/>
  <c r="Z440" i="11" s="1"/>
  <c r="R275" i="11"/>
  <c r="T275" i="7"/>
  <c r="T275" i="11" s="1"/>
  <c r="Z445" i="7"/>
  <c r="Z445" i="11" s="1"/>
  <c r="Q464" i="11"/>
  <c r="Q223" i="11"/>
  <c r="Q74" i="11"/>
  <c r="Z434" i="7"/>
  <c r="Z434" i="11" s="1"/>
  <c r="Q373" i="11"/>
  <c r="AK47" i="9"/>
  <c r="S315" i="7"/>
  <c r="S315" i="11" s="1"/>
  <c r="Z439" i="7"/>
  <c r="Z439" i="11" s="1"/>
  <c r="R423" i="11"/>
  <c r="W428" i="11"/>
  <c r="Y64" i="7"/>
  <c r="Y64" i="11" s="1"/>
  <c r="R272" i="11"/>
  <c r="Q145" i="11"/>
  <c r="J46" i="9"/>
  <c r="D13" i="9"/>
  <c r="R139" i="11"/>
  <c r="Q15" i="11"/>
  <c r="Z166" i="7"/>
  <c r="Z166" i="11" s="1"/>
  <c r="Q199" i="11"/>
  <c r="R46" i="11"/>
  <c r="Q342" i="11"/>
  <c r="AJ46" i="9"/>
  <c r="M17" i="9"/>
  <c r="AG42" i="9"/>
  <c r="AK25" i="9"/>
  <c r="AK40" i="9"/>
  <c r="Q220" i="11"/>
  <c r="Q72" i="11"/>
  <c r="Z421" i="7"/>
  <c r="Z421" i="11" s="1"/>
  <c r="Q208" i="11"/>
  <c r="Z165" i="7"/>
  <c r="Z165" i="11" s="1"/>
  <c r="Y152" i="7"/>
  <c r="Y152" i="11" s="1"/>
  <c r="R421" i="11"/>
  <c r="P48" i="9"/>
  <c r="Y165" i="7"/>
  <c r="Y165" i="11" s="1"/>
  <c r="X15" i="9"/>
  <c r="R290" i="11"/>
  <c r="R111" i="11"/>
  <c r="Y437" i="7"/>
  <c r="Y437" i="11" s="1"/>
  <c r="AB50" i="9"/>
  <c r="Q371" i="11"/>
  <c r="S371" i="7"/>
  <c r="S371" i="11" s="1"/>
  <c r="R360" i="11"/>
  <c r="Z263" i="7"/>
  <c r="Z263" i="11" s="1"/>
  <c r="AK24" i="9"/>
  <c r="AF12" i="9"/>
  <c r="Z465" i="7"/>
  <c r="Z465" i="11" s="1"/>
  <c r="Y127" i="7"/>
  <c r="Y127" i="11" s="1"/>
  <c r="S358" i="7"/>
  <c r="S358" i="11" s="1"/>
  <c r="R12" i="11"/>
  <c r="Q27" i="11"/>
  <c r="Y239" i="7"/>
  <c r="Y239" i="11" s="1"/>
  <c r="Y139" i="7"/>
  <c r="Y139" i="11" s="1"/>
  <c r="D15" i="9"/>
  <c r="Y27" i="7"/>
  <c r="Y27" i="11" s="1"/>
  <c r="R32" i="11"/>
  <c r="Q410" i="11"/>
  <c r="Q450" i="11"/>
  <c r="Y442" i="7"/>
  <c r="Y442" i="11" s="1"/>
  <c r="Q161" i="11"/>
  <c r="AJ39" i="9"/>
  <c r="K42" i="9"/>
  <c r="Q151" i="11"/>
  <c r="Q18" i="11"/>
  <c r="R460" i="11"/>
  <c r="J42" i="9"/>
  <c r="R162" i="11"/>
  <c r="Q98" i="11"/>
  <c r="Y452" i="7"/>
  <c r="Y452" i="11" s="1"/>
  <c r="Q294" i="11"/>
  <c r="Y475" i="7"/>
  <c r="Y475" i="11" s="1"/>
  <c r="Q264" i="11"/>
  <c r="R59" i="11"/>
  <c r="AB38" i="9"/>
  <c r="R341" i="11"/>
  <c r="R166" i="11"/>
  <c r="Q188" i="11"/>
  <c r="Q92" i="11"/>
  <c r="Q17" i="11"/>
  <c r="Z408" i="7"/>
  <c r="Z408" i="11" s="1"/>
  <c r="Q166" i="11"/>
  <c r="AK32" i="9"/>
  <c r="Q296" i="11"/>
  <c r="R115" i="11"/>
  <c r="AG39" i="9"/>
  <c r="R408" i="11"/>
  <c r="Q214" i="11"/>
  <c r="N34" i="9"/>
  <c r="AG44" i="9"/>
  <c r="R314" i="11"/>
  <c r="K38" i="9"/>
  <c r="T314" i="7"/>
  <c r="T314" i="11" s="1"/>
  <c r="Q263" i="11"/>
  <c r="S372" i="7"/>
  <c r="S372" i="11" s="1"/>
  <c r="AG33" i="9"/>
  <c r="Y418" i="7"/>
  <c r="Y418" i="11" s="1"/>
  <c r="R241" i="11"/>
  <c r="Z57" i="7"/>
  <c r="Z57" i="11" s="1"/>
  <c r="R133" i="11"/>
  <c r="Z64" i="7"/>
  <c r="Z64" i="11" s="1"/>
  <c r="Q418" i="11"/>
  <c r="K47" i="9"/>
  <c r="R446" i="11"/>
  <c r="Y412" i="7"/>
  <c r="Y412" i="11" s="1"/>
  <c r="Q219" i="11"/>
  <c r="Z177" i="7"/>
  <c r="Z177" i="11" s="1"/>
  <c r="R126" i="11"/>
  <c r="R127" i="11"/>
  <c r="M23" i="9"/>
  <c r="Y417" i="7"/>
  <c r="Y417" i="11" s="1"/>
  <c r="Q276" i="11"/>
  <c r="B50" i="9"/>
  <c r="S276" i="7"/>
  <c r="S276" i="11" s="1"/>
  <c r="AC15" i="9"/>
  <c r="R100" i="11"/>
  <c r="Q41" i="11"/>
  <c r="Q473" i="11"/>
  <c r="AC35" i="9"/>
  <c r="Q38" i="9"/>
  <c r="Q184" i="11"/>
  <c r="R301" i="11"/>
  <c r="R411" i="11"/>
  <c r="Y339" i="7"/>
  <c r="Y339" i="11" s="1"/>
  <c r="Y275" i="7"/>
  <c r="Y275" i="11" s="1"/>
  <c r="AF13" i="9"/>
  <c r="R211" i="11"/>
  <c r="AC45" i="9"/>
  <c r="R273" i="11"/>
  <c r="AC14" i="9"/>
  <c r="X26" i="9"/>
  <c r="Y432" i="7"/>
  <c r="Y432" i="11" s="1"/>
  <c r="Q416" i="11"/>
  <c r="R320" i="11"/>
  <c r="K44" i="9"/>
  <c r="T320" i="7"/>
  <c r="T320" i="11" s="1"/>
  <c r="Q273" i="11"/>
  <c r="Y245" i="7"/>
  <c r="Y245" i="11" s="1"/>
  <c r="R201" i="11"/>
  <c r="AB14" i="9"/>
  <c r="R276" i="11"/>
  <c r="T276" i="7"/>
  <c r="T276" i="11" s="1"/>
  <c r="L11" i="9"/>
  <c r="AF36" i="9"/>
  <c r="E37" i="9"/>
  <c r="T26" i="9"/>
  <c r="R32" i="9"/>
  <c r="Y116" i="7"/>
  <c r="Y116" i="11" s="1"/>
  <c r="D14" i="9"/>
  <c r="D26" i="9"/>
  <c r="Q32" i="11"/>
  <c r="Q266" i="11"/>
  <c r="S266" i="7"/>
  <c r="S266" i="11" s="1"/>
  <c r="R103" i="7"/>
  <c r="Q278" i="7"/>
  <c r="Q153" i="7"/>
  <c r="Q132" i="11"/>
  <c r="Q218" i="11"/>
  <c r="R76" i="11"/>
  <c r="AF41" i="9"/>
  <c r="R394" i="11"/>
  <c r="Q150" i="11"/>
  <c r="AF51" i="9"/>
  <c r="R465" i="11"/>
  <c r="AJ49" i="9"/>
  <c r="R225" i="11"/>
  <c r="Q49" i="11"/>
  <c r="R470" i="11"/>
  <c r="T325" i="7"/>
  <c r="T325" i="11" s="1"/>
  <c r="Z451" i="7"/>
  <c r="Z451" i="11" s="1"/>
  <c r="R459" i="11"/>
  <c r="AC32" i="9"/>
  <c r="Q287" i="11"/>
  <c r="S287" i="7"/>
  <c r="S287" i="11" s="1"/>
  <c r="R109" i="11"/>
  <c r="Q398" i="11"/>
  <c r="R259" i="11"/>
  <c r="C33" i="9"/>
  <c r="Q424" i="11"/>
  <c r="Q201" i="11"/>
  <c r="R63" i="11"/>
  <c r="AB42" i="9"/>
  <c r="Y468" i="7"/>
  <c r="Y468" i="11" s="1"/>
  <c r="T307" i="7"/>
  <c r="T307" i="11" s="1"/>
  <c r="R121" i="11"/>
  <c r="Y434" i="7"/>
  <c r="Y434" i="11" s="1"/>
  <c r="Z276" i="7"/>
  <c r="Z276" i="11" s="1"/>
  <c r="T323" i="7"/>
  <c r="T323" i="11" s="1"/>
  <c r="R73" i="11"/>
  <c r="AB36" i="9"/>
  <c r="R268" i="11"/>
  <c r="C42" i="9"/>
  <c r="AC26" i="9"/>
  <c r="T313" i="7"/>
  <c r="T313" i="11" s="1"/>
  <c r="R120" i="11"/>
  <c r="Z449" i="7"/>
  <c r="Z449" i="11" s="1"/>
  <c r="AB41" i="9"/>
  <c r="Q95" i="11"/>
  <c r="Z411" i="7"/>
  <c r="Z411" i="11" s="1"/>
  <c r="Z461" i="7"/>
  <c r="Z461" i="11" s="1"/>
  <c r="R292" i="11"/>
  <c r="R112" i="11"/>
  <c r="L12" i="9"/>
  <c r="Y438" i="7"/>
  <c r="Y438" i="11" s="1"/>
  <c r="Q401" i="11"/>
  <c r="P38" i="9"/>
  <c r="D49" i="9"/>
  <c r="Y221" i="7"/>
  <c r="Y221" i="11" s="1"/>
  <c r="Y461" i="7"/>
  <c r="Y461" i="11" s="1"/>
  <c r="R198" i="11"/>
  <c r="R61" i="11"/>
  <c r="R442" i="11"/>
  <c r="Z199" i="7"/>
  <c r="Z199" i="11" s="1"/>
  <c r="G31" i="9"/>
  <c r="R118" i="11"/>
  <c r="Q77" i="11"/>
  <c r="AF31" i="9"/>
  <c r="Z338" i="7"/>
  <c r="Z338" i="11" s="1"/>
  <c r="AN19" i="9"/>
  <c r="Z220" i="7"/>
  <c r="Z220" i="11" s="1"/>
  <c r="Z127" i="7"/>
  <c r="Z127" i="11" s="1"/>
  <c r="S51" i="9"/>
  <c r="R266" i="11"/>
  <c r="AC39" i="9"/>
  <c r="Q359" i="11"/>
  <c r="R33" i="9"/>
  <c r="S359" i="7"/>
  <c r="S359" i="11" s="1"/>
  <c r="Y220" i="7"/>
  <c r="Y220" i="11" s="1"/>
  <c r="Z175" i="7"/>
  <c r="Z175" i="11" s="1"/>
  <c r="Y460" i="7"/>
  <c r="Y460" i="11" s="1"/>
  <c r="Q21" i="11"/>
  <c r="Y15" i="7"/>
  <c r="Y15" i="11" s="1"/>
  <c r="E19" i="9"/>
  <c r="R153" i="7"/>
  <c r="R132" i="11"/>
  <c r="R439" i="11"/>
  <c r="Q71" i="11"/>
  <c r="Q389" i="11"/>
  <c r="R147" i="11"/>
  <c r="R136" i="11"/>
  <c r="Z452" i="7"/>
  <c r="Z452" i="11" s="1"/>
  <c r="R420" i="11"/>
  <c r="Z475" i="7"/>
  <c r="Z475" i="11" s="1"/>
  <c r="T309" i="7"/>
  <c r="T309" i="11" s="1"/>
  <c r="Q143" i="11"/>
  <c r="R87" i="11"/>
  <c r="Q460" i="11"/>
  <c r="Q286" i="11"/>
  <c r="F35" i="9"/>
  <c r="S286" i="7"/>
  <c r="S286" i="11" s="1"/>
  <c r="T365" i="7"/>
  <c r="T365" i="11" s="1"/>
  <c r="Q465" i="11"/>
  <c r="Q352" i="11"/>
  <c r="S352" i="7"/>
  <c r="S352" i="11" s="1"/>
  <c r="Q340" i="11"/>
  <c r="K49" i="9"/>
  <c r="AG50" i="9"/>
  <c r="R226" i="11"/>
  <c r="Q272" i="11"/>
  <c r="Y435" i="7"/>
  <c r="Y435" i="11" s="1"/>
  <c r="R113" i="11"/>
  <c r="AL17" i="9"/>
  <c r="R160" i="11"/>
  <c r="Y440" i="7"/>
  <c r="Y440" i="11" s="1"/>
  <c r="R251" i="11"/>
  <c r="Q58" i="11"/>
  <c r="R474" i="11"/>
  <c r="AJ42" i="9"/>
  <c r="K31" i="9"/>
  <c r="Q295" i="11"/>
  <c r="R114" i="11"/>
  <c r="Y59" i="7"/>
  <c r="Y59" i="11" s="1"/>
  <c r="AF33" i="9"/>
  <c r="R402" i="11"/>
  <c r="T402" i="7"/>
  <c r="T402" i="11" s="1"/>
  <c r="E50" i="9"/>
  <c r="Q222" i="11"/>
  <c r="Q68" i="11"/>
  <c r="R468" i="11"/>
  <c r="Q211" i="11"/>
  <c r="R122" i="11"/>
  <c r="K37" i="9"/>
  <c r="Q293" i="11"/>
  <c r="F42" i="9"/>
  <c r="Q113" i="11"/>
  <c r="L18" i="9"/>
  <c r="AG48" i="9"/>
  <c r="R473" i="11"/>
  <c r="Q268" i="11"/>
  <c r="B42" i="9"/>
  <c r="S268" i="7"/>
  <c r="S268" i="11" s="1"/>
  <c r="AB10" i="9"/>
  <c r="T321" i="7"/>
  <c r="T321" i="11" s="1"/>
  <c r="R25" i="11"/>
  <c r="R462" i="11"/>
  <c r="Y334" i="7"/>
  <c r="Y334" i="11" s="1"/>
  <c r="R168" i="11"/>
  <c r="AK35" i="9"/>
  <c r="T369" i="7"/>
  <c r="T369" i="11" s="1"/>
  <c r="R277" i="11"/>
  <c r="T277" i="7"/>
  <c r="T277" i="11" s="1"/>
  <c r="AF37" i="9"/>
  <c r="AJ20" i="9"/>
  <c r="Z176" i="7"/>
  <c r="Z176" i="11" s="1"/>
  <c r="AJ35" i="9"/>
  <c r="S320" i="7"/>
  <c r="S320" i="11" s="1"/>
  <c r="Q191" i="11"/>
  <c r="Q51" i="11"/>
  <c r="R472" i="11"/>
  <c r="Y416" i="7"/>
  <c r="Y416" i="11" s="1"/>
  <c r="R265" i="11"/>
  <c r="T265" i="7"/>
  <c r="T265" i="11" s="1"/>
  <c r="AG23" i="9"/>
  <c r="Y160" i="7"/>
  <c r="Y160" i="11" s="1"/>
  <c r="Z141" i="7"/>
  <c r="Z141" i="11" s="1"/>
  <c r="R400" i="11"/>
  <c r="W49" i="9"/>
  <c r="Q37" i="9"/>
  <c r="Q319" i="11"/>
  <c r="J43" i="9"/>
  <c r="S319" i="7"/>
  <c r="S319" i="11" s="1"/>
  <c r="Q265" i="11"/>
  <c r="B39" i="9"/>
  <c r="S265" i="7"/>
  <c r="S265" i="11" s="1"/>
  <c r="AK19" i="9"/>
  <c r="R189" i="11"/>
  <c r="Z476" i="7"/>
  <c r="Z476" i="11" s="1"/>
  <c r="U26" i="9"/>
  <c r="R227" i="11"/>
  <c r="Q477" i="11"/>
  <c r="Z415" i="7"/>
  <c r="Z415" i="11" s="1"/>
  <c r="Y258" i="7"/>
  <c r="Y258" i="11" s="1"/>
  <c r="AJ19" i="9"/>
  <c r="AC24" i="9"/>
  <c r="AJ34" i="9"/>
  <c r="Z116" i="7"/>
  <c r="Z116" i="11" s="1"/>
  <c r="Q7" i="11"/>
  <c r="Y70" i="7"/>
  <c r="Y70" i="11" s="1"/>
  <c r="R24" i="11"/>
  <c r="Q12" i="11"/>
  <c r="Q457" i="11"/>
  <c r="R213" i="11"/>
  <c r="AG51" i="9"/>
  <c r="Q415" i="11"/>
  <c r="R243" i="11"/>
  <c r="AK49" i="9"/>
  <c r="S366" i="7"/>
  <c r="S366" i="11" s="1"/>
  <c r="K33" i="9"/>
  <c r="Q136" i="11"/>
  <c r="Z441" i="7"/>
  <c r="Z441" i="11" s="1"/>
  <c r="R425" i="11"/>
  <c r="Z464" i="7"/>
  <c r="Z464" i="11" s="1"/>
  <c r="R38" i="11"/>
  <c r="R419" i="11"/>
  <c r="S325" i="7"/>
  <c r="S325" i="11" s="1"/>
  <c r="R263" i="11"/>
  <c r="C37" i="9"/>
  <c r="AF34" i="9"/>
  <c r="R387" i="11"/>
  <c r="R148" i="11"/>
  <c r="AF39" i="9"/>
  <c r="R413" i="11"/>
  <c r="R186" i="11"/>
  <c r="Q469" i="11"/>
  <c r="Z407" i="7"/>
  <c r="Z407" i="11" s="1"/>
  <c r="Q369" i="11"/>
  <c r="Z271" i="7"/>
  <c r="Z271" i="11" s="1"/>
  <c r="Q285" i="11"/>
  <c r="F34" i="9"/>
  <c r="Q397" i="11"/>
  <c r="V46" i="9"/>
  <c r="S314" i="7"/>
  <c r="S314" i="11" s="1"/>
  <c r="E13" i="9"/>
  <c r="Q213" i="11"/>
  <c r="Q463" i="11"/>
  <c r="Y276" i="7"/>
  <c r="Y276" i="11" s="1"/>
  <c r="Y172" i="7"/>
  <c r="Y172" i="11" s="1"/>
  <c r="R284" i="11"/>
  <c r="Q468" i="11"/>
  <c r="Q244" i="11"/>
  <c r="Y161" i="7"/>
  <c r="Y161" i="11" s="1"/>
  <c r="K45" i="9"/>
  <c r="R165" i="11"/>
  <c r="R84" i="11"/>
  <c r="R422" i="11"/>
  <c r="R351" i="11"/>
  <c r="O50" i="9"/>
  <c r="Q338" i="11"/>
  <c r="S338" i="7"/>
  <c r="S338" i="11" s="1"/>
  <c r="P33" i="9"/>
  <c r="S43" i="9"/>
  <c r="R72" i="11"/>
  <c r="R390" i="11"/>
  <c r="T390" i="7"/>
  <c r="T390" i="11" s="1"/>
  <c r="Z264" i="7"/>
  <c r="Z264" i="11" s="1"/>
  <c r="AC25" i="9"/>
  <c r="J44" i="9"/>
  <c r="Q467" i="11"/>
  <c r="AB40" i="9"/>
  <c r="R239" i="11"/>
  <c r="AB9" i="9"/>
  <c r="Y15" i="9"/>
  <c r="R66" i="11"/>
  <c r="Q395" i="11"/>
  <c r="S395" i="7"/>
  <c r="S395" i="11" s="1"/>
  <c r="Z234" i="7"/>
  <c r="Z234" i="11" s="1"/>
  <c r="AK50" i="9"/>
  <c r="R218" i="11"/>
  <c r="R71" i="11"/>
  <c r="R368" i="11"/>
  <c r="S42" i="9"/>
  <c r="T368" i="7"/>
  <c r="T368" i="11" s="1"/>
  <c r="D32" i="9"/>
  <c r="U15" i="9"/>
  <c r="P28" i="7"/>
  <c r="C19" i="9" s="1"/>
  <c r="P12" i="11"/>
  <c r="P28" i="11" s="1"/>
  <c r="Y71" i="7"/>
  <c r="Y71" i="11" s="1"/>
  <c r="Q8" i="11"/>
  <c r="Y247" i="7"/>
  <c r="Y247" i="11" s="1"/>
  <c r="R33" i="11"/>
  <c r="R60" i="11"/>
  <c r="R143" i="11"/>
  <c r="R298" i="11"/>
  <c r="T298" i="7"/>
  <c r="T298" i="11" s="1"/>
  <c r="R117" i="11"/>
  <c r="R40" i="9"/>
  <c r="AG40" i="9"/>
  <c r="Q420" i="11"/>
  <c r="X328" i="11"/>
  <c r="Q270" i="11"/>
  <c r="S270" i="7"/>
  <c r="S270" i="11" s="1"/>
  <c r="AK38" i="9"/>
  <c r="S357" i="7"/>
  <c r="S357" i="11" s="1"/>
  <c r="R195" i="11"/>
  <c r="Q33" i="11"/>
  <c r="Q425" i="11"/>
  <c r="T308" i="7"/>
  <c r="T308" i="11" s="1"/>
  <c r="R149" i="11"/>
  <c r="Y446" i="7"/>
  <c r="Y446" i="11" s="1"/>
  <c r="Q414" i="11"/>
  <c r="R222" i="11"/>
  <c r="J49" i="9"/>
  <c r="Y474" i="7"/>
  <c r="Y474" i="11" s="1"/>
  <c r="R141" i="11"/>
  <c r="Q408" i="11"/>
  <c r="R326" i="11"/>
  <c r="K50" i="9"/>
  <c r="T326" i="7"/>
  <c r="T326" i="11" s="1"/>
  <c r="R310" i="11"/>
  <c r="K34" i="9"/>
  <c r="T310" i="7"/>
  <c r="T310" i="11" s="1"/>
  <c r="Q250" i="11"/>
  <c r="N42" i="9"/>
  <c r="L24" i="9"/>
  <c r="R174" i="11"/>
  <c r="R96" i="11"/>
  <c r="R42" i="11"/>
  <c r="AC31" i="9"/>
  <c r="E45" i="9"/>
  <c r="Q187" i="11"/>
  <c r="AK31" i="9"/>
  <c r="Q271" i="11"/>
  <c r="B45" i="9"/>
  <c r="S271" i="7"/>
  <c r="S271" i="11" s="1"/>
  <c r="Y271" i="7"/>
  <c r="Y271" i="11" s="1"/>
  <c r="R36" i="9"/>
  <c r="J38" i="9"/>
  <c r="R52" i="11"/>
  <c r="D50" i="9"/>
  <c r="AB21" i="9"/>
  <c r="M6" i="9"/>
  <c r="R269" i="11"/>
  <c r="C43" i="9"/>
  <c r="T269" i="7"/>
  <c r="T269" i="11" s="1"/>
  <c r="M7" i="9"/>
  <c r="Y444" i="7"/>
  <c r="Y444" i="11" s="1"/>
  <c r="Q260" i="11"/>
  <c r="S260" i="7"/>
  <c r="S260" i="11" s="1"/>
  <c r="E12" i="9"/>
  <c r="R158" i="11"/>
  <c r="L23" i="9"/>
  <c r="R9" i="11"/>
  <c r="Q417" i="11"/>
  <c r="R164" i="11"/>
  <c r="Q67" i="11"/>
  <c r="Q385" i="11"/>
  <c r="V34" i="9"/>
  <c r="E38" i="9"/>
  <c r="Z210" i="7"/>
  <c r="Z210" i="11" s="1"/>
  <c r="R150" i="11"/>
  <c r="W24" i="9"/>
  <c r="Q172" i="11"/>
  <c r="R40" i="11"/>
  <c r="Z269" i="7"/>
  <c r="Z269" i="11" s="1"/>
  <c r="Y226" i="7"/>
  <c r="Y226" i="11" s="1"/>
  <c r="Y194" i="7"/>
  <c r="Y194" i="11" s="1"/>
  <c r="S368" i="7"/>
  <c r="S368" i="11" s="1"/>
  <c r="S237" i="7"/>
  <c r="S237" i="11" s="1"/>
  <c r="Q61" i="11"/>
  <c r="Y333" i="7"/>
  <c r="Y333" i="11" s="1"/>
  <c r="Z274" i="7"/>
  <c r="Z274" i="11" s="1"/>
  <c r="AO8" i="9"/>
  <c r="Y215" i="7"/>
  <c r="Y215" i="11" s="1"/>
  <c r="R185" i="11"/>
  <c r="Y122" i="7"/>
  <c r="Y122" i="11" s="1"/>
  <c r="N38" i="9"/>
  <c r="Q210" i="11"/>
  <c r="Q66" i="11"/>
  <c r="R466" i="11"/>
  <c r="Y410" i="7"/>
  <c r="Y410" i="11" s="1"/>
  <c r="Z343" i="7"/>
  <c r="Z343" i="11" s="1"/>
  <c r="Z209" i="7"/>
  <c r="Z209" i="11" s="1"/>
  <c r="AB19" i="9"/>
  <c r="Z61" i="7"/>
  <c r="Z61" i="11" s="1"/>
  <c r="Z60" i="7"/>
  <c r="Z60" i="11" s="1"/>
  <c r="R17" i="11"/>
  <c r="R19" i="11"/>
  <c r="Q50" i="11"/>
  <c r="Q445" i="11"/>
  <c r="Y447" i="7"/>
  <c r="Y447" i="11" s="1"/>
  <c r="R399" i="11"/>
  <c r="W48" i="9"/>
  <c r="Y470" i="7"/>
  <c r="Y470" i="11" s="1"/>
  <c r="Q298" i="11"/>
  <c r="F47" i="9"/>
  <c r="S298" i="7"/>
  <c r="S298" i="11" s="1"/>
  <c r="R31" i="9"/>
  <c r="R188" i="11"/>
  <c r="K32" i="9"/>
  <c r="R142" i="11"/>
  <c r="AF45" i="9"/>
  <c r="Q246" i="11"/>
  <c r="AL20" i="9"/>
  <c r="R215" i="11"/>
  <c r="R69" i="11"/>
  <c r="R248" i="11"/>
  <c r="AJ48" i="9"/>
  <c r="Q134" i="11"/>
  <c r="M21" i="9"/>
  <c r="L16" i="9"/>
  <c r="Y66" i="7"/>
  <c r="Y66" i="11" s="1"/>
  <c r="Z266" i="7"/>
  <c r="Z266" i="11" s="1"/>
  <c r="Z468" i="7"/>
  <c r="Z468" i="11" s="1"/>
  <c r="E16" i="9"/>
  <c r="R167" i="11"/>
  <c r="Q91" i="11"/>
  <c r="Q37" i="11"/>
  <c r="R458" i="11"/>
  <c r="R366" i="11"/>
  <c r="S40" i="9"/>
  <c r="T366" i="7"/>
  <c r="T366" i="11" s="1"/>
  <c r="Z457" i="7"/>
  <c r="Z457" i="11" s="1"/>
  <c r="Q261" i="11"/>
  <c r="B35" i="9"/>
  <c r="S261" i="7"/>
  <c r="S261" i="11" s="1"/>
  <c r="R68" i="11"/>
  <c r="R386" i="11"/>
  <c r="D45" i="9"/>
  <c r="Y473" i="7"/>
  <c r="Y473" i="11" s="1"/>
  <c r="S362" i="7"/>
  <c r="S362" i="11" s="1"/>
  <c r="Q193" i="11"/>
  <c r="Q47" i="11"/>
  <c r="Q423" i="11"/>
  <c r="R260" i="11"/>
  <c r="C34" i="9"/>
  <c r="T260" i="7"/>
  <c r="T260" i="11" s="1"/>
  <c r="AF43" i="9"/>
  <c r="AJ26" i="9"/>
  <c r="Z472" i="7"/>
  <c r="Z472" i="11" s="1"/>
  <c r="S313" i="7"/>
  <c r="S313" i="11" s="1"/>
  <c r="R146" i="11"/>
  <c r="T146" i="7"/>
  <c r="T146" i="11" s="1"/>
  <c r="Y449" i="7"/>
  <c r="Y449" i="11" s="1"/>
  <c r="S360" i="7"/>
  <c r="S360" i="11" s="1"/>
  <c r="R220" i="11"/>
  <c r="Q449" i="11"/>
  <c r="Y427" i="7"/>
  <c r="Y427" i="11" s="1"/>
  <c r="Q238" i="11"/>
  <c r="AL12" i="9"/>
  <c r="AK9" i="9"/>
  <c r="Y171" i="7"/>
  <c r="Y171" i="11" s="1"/>
  <c r="S312" i="7"/>
  <c r="S312" i="11" s="1"/>
  <c r="D25" i="9"/>
  <c r="Q35" i="11"/>
  <c r="Q427" i="11"/>
  <c r="E43" i="9"/>
  <c r="AJ25" i="9"/>
  <c r="AF18" i="9"/>
  <c r="Z471" i="7"/>
  <c r="Z471" i="11" s="1"/>
  <c r="Y136" i="7"/>
  <c r="Y136" i="11" s="1"/>
  <c r="R42" i="9"/>
  <c r="Q258" i="11"/>
  <c r="B32" i="9"/>
  <c r="S258" i="7"/>
  <c r="S258" i="11" s="1"/>
  <c r="R384" i="11"/>
  <c r="P32" i="9"/>
  <c r="E48" i="9"/>
  <c r="AJ14" i="9"/>
  <c r="AJ45" i="9"/>
  <c r="T21" i="9"/>
  <c r="Q197" i="11"/>
  <c r="Q461" i="11"/>
  <c r="AB34" i="9"/>
  <c r="Q367" i="11"/>
  <c r="R41" i="9"/>
  <c r="S367" i="7"/>
  <c r="S367" i="11" s="1"/>
  <c r="Q42" i="9"/>
  <c r="AN24" i="9"/>
  <c r="AK8" i="9"/>
  <c r="Y170" i="7"/>
  <c r="Y170" i="11" s="1"/>
  <c r="Y111" i="7"/>
  <c r="Y111" i="11" s="1"/>
  <c r="T338" i="7"/>
  <c r="T338" i="11" s="1"/>
  <c r="Y216" i="7"/>
  <c r="Y216" i="11" s="1"/>
  <c r="F31" i="9"/>
  <c r="M13" i="9"/>
  <c r="Y262" i="7"/>
  <c r="Y262" i="11" s="1"/>
  <c r="R15" i="11"/>
  <c r="Q44" i="11"/>
  <c r="Q442" i="11"/>
  <c r="Q453" i="7"/>
  <c r="R170" i="11"/>
  <c r="S376" i="7"/>
  <c r="S376" i="11" s="1"/>
  <c r="AF46" i="9"/>
  <c r="Q394" i="11"/>
  <c r="S394" i="7"/>
  <c r="S394" i="11" s="1"/>
  <c r="R302" i="11"/>
  <c r="G51" i="9"/>
  <c r="T302" i="7"/>
  <c r="T302" i="11" s="1"/>
  <c r="AJ44" i="9"/>
  <c r="T346" i="7"/>
  <c r="T346" i="11" s="1"/>
  <c r="R288" i="11"/>
  <c r="G37" i="9"/>
  <c r="T288" i="7"/>
  <c r="T288" i="11" s="1"/>
  <c r="R110" i="11"/>
  <c r="Y436" i="7"/>
  <c r="Y436" i="11" s="1"/>
  <c r="R409" i="11"/>
  <c r="Y459" i="7"/>
  <c r="Y459" i="11" s="1"/>
  <c r="Q176" i="11"/>
  <c r="R92" i="11"/>
  <c r="Z446" i="7"/>
  <c r="Z446" i="11" s="1"/>
  <c r="R414" i="11"/>
  <c r="R349" i="11"/>
  <c r="O48" i="9"/>
  <c r="T349" i="7"/>
  <c r="T349" i="11" s="1"/>
  <c r="R337" i="11"/>
  <c r="O36" i="9"/>
  <c r="T337" i="7"/>
  <c r="T337" i="11" s="1"/>
  <c r="R135" i="11"/>
  <c r="R398" i="11"/>
  <c r="R210" i="11"/>
  <c r="S316" i="7"/>
  <c r="S316" i="11" s="1"/>
  <c r="Q202" i="11"/>
  <c r="Q64" i="11"/>
  <c r="R450" i="11"/>
  <c r="Y424" i="7"/>
  <c r="Y424" i="11" s="1"/>
  <c r="R247" i="11"/>
  <c r="Q122" i="11"/>
  <c r="R74" i="11"/>
  <c r="R452" i="11"/>
  <c r="R392" i="11"/>
  <c r="Q309" i="11"/>
  <c r="J33" i="9"/>
  <c r="S309" i="7"/>
  <c r="S309" i="11" s="1"/>
  <c r="E40" i="9"/>
  <c r="AK42" i="9"/>
  <c r="O33" i="9"/>
  <c r="Q160" i="11"/>
  <c r="Y266" i="7"/>
  <c r="Y266" i="11" s="1"/>
  <c r="R171" i="11"/>
  <c r="Q63" i="11"/>
  <c r="AB47" i="9"/>
  <c r="AJ47" i="9"/>
  <c r="S307" i="7"/>
  <c r="S307" i="11" s="1"/>
  <c r="R7" i="11"/>
  <c r="C6" i="9"/>
  <c r="Z265" i="7"/>
  <c r="Z265" i="11" s="1"/>
  <c r="Z161" i="7"/>
  <c r="Z161" i="11" s="1"/>
  <c r="R221" i="11"/>
  <c r="Q73" i="11"/>
  <c r="R417" i="11"/>
  <c r="Z270" i="7"/>
  <c r="Z270" i="11" s="1"/>
  <c r="R192" i="11"/>
  <c r="AK46" i="9"/>
  <c r="S370" i="7"/>
  <c r="S370" i="11" s="1"/>
  <c r="J37" i="9"/>
  <c r="Q139" i="11"/>
  <c r="Z63" i="7"/>
  <c r="Z63" i="11" s="1"/>
  <c r="AF48" i="9"/>
  <c r="R401" i="11"/>
  <c r="W50" i="9"/>
  <c r="T401" i="7"/>
  <c r="T401" i="11" s="1"/>
  <c r="Z189" i="7"/>
  <c r="Z189" i="11" s="1"/>
  <c r="Z171" i="7"/>
  <c r="Z171" i="11" s="1"/>
  <c r="R34" i="9"/>
  <c r="Q212" i="11"/>
  <c r="R51" i="11"/>
  <c r="AB51" i="9"/>
  <c r="Y259" i="7"/>
  <c r="Y259" i="11" s="1"/>
  <c r="X228" i="11"/>
  <c r="AB20" i="9"/>
  <c r="R134" i="11"/>
  <c r="T134" i="7"/>
  <c r="T134" i="11" s="1"/>
  <c r="J36" i="9"/>
  <c r="E11" i="9"/>
  <c r="R152" i="11"/>
  <c r="R94" i="11"/>
  <c r="Q14" i="11"/>
  <c r="AK45" i="9"/>
  <c r="X10" i="9"/>
  <c r="R45" i="11"/>
  <c r="Z426" i="7"/>
  <c r="Z426" i="11" s="1"/>
  <c r="R316" i="11"/>
  <c r="K40" i="9"/>
  <c r="T316" i="7"/>
  <c r="T316" i="11" s="1"/>
  <c r="Y471" i="7"/>
  <c r="Y471" i="11" s="1"/>
  <c r="K35" i="9"/>
  <c r="Q190" i="11"/>
  <c r="R50" i="11"/>
  <c r="R426" i="11"/>
  <c r="Y250" i="7"/>
  <c r="Y250" i="11" s="1"/>
  <c r="Z151" i="7"/>
  <c r="Z151" i="11" s="1"/>
  <c r="T10" i="9"/>
  <c r="O37" i="9"/>
  <c r="Y166" i="7"/>
  <c r="Y166" i="11" s="1"/>
  <c r="L8" i="9"/>
  <c r="Y224" i="7"/>
  <c r="Y224" i="11" s="1"/>
  <c r="Q26" i="11"/>
  <c r="R415" i="11"/>
  <c r="P428" i="7"/>
  <c r="S410" i="7" s="1"/>
  <c r="S410" i="11" s="1"/>
  <c r="Q428" i="7"/>
  <c r="R178" i="7"/>
  <c r="R163" i="11"/>
  <c r="R39" i="11"/>
  <c r="R50" i="9"/>
  <c r="Q76" i="11"/>
  <c r="O45" i="9"/>
  <c r="R274" i="11"/>
  <c r="C48" i="9"/>
  <c r="T274" i="7"/>
  <c r="T274" i="11" s="1"/>
  <c r="AF35" i="9"/>
  <c r="Q399" i="11"/>
  <c r="S399" i="7"/>
  <c r="S399" i="11" s="1"/>
  <c r="AJ33" i="9"/>
  <c r="S326" i="7"/>
  <c r="S326" i="11" s="1"/>
  <c r="Q169" i="11"/>
  <c r="Q87" i="11"/>
  <c r="AG45" i="9"/>
  <c r="Q409" i="11"/>
  <c r="T257" i="7"/>
  <c r="T257" i="11" s="1"/>
  <c r="Q123" i="11"/>
  <c r="AG34" i="9"/>
  <c r="Q393" i="11"/>
  <c r="V42" i="9"/>
  <c r="S393" i="7"/>
  <c r="S393" i="11" s="1"/>
  <c r="T373" i="7"/>
  <c r="T373" i="11" s="1"/>
  <c r="J40" i="9"/>
  <c r="R194" i="11"/>
  <c r="AB48" i="9"/>
  <c r="AK37" i="9"/>
  <c r="Q115" i="11"/>
  <c r="Q69" i="11"/>
  <c r="Q387" i="11"/>
  <c r="S387" i="7"/>
  <c r="S387" i="11" s="1"/>
  <c r="T334" i="7"/>
  <c r="T334" i="11" s="1"/>
  <c r="Q148" i="11"/>
  <c r="M24" i="9"/>
  <c r="R21" i="11"/>
  <c r="C20" i="9"/>
  <c r="R418" i="11"/>
  <c r="Q365" i="11"/>
  <c r="S365" i="7"/>
  <c r="S365" i="11" s="1"/>
  <c r="R39" i="9"/>
  <c r="D40" i="9"/>
  <c r="R214" i="11"/>
  <c r="Y423" i="7"/>
  <c r="Y423" i="11" s="1"/>
  <c r="Z260" i="7"/>
  <c r="Z260" i="11" s="1"/>
  <c r="Q175" i="11"/>
  <c r="T352" i="7"/>
  <c r="T352" i="11" s="1"/>
  <c r="J31" i="9"/>
  <c r="D19" i="9"/>
  <c r="R173" i="11"/>
  <c r="R36" i="11"/>
  <c r="R412" i="11"/>
  <c r="E39" i="9"/>
  <c r="AC10" i="9"/>
  <c r="Z433" i="7"/>
  <c r="Z433" i="11" s="1"/>
  <c r="Q412" i="11"/>
  <c r="E44" i="9"/>
  <c r="Z216" i="7"/>
  <c r="Z216" i="11" s="1"/>
  <c r="R44" i="9"/>
  <c r="Q127" i="11"/>
  <c r="M12" i="9"/>
  <c r="Q396" i="11"/>
  <c r="S396" i="7"/>
  <c r="S396" i="11" s="1"/>
  <c r="R347" i="11"/>
  <c r="O46" i="9"/>
  <c r="T347" i="7"/>
  <c r="T347" i="11" s="1"/>
  <c r="R335" i="11"/>
  <c r="O34" i="9"/>
  <c r="T335" i="7"/>
  <c r="T335" i="11" s="1"/>
  <c r="Z275" i="7"/>
  <c r="Z275" i="11" s="1"/>
  <c r="AG13" i="9"/>
  <c r="AC20" i="9"/>
  <c r="E14" i="9"/>
  <c r="Q46" i="11"/>
  <c r="D33" i="9"/>
  <c r="R224" i="11"/>
  <c r="Q89" i="11"/>
  <c r="Z448" i="7"/>
  <c r="Z448" i="11" s="1"/>
  <c r="R416" i="11"/>
  <c r="Z349" i="7"/>
  <c r="Z349" i="11" s="1"/>
  <c r="Y264" i="7"/>
  <c r="Y264" i="11" s="1"/>
  <c r="Z215" i="7"/>
  <c r="Z215" i="11" s="1"/>
  <c r="Z183" i="7"/>
  <c r="Z183" i="11" s="1"/>
  <c r="T359" i="7"/>
  <c r="T359" i="11" s="1"/>
  <c r="R99" i="11"/>
  <c r="Q40" i="11"/>
  <c r="AC50" i="9"/>
  <c r="Y269" i="7"/>
  <c r="Y269" i="11" s="1"/>
  <c r="Y199" i="7"/>
  <c r="Y199" i="11" s="1"/>
  <c r="Z111" i="7"/>
  <c r="Z111" i="11" s="1"/>
  <c r="T311" i="7"/>
  <c r="T311" i="11" s="1"/>
  <c r="Q183" i="11"/>
  <c r="Q45" i="11"/>
  <c r="Q421" i="11"/>
  <c r="R376" i="11"/>
  <c r="S50" i="9"/>
  <c r="T376" i="7"/>
  <c r="T376" i="11" s="1"/>
  <c r="Y338" i="7"/>
  <c r="Y338" i="11" s="1"/>
  <c r="Z159" i="7"/>
  <c r="Z159" i="11" s="1"/>
  <c r="Y25" i="9"/>
  <c r="E20" i="9"/>
  <c r="Y19" i="7"/>
  <c r="Y19" i="11" s="1"/>
  <c r="Y174" i="7"/>
  <c r="Y174" i="11" s="1"/>
  <c r="Q24" i="11"/>
  <c r="R49" i="11"/>
  <c r="P128" i="7"/>
  <c r="S15" i="9" s="1"/>
  <c r="P203" i="7"/>
  <c r="S198" i="7" s="1"/>
  <c r="S198" i="11" s="1"/>
  <c r="Z436" i="7"/>
  <c r="Z436" i="11" s="1"/>
  <c r="R383" i="11"/>
  <c r="W32" i="9"/>
  <c r="T383" i="7"/>
  <c r="T383" i="11" s="1"/>
  <c r="R294" i="11"/>
  <c r="G43" i="9"/>
  <c r="T294" i="7"/>
  <c r="T294" i="11" s="1"/>
  <c r="Z459" i="7"/>
  <c r="Z459" i="11" s="1"/>
  <c r="R264" i="11"/>
  <c r="C38" i="9"/>
  <c r="T264" i="7"/>
  <c r="T264" i="11" s="1"/>
  <c r="W478" i="11"/>
  <c r="J50" i="9"/>
  <c r="Q162" i="11"/>
  <c r="Q348" i="11"/>
  <c r="N47" i="9"/>
  <c r="S348" i="7"/>
  <c r="S348" i="11" s="1"/>
  <c r="S374" i="7"/>
  <c r="S374" i="11" s="1"/>
  <c r="R297" i="11"/>
  <c r="G46" i="9"/>
  <c r="T297" i="7"/>
  <c r="T297" i="11" s="1"/>
  <c r="Q116" i="11"/>
  <c r="Q75" i="11"/>
  <c r="Z435" i="7"/>
  <c r="Z435" i="11" s="1"/>
  <c r="Z474" i="7"/>
  <c r="Z474" i="11" s="1"/>
  <c r="S47" i="9"/>
  <c r="R102" i="11"/>
  <c r="R48" i="11"/>
  <c r="R434" i="11"/>
  <c r="Z463" i="7"/>
  <c r="Z463" i="11" s="1"/>
  <c r="Q109" i="11"/>
  <c r="Z418" i="7"/>
  <c r="Z418" i="11" s="1"/>
  <c r="R322" i="11"/>
  <c r="K46" i="9"/>
  <c r="T322" i="7"/>
  <c r="T322" i="11" s="1"/>
  <c r="Y261" i="7"/>
  <c r="Y261" i="11" s="1"/>
  <c r="Q240" i="11"/>
  <c r="S240" i="7"/>
  <c r="S240" i="11" s="1"/>
  <c r="R187" i="11"/>
  <c r="AJ37" i="9"/>
  <c r="Y73" i="7"/>
  <c r="Y73" i="11" s="1"/>
  <c r="Q141" i="11"/>
  <c r="Z75" i="7"/>
  <c r="Z75" i="11" s="1"/>
  <c r="Q16" i="11"/>
  <c r="B15" i="9"/>
  <c r="Q413" i="11"/>
  <c r="S45" i="9"/>
  <c r="R200" i="11"/>
  <c r="R47" i="11"/>
  <c r="Q437" i="11"/>
  <c r="E34" i="9"/>
  <c r="Z462" i="7"/>
  <c r="Z462" i="11" s="1"/>
  <c r="O51" i="9"/>
  <c r="Q101" i="11"/>
  <c r="Q10" i="11"/>
  <c r="B9" i="9"/>
  <c r="Q402" i="11"/>
  <c r="V51" i="9"/>
  <c r="S402" i="7"/>
  <c r="S402" i="11" s="1"/>
  <c r="T370" i="7"/>
  <c r="T370" i="11" s="1"/>
  <c r="R199" i="11"/>
  <c r="R62" i="11"/>
  <c r="AG32" i="9"/>
  <c r="AK15" i="9"/>
  <c r="Y467" i="7"/>
  <c r="Y467" i="11" s="1"/>
  <c r="Q120" i="11"/>
  <c r="Z438" i="7"/>
  <c r="Z438" i="11" s="1"/>
  <c r="E49" i="9"/>
  <c r="Z147" i="7"/>
  <c r="Z147" i="11" s="1"/>
  <c r="O49" i="9"/>
  <c r="R191" i="11"/>
  <c r="Z416" i="7"/>
  <c r="Z416" i="11" s="1"/>
  <c r="Z160" i="7"/>
  <c r="Z160" i="11" s="1"/>
  <c r="Z152" i="7"/>
  <c r="Z152" i="11" s="1"/>
  <c r="S249" i="7"/>
  <c r="S249" i="11" s="1"/>
  <c r="R138" i="11"/>
  <c r="AG47" i="9"/>
  <c r="Q411" i="11"/>
  <c r="Q48" i="9"/>
  <c r="D38" i="9"/>
  <c r="AK14" i="9"/>
  <c r="AG7" i="9"/>
  <c r="Y466" i="7"/>
  <c r="Y466" i="11" s="1"/>
  <c r="Z122" i="7"/>
  <c r="Z122" i="11" s="1"/>
  <c r="S33" i="9"/>
  <c r="R197" i="11"/>
  <c r="Q94" i="11"/>
  <c r="R444" i="11"/>
  <c r="D43" i="9"/>
  <c r="Q252" i="11"/>
  <c r="AF23" i="9"/>
  <c r="Z460" i="7"/>
  <c r="Z460" i="11" s="1"/>
  <c r="U10" i="9"/>
  <c r="P37" i="9"/>
  <c r="Z239" i="7"/>
  <c r="Z239" i="11" s="1"/>
  <c r="AC8" i="9"/>
  <c r="K43" i="9"/>
  <c r="R11" i="11"/>
  <c r="Y158" i="7"/>
  <c r="Y158" i="11" s="1"/>
  <c r="Q111" i="11"/>
  <c r="R453" i="7"/>
  <c r="Q178" i="7"/>
  <c r="Q34" i="11"/>
  <c r="P178" i="7"/>
  <c r="AA25" i="9" s="1"/>
  <c r="T87" i="7"/>
  <c r="T87" i="11" s="1"/>
  <c r="Q144" i="11"/>
  <c r="R93" i="11"/>
  <c r="R471" i="11"/>
  <c r="Q242" i="11"/>
  <c r="S347" i="7"/>
  <c r="S347" i="11" s="1"/>
  <c r="R65" i="11"/>
  <c r="AG35" i="9"/>
  <c r="Z425" i="7"/>
  <c r="Z425" i="11" s="1"/>
  <c r="AK33" i="9"/>
  <c r="S337" i="7"/>
  <c r="S337" i="11" s="1"/>
  <c r="R388" i="11"/>
  <c r="W37" i="9"/>
  <c r="T388" i="7"/>
  <c r="T388" i="11" s="1"/>
  <c r="Y441" i="7"/>
  <c r="Y441" i="11" s="1"/>
  <c r="R393" i="11"/>
  <c r="W42" i="9"/>
  <c r="T393" i="7"/>
  <c r="T393" i="11" s="1"/>
  <c r="AK43" i="9"/>
  <c r="R48" i="9"/>
  <c r="R287" i="11"/>
  <c r="G36" i="9"/>
  <c r="T287" i="7"/>
  <c r="T287" i="11" s="1"/>
  <c r="Q236" i="11"/>
  <c r="S236" i="7"/>
  <c r="S236" i="11" s="1"/>
  <c r="AL10" i="9"/>
  <c r="AK48" i="9"/>
  <c r="J32" i="9"/>
  <c r="Y12" i="7"/>
  <c r="Y12" i="11" s="1"/>
  <c r="Y13" i="7"/>
  <c r="Y13" i="11" s="1"/>
  <c r="Y14" i="7"/>
  <c r="Y14" i="11" s="1"/>
  <c r="Y17" i="7"/>
  <c r="Y17" i="11" s="1"/>
  <c r="Y20" i="7"/>
  <c r="Y20" i="11" s="1"/>
  <c r="Y18" i="7"/>
  <c r="Y18" i="11" s="1"/>
  <c r="Y21" i="7"/>
  <c r="Y21" i="11" s="1"/>
  <c r="Y22" i="7"/>
  <c r="Y22" i="11" s="1"/>
  <c r="Y23" i="7"/>
  <c r="Y23" i="11" s="1"/>
  <c r="R175" i="11"/>
  <c r="Q97" i="11"/>
  <c r="Q43" i="11"/>
  <c r="Q475" i="11"/>
  <c r="Z413" i="7"/>
  <c r="Z413" i="11" s="1"/>
  <c r="R299" i="11"/>
  <c r="G48" i="9"/>
  <c r="T299" i="7"/>
  <c r="T299" i="11" s="1"/>
  <c r="Z261" i="7"/>
  <c r="Z261" i="11" s="1"/>
  <c r="T363" i="7"/>
  <c r="T363" i="11" s="1"/>
  <c r="R58" i="11"/>
  <c r="AC42" i="9"/>
  <c r="D35" i="9"/>
  <c r="Y463" i="7"/>
  <c r="Y463" i="11" s="1"/>
  <c r="S324" i="7"/>
  <c r="S324" i="11" s="1"/>
  <c r="Y58" i="7"/>
  <c r="Y58" i="11" s="1"/>
  <c r="Z450" i="7"/>
  <c r="Z450" i="11" s="1"/>
  <c r="Q377" i="11"/>
  <c r="R51" i="9"/>
  <c r="S377" i="7"/>
  <c r="S377" i="11" s="1"/>
  <c r="AC16" i="9"/>
  <c r="T371" i="7"/>
  <c r="T371" i="11" s="1"/>
  <c r="R193" i="11"/>
  <c r="Q42" i="11"/>
  <c r="Z412" i="7"/>
  <c r="Z412" i="11" s="1"/>
  <c r="Q163" i="11"/>
  <c r="AK36" i="9"/>
  <c r="T252" i="7"/>
  <c r="T252" i="11" s="1"/>
  <c r="R159" i="11"/>
  <c r="Z444" i="7"/>
  <c r="Z444" i="11" s="1"/>
  <c r="Y260" i="7"/>
  <c r="Y260" i="11" s="1"/>
  <c r="AJ21" i="9"/>
  <c r="Z467" i="7"/>
  <c r="Z467" i="11" s="1"/>
  <c r="S44" i="9"/>
  <c r="Q192" i="11"/>
  <c r="Q52" i="11"/>
  <c r="R396" i="11"/>
  <c r="W45" i="9"/>
  <c r="T396" i="7"/>
  <c r="T396" i="11" s="1"/>
  <c r="P44" i="9"/>
  <c r="Y265" i="7"/>
  <c r="Y265" i="11" s="1"/>
  <c r="AJ41" i="9"/>
  <c r="T361" i="7"/>
  <c r="T361" i="11" s="1"/>
  <c r="AM24" i="9"/>
  <c r="L7" i="9"/>
  <c r="AG37" i="9"/>
  <c r="R385" i="11"/>
  <c r="W34" i="9"/>
  <c r="T385" i="7"/>
  <c r="T385" i="11" s="1"/>
  <c r="Q346" i="11"/>
  <c r="N45" i="9"/>
  <c r="S346" i="7"/>
  <c r="S346" i="11" s="1"/>
  <c r="Q334" i="11"/>
  <c r="S334" i="7"/>
  <c r="S334" i="11" s="1"/>
  <c r="N33" i="9"/>
  <c r="R245" i="11"/>
  <c r="Y184" i="7"/>
  <c r="Y184" i="11" s="1"/>
  <c r="AB15" i="9"/>
  <c r="Y21" i="9"/>
  <c r="T350" i="7"/>
  <c r="T350" i="11" s="1"/>
  <c r="R184" i="11"/>
  <c r="R35" i="11"/>
  <c r="Q433" i="11"/>
  <c r="AC40" i="9"/>
  <c r="Y251" i="7"/>
  <c r="Y251" i="11" s="1"/>
  <c r="R235" i="11"/>
  <c r="AM9" i="9"/>
  <c r="R216" i="11"/>
  <c r="AC9" i="9"/>
  <c r="Y26" i="9"/>
  <c r="Q126" i="11"/>
  <c r="M22" i="9"/>
  <c r="AJ40" i="9"/>
  <c r="U21" i="9"/>
  <c r="R190" i="11"/>
  <c r="R8" i="11"/>
  <c r="C7" i="9"/>
  <c r="Y421" i="7"/>
  <c r="Y421" i="11" s="1"/>
  <c r="AK34" i="9"/>
  <c r="D24" i="9"/>
  <c r="Q99" i="11"/>
  <c r="R34" i="11"/>
  <c r="R410" i="11"/>
  <c r="Q375" i="11"/>
  <c r="R49" i="9"/>
  <c r="S375" i="7"/>
  <c r="S375" i="11" s="1"/>
  <c r="R364" i="11"/>
  <c r="S38" i="9"/>
  <c r="T364" i="7"/>
  <c r="T364" i="11" s="1"/>
  <c r="AO13" i="9"/>
  <c r="X20" i="9"/>
  <c r="T319" i="7"/>
  <c r="T319" i="11" s="1"/>
  <c r="E10" i="9"/>
  <c r="Z21" i="7"/>
  <c r="Z21" i="11" s="1"/>
  <c r="R10" i="11"/>
  <c r="C9" i="9"/>
  <c r="Q19" i="11"/>
  <c r="B18" i="9"/>
  <c r="Y11" i="7"/>
  <c r="Y11" i="11" s="1"/>
  <c r="P78" i="7"/>
  <c r="K16" i="9" s="1"/>
  <c r="Q226" i="11"/>
  <c r="P103" i="7"/>
  <c r="O6" i="9" s="1"/>
  <c r="P228" i="7"/>
  <c r="AI13" i="9" s="1"/>
  <c r="T23" i="7"/>
  <c r="T23" i="11" s="1"/>
  <c r="Q137" i="11"/>
  <c r="Q88" i="11"/>
  <c r="R18" i="11"/>
  <c r="C17" i="9"/>
  <c r="Q466" i="11"/>
  <c r="W178" i="11"/>
  <c r="N46" i="9"/>
  <c r="R209" i="11"/>
  <c r="Q60" i="11"/>
  <c r="AC49" i="9"/>
  <c r="R286" i="11"/>
  <c r="G35" i="9"/>
  <c r="T286" i="7"/>
  <c r="T286" i="11" s="1"/>
  <c r="Q221" i="11"/>
  <c r="X478" i="11"/>
  <c r="R124" i="11"/>
  <c r="N36" i="9"/>
  <c r="R217" i="11"/>
  <c r="R70" i="11"/>
  <c r="Q383" i="11"/>
  <c r="V32" i="9"/>
  <c r="S383" i="7"/>
  <c r="S383" i="11" s="1"/>
  <c r="T317" i="7"/>
  <c r="T317" i="11" s="1"/>
  <c r="AF40" i="9"/>
  <c r="Q388" i="11"/>
  <c r="S388" i="7"/>
  <c r="S388" i="11" s="1"/>
  <c r="V37" i="9"/>
  <c r="R333" i="11"/>
  <c r="O32" i="9"/>
  <c r="T333" i="7"/>
  <c r="T333" i="11" s="1"/>
  <c r="Z469" i="7"/>
  <c r="Z469" i="11" s="1"/>
  <c r="Q82" i="11"/>
  <c r="R64" i="11"/>
  <c r="Z424" i="7"/>
  <c r="Z424" i="11" s="1"/>
  <c r="S364" i="7"/>
  <c r="S364" i="11" s="1"/>
  <c r="S308" i="7"/>
  <c r="S308" i="11" s="1"/>
  <c r="Q168" i="11"/>
  <c r="AC37" i="9"/>
  <c r="E35" i="9"/>
  <c r="Y458" i="7"/>
  <c r="Y458" i="11" s="1"/>
  <c r="S37" i="9"/>
  <c r="Q262" i="11"/>
  <c r="B36" i="9"/>
  <c r="S262" i="7"/>
  <c r="S262" i="11" s="1"/>
  <c r="Q48" i="11"/>
  <c r="Q321" i="11"/>
  <c r="J45" i="9"/>
  <c r="S321" i="7"/>
  <c r="S321" i="11" s="1"/>
  <c r="Q121" i="11"/>
  <c r="J48" i="9"/>
  <c r="L19" i="9"/>
  <c r="AG49" i="9"/>
  <c r="R397" i="11"/>
  <c r="W46" i="9"/>
  <c r="T397" i="7"/>
  <c r="T397" i="11" s="1"/>
  <c r="Q57" i="11"/>
  <c r="Q186" i="11"/>
  <c r="R101" i="11"/>
  <c r="AC36" i="9"/>
  <c r="O41" i="9"/>
  <c r="AM26" i="9"/>
  <c r="Q147" i="11"/>
  <c r="R90" i="11"/>
  <c r="AG43" i="9"/>
  <c r="R391" i="11"/>
  <c r="W40" i="9"/>
  <c r="T391" i="7"/>
  <c r="T391" i="11" s="1"/>
  <c r="D34" i="9"/>
  <c r="AK41" i="9"/>
  <c r="Q185" i="11"/>
  <c r="Q391" i="11"/>
  <c r="V40" i="9"/>
  <c r="S391" i="7"/>
  <c r="S391" i="11" s="1"/>
  <c r="Q300" i="11"/>
  <c r="F49" i="9"/>
  <c r="S300" i="7"/>
  <c r="S300" i="11" s="1"/>
  <c r="D39" i="9"/>
  <c r="Y211" i="7"/>
  <c r="Y211" i="11" s="1"/>
  <c r="S35" i="9"/>
  <c r="Q283" i="11"/>
  <c r="F32" i="9"/>
  <c r="S283" i="7"/>
  <c r="S283" i="11" s="1"/>
  <c r="Z427" i="7"/>
  <c r="Z427" i="11" s="1"/>
  <c r="D44" i="9"/>
  <c r="Z221" i="7"/>
  <c r="Z221" i="11" s="1"/>
  <c r="AF8" i="9"/>
  <c r="E25" i="9"/>
  <c r="R172" i="11"/>
  <c r="Q25" i="11"/>
  <c r="B24" i="9"/>
  <c r="AN25" i="9"/>
  <c r="Q301" i="11"/>
  <c r="F50" i="9"/>
  <c r="S301" i="7"/>
  <c r="S301" i="11" s="1"/>
  <c r="R119" i="11"/>
  <c r="AF42" i="9"/>
  <c r="R395" i="11"/>
  <c r="W44" i="9"/>
  <c r="T395" i="7"/>
  <c r="T395" i="11" s="1"/>
  <c r="Y344" i="7"/>
  <c r="Y344" i="11" s="1"/>
  <c r="Z245" i="7"/>
  <c r="Z245" i="11" s="1"/>
  <c r="Y210" i="7"/>
  <c r="Y210" i="11" s="1"/>
  <c r="S349" i="7"/>
  <c r="S349" i="11" s="1"/>
  <c r="R183" i="11"/>
  <c r="R83" i="11"/>
  <c r="Y448" i="7"/>
  <c r="Y448" i="11" s="1"/>
  <c r="AB45" i="9"/>
  <c r="R324" i="11"/>
  <c r="K48" i="9"/>
  <c r="T324" i="7"/>
  <c r="T324" i="11" s="1"/>
  <c r="R312" i="11"/>
  <c r="K36" i="9"/>
  <c r="T312" i="7"/>
  <c r="T312" i="11" s="1"/>
  <c r="Z258" i="7"/>
  <c r="Z258" i="11" s="1"/>
  <c r="Z188" i="7"/>
  <c r="Z188" i="11" s="1"/>
  <c r="Q119" i="11"/>
  <c r="D9" i="9"/>
  <c r="Q400" i="11"/>
  <c r="V49" i="9"/>
  <c r="S400" i="7"/>
  <c r="S400" i="11" s="1"/>
  <c r="Y146" i="7"/>
  <c r="Y146" i="11" s="1"/>
  <c r="Z66" i="7"/>
  <c r="Z66" i="11" s="1"/>
  <c r="Q20" i="11"/>
  <c r="B19" i="9"/>
  <c r="D10" i="9"/>
  <c r="R26" i="11"/>
  <c r="C25" i="9"/>
  <c r="Q290" i="11"/>
  <c r="F39" i="9"/>
  <c r="S290" i="7"/>
  <c r="S290" i="11" s="1"/>
  <c r="Q275" i="11"/>
  <c r="B49" i="9"/>
  <c r="S275" i="7"/>
  <c r="S275" i="11" s="1"/>
  <c r="R457" i="11"/>
  <c r="S23" i="7"/>
  <c r="S23" i="11" s="1"/>
  <c r="R151" i="11"/>
  <c r="T151" i="7"/>
  <c r="T151" i="11" s="1"/>
  <c r="Q203" i="7"/>
  <c r="Q28" i="7"/>
  <c r="S98" i="7"/>
  <c r="S98" i="11" s="1"/>
  <c r="Q125" i="11"/>
  <c r="Q13" i="11"/>
  <c r="B12" i="9"/>
  <c r="R196" i="11"/>
  <c r="Q209" i="11"/>
  <c r="Q65" i="11"/>
  <c r="Y425" i="7"/>
  <c r="Y425" i="11" s="1"/>
  <c r="Q124" i="11"/>
  <c r="K41" i="9"/>
  <c r="S345" i="7"/>
  <c r="S345" i="11" s="1"/>
  <c r="Q59" i="11"/>
  <c r="Q441" i="11"/>
  <c r="AC48" i="9"/>
  <c r="R233" i="11"/>
  <c r="Y469" i="7"/>
  <c r="Y469" i="11" s="1"/>
  <c r="R38" i="9"/>
  <c r="E17" i="9"/>
  <c r="R161" i="11"/>
  <c r="AA10" i="9"/>
  <c r="R86" i="11"/>
  <c r="Q22" i="11"/>
  <c r="B21" i="9"/>
  <c r="R464" i="11"/>
  <c r="R291" i="11"/>
  <c r="G40" i="9"/>
  <c r="T291" i="7"/>
  <c r="T291" i="11" s="1"/>
  <c r="AJ32" i="9"/>
  <c r="R223" i="11"/>
  <c r="Q102" i="11"/>
  <c r="Y413" i="7"/>
  <c r="Y413" i="11" s="1"/>
  <c r="E7" i="9"/>
  <c r="R295" i="11"/>
  <c r="G44" i="9"/>
  <c r="T295" i="7"/>
  <c r="T295" i="11" s="1"/>
  <c r="Q392" i="11"/>
  <c r="V41" i="9"/>
  <c r="S392" i="7"/>
  <c r="S392" i="11" s="1"/>
  <c r="Q361" i="11"/>
  <c r="R35" i="9"/>
  <c r="S361" i="7"/>
  <c r="S361" i="11" s="1"/>
  <c r="E18" i="9"/>
  <c r="Q174" i="11"/>
  <c r="Q96" i="11"/>
  <c r="Y450" i="7"/>
  <c r="Y450" i="11" s="1"/>
  <c r="Q474" i="11"/>
  <c r="Q159" i="11"/>
  <c r="AJ31" i="9"/>
  <c r="T342" i="7"/>
  <c r="T342" i="11" s="1"/>
  <c r="D6" i="9"/>
  <c r="R140" i="11"/>
  <c r="W14" i="9"/>
  <c r="T140" i="7"/>
  <c r="T140" i="11" s="1"/>
  <c r="Q85" i="11"/>
  <c r="Q386" i="11"/>
  <c r="V35" i="9"/>
  <c r="S386" i="7"/>
  <c r="S386" i="11" s="1"/>
  <c r="Z211" i="7"/>
  <c r="Z211" i="11" s="1"/>
  <c r="S351" i="7"/>
  <c r="S351" i="11" s="1"/>
  <c r="Q173" i="11"/>
  <c r="R41" i="11"/>
  <c r="Z334" i="7"/>
  <c r="Z334" i="11" s="1"/>
  <c r="AJ10" i="9"/>
  <c r="Z142" i="7"/>
  <c r="Z142" i="11" s="1"/>
  <c r="Q269" i="11"/>
  <c r="B43" i="9"/>
  <c r="S269" i="7"/>
  <c r="S269" i="11" s="1"/>
  <c r="AF32" i="9"/>
  <c r="AC51" i="9"/>
  <c r="AK20" i="9"/>
  <c r="Z477" i="7"/>
  <c r="Z477" i="11" s="1"/>
  <c r="Y142" i="7"/>
  <c r="Y142" i="11" s="1"/>
  <c r="T332" i="7"/>
  <c r="T332" i="11" s="1"/>
  <c r="D12" i="9"/>
  <c r="Q165" i="11"/>
  <c r="Q100" i="11"/>
  <c r="R467" i="11"/>
  <c r="Q234" i="11"/>
  <c r="AL8" i="9"/>
  <c r="R208" i="11"/>
  <c r="Y477" i="7"/>
  <c r="Y477" i="11" s="1"/>
  <c r="X21" i="9"/>
  <c r="Q292" i="11"/>
  <c r="F41" i="9"/>
  <c r="S292" i="7"/>
  <c r="S292" i="11" s="1"/>
  <c r="Q112" i="11"/>
  <c r="Y68" i="7"/>
  <c r="Y68" i="11" s="1"/>
  <c r="Y443" i="7"/>
  <c r="Y443" i="11" s="1"/>
  <c r="Q390" i="11"/>
  <c r="V39" i="9"/>
  <c r="S390" i="7"/>
  <c r="S390" i="11" s="1"/>
  <c r="AO19" i="9"/>
  <c r="Q142" i="11"/>
  <c r="Q171" i="11"/>
  <c r="L22" i="9"/>
  <c r="R477" i="11"/>
  <c r="AG12" i="9"/>
  <c r="R144" i="11"/>
  <c r="R88" i="11"/>
  <c r="R13" i="11"/>
  <c r="C12" i="9"/>
  <c r="Q363" i="11"/>
  <c r="R37" i="9"/>
  <c r="S363" i="7"/>
  <c r="S363" i="11" s="1"/>
  <c r="D21" i="9"/>
  <c r="Y61" i="7"/>
  <c r="Y61" i="11" s="1"/>
  <c r="P353" i="11"/>
  <c r="P328" i="11"/>
  <c r="P278" i="11"/>
  <c r="P253" i="11"/>
  <c r="P228" i="11"/>
  <c r="P128" i="11"/>
  <c r="P478" i="11"/>
  <c r="P428" i="11"/>
  <c r="P178" i="11"/>
  <c r="P103" i="11"/>
  <c r="P453" i="7"/>
  <c r="AE39" i="9" s="1"/>
  <c r="P478" i="7"/>
  <c r="AI37" i="9" s="1"/>
  <c r="R478" i="7"/>
  <c r="Q478" i="7"/>
  <c r="Q103" i="7"/>
  <c r="R78" i="7"/>
  <c r="Q78" i="7"/>
  <c r="R53" i="7"/>
  <c r="P53" i="7"/>
  <c r="S33" i="7" s="1"/>
  <c r="S33" i="11" s="1"/>
  <c r="Q53" i="7"/>
  <c r="V48" i="9" l="1"/>
  <c r="W39" i="9"/>
  <c r="S39" i="9"/>
  <c r="B40" i="9"/>
  <c r="R45" i="9"/>
  <c r="C46" i="9"/>
  <c r="R47" i="9"/>
  <c r="S350" i="7"/>
  <c r="S350" i="11" s="1"/>
  <c r="B34" i="9"/>
  <c r="B44" i="9"/>
  <c r="G47" i="9"/>
  <c r="T284" i="7"/>
  <c r="T284" i="11" s="1"/>
  <c r="S369" i="7"/>
  <c r="S369" i="11" s="1"/>
  <c r="C51" i="9"/>
  <c r="F44" i="9"/>
  <c r="R46" i="9"/>
  <c r="B47" i="9"/>
  <c r="F45" i="9"/>
  <c r="S341" i="7"/>
  <c r="S341" i="11" s="1"/>
  <c r="T258" i="7"/>
  <c r="T258" i="11" s="1"/>
  <c r="T261" i="7"/>
  <c r="T261" i="11" s="1"/>
  <c r="W11" i="9"/>
  <c r="O31" i="9"/>
  <c r="V45" i="9"/>
  <c r="V36" i="9"/>
  <c r="W41" i="9"/>
  <c r="T399" i="7"/>
  <c r="T399" i="11" s="1"/>
  <c r="G33" i="9"/>
  <c r="S397" i="7"/>
  <c r="S397" i="11" s="1"/>
  <c r="R43" i="9"/>
  <c r="W36" i="9"/>
  <c r="S293" i="7"/>
  <c r="S293" i="11" s="1"/>
  <c r="C40" i="9"/>
  <c r="T292" i="7"/>
  <c r="T292" i="11" s="1"/>
  <c r="C47" i="9"/>
  <c r="T301" i="7"/>
  <c r="T301" i="11" s="1"/>
  <c r="S302" i="7"/>
  <c r="S302" i="11" s="1"/>
  <c r="B31" i="9"/>
  <c r="T486" i="7"/>
  <c r="T486" i="11" s="1"/>
  <c r="T384" i="7"/>
  <c r="T384" i="11" s="1"/>
  <c r="T386" i="7"/>
  <c r="T386" i="11" s="1"/>
  <c r="V31" i="9"/>
  <c r="S285" i="7"/>
  <c r="S285" i="11" s="1"/>
  <c r="T263" i="7"/>
  <c r="T263" i="11" s="1"/>
  <c r="C39" i="9"/>
  <c r="S272" i="7"/>
  <c r="S272" i="11" s="1"/>
  <c r="S401" i="7"/>
  <c r="S401" i="11" s="1"/>
  <c r="S49" i="9"/>
  <c r="T377" i="7"/>
  <c r="T377" i="11" s="1"/>
  <c r="S264" i="7"/>
  <c r="S264" i="11" s="1"/>
  <c r="T360" i="7"/>
  <c r="T360" i="11" s="1"/>
  <c r="G39" i="9"/>
  <c r="F38" i="9"/>
  <c r="S48" i="9"/>
  <c r="S257" i="7"/>
  <c r="S257" i="11" s="1"/>
  <c r="T398" i="7"/>
  <c r="T398" i="11" s="1"/>
  <c r="W33" i="9"/>
  <c r="W35" i="9"/>
  <c r="S385" i="7"/>
  <c r="S385" i="11" s="1"/>
  <c r="T400" i="7"/>
  <c r="T400" i="11" s="1"/>
  <c r="W43" i="9"/>
  <c r="B38" i="9"/>
  <c r="T375" i="7"/>
  <c r="T375" i="11" s="1"/>
  <c r="G49" i="9"/>
  <c r="F46" i="9"/>
  <c r="T270" i="7"/>
  <c r="T270" i="11" s="1"/>
  <c r="S483" i="7"/>
  <c r="S483" i="11" s="1"/>
  <c r="S147" i="7"/>
  <c r="S147" i="11" s="1"/>
  <c r="S137" i="7"/>
  <c r="S137" i="11" s="1"/>
  <c r="S242" i="7"/>
  <c r="S242" i="11" s="1"/>
  <c r="S247" i="7"/>
  <c r="S247" i="11" s="1"/>
  <c r="S252" i="7"/>
  <c r="S252" i="11" s="1"/>
  <c r="T138" i="7"/>
  <c r="T138" i="11" s="1"/>
  <c r="AL16" i="9"/>
  <c r="AL26" i="9"/>
  <c r="W12" i="9"/>
  <c r="S239" i="7"/>
  <c r="S239" i="11" s="1"/>
  <c r="T141" i="7"/>
  <c r="T141" i="11" s="1"/>
  <c r="T149" i="7"/>
  <c r="T149" i="11" s="1"/>
  <c r="V10" i="9"/>
  <c r="AM10" i="9"/>
  <c r="V17" i="9"/>
  <c r="W6" i="9"/>
  <c r="T133" i="7"/>
  <c r="T133" i="11" s="1"/>
  <c r="AM6" i="9"/>
  <c r="V25" i="9"/>
  <c r="W13" i="9"/>
  <c r="AM8" i="9"/>
  <c r="T262" i="7"/>
  <c r="T262" i="11" s="1"/>
  <c r="S152" i="7"/>
  <c r="S152" i="11" s="1"/>
  <c r="C41" i="9"/>
  <c r="AM23" i="9"/>
  <c r="AM12" i="9"/>
  <c r="J41" i="9"/>
  <c r="S232" i="7"/>
  <c r="S232" i="11" s="1"/>
  <c r="T233" i="7"/>
  <c r="T233" i="11" s="1"/>
  <c r="V21" i="9"/>
  <c r="V11" i="9"/>
  <c r="T237" i="7"/>
  <c r="T237" i="11" s="1"/>
  <c r="AM7" i="9"/>
  <c r="T235" i="7"/>
  <c r="T235" i="11" s="1"/>
  <c r="T135" i="7"/>
  <c r="T135" i="11" s="1"/>
  <c r="S134" i="7"/>
  <c r="S134" i="11" s="1"/>
  <c r="S251" i="7"/>
  <c r="S251" i="11" s="1"/>
  <c r="AL25" i="9"/>
  <c r="W15" i="9"/>
  <c r="W23" i="9"/>
  <c r="T148" i="7"/>
  <c r="T148" i="11" s="1"/>
  <c r="AL7" i="9"/>
  <c r="S233" i="7"/>
  <c r="S233" i="11" s="1"/>
  <c r="AL9" i="9"/>
  <c r="G41" i="9"/>
  <c r="G50" i="9"/>
  <c r="W7" i="9"/>
  <c r="B48" i="9"/>
  <c r="T300" i="7"/>
  <c r="T300" i="11" s="1"/>
  <c r="T289" i="7"/>
  <c r="T289" i="11" s="1"/>
  <c r="F33" i="9"/>
  <c r="C36" i="9"/>
  <c r="S41" i="9"/>
  <c r="C45" i="9"/>
  <c r="T234" i="7"/>
  <c r="T234" i="11" s="1"/>
  <c r="F48" i="9"/>
  <c r="S496" i="7"/>
  <c r="S496" i="11" s="1"/>
  <c r="W9" i="9"/>
  <c r="S241" i="7"/>
  <c r="S241" i="11" s="1"/>
  <c r="V8" i="9"/>
  <c r="S246" i="7"/>
  <c r="S246" i="11" s="1"/>
  <c r="T150" i="7"/>
  <c r="T150" i="11" s="1"/>
  <c r="AL11" i="9"/>
  <c r="T147" i="7"/>
  <c r="T147" i="11" s="1"/>
  <c r="T246" i="7"/>
  <c r="T246" i="11" s="1"/>
  <c r="S501" i="7"/>
  <c r="S501" i="11" s="1"/>
  <c r="T484" i="7"/>
  <c r="T484" i="11" s="1"/>
  <c r="AI7" i="9"/>
  <c r="AL21" i="9"/>
  <c r="S144" i="7"/>
  <c r="S144" i="11" s="1"/>
  <c r="AL14" i="9"/>
  <c r="W8" i="9"/>
  <c r="S139" i="7"/>
  <c r="S139" i="11" s="1"/>
  <c r="S238" i="7"/>
  <c r="S238" i="11" s="1"/>
  <c r="W20" i="9"/>
  <c r="AL15" i="9"/>
  <c r="T143" i="7"/>
  <c r="T143" i="11" s="1"/>
  <c r="S150" i="7"/>
  <c r="S150" i="11" s="1"/>
  <c r="S273" i="7"/>
  <c r="S273" i="11" s="1"/>
  <c r="T282" i="7"/>
  <c r="T282" i="11" s="1"/>
  <c r="AM15" i="9"/>
  <c r="S296" i="7"/>
  <c r="S296" i="11" s="1"/>
  <c r="S145" i="7"/>
  <c r="S145" i="11" s="1"/>
  <c r="C35" i="9"/>
  <c r="T372" i="7"/>
  <c r="T372" i="11" s="1"/>
  <c r="T374" i="7"/>
  <c r="T374" i="11" s="1"/>
  <c r="J35" i="9"/>
  <c r="F37" i="9"/>
  <c r="V7" i="9"/>
  <c r="T285" i="7"/>
  <c r="T285" i="11" s="1"/>
  <c r="T250" i="7"/>
  <c r="T250" i="11" s="1"/>
  <c r="T144" i="7"/>
  <c r="T144" i="11" s="1"/>
  <c r="V16" i="9"/>
  <c r="T217" i="7"/>
  <c r="T217" i="11" s="1"/>
  <c r="AL23" i="9"/>
  <c r="T245" i="7"/>
  <c r="T245" i="11" s="1"/>
  <c r="V18" i="9"/>
  <c r="S141" i="7"/>
  <c r="S141" i="11" s="1"/>
  <c r="AL6" i="9"/>
  <c r="V13" i="9"/>
  <c r="AL19" i="9"/>
  <c r="T248" i="7"/>
  <c r="T248" i="11" s="1"/>
  <c r="W17" i="9"/>
  <c r="T239" i="7"/>
  <c r="T239" i="11" s="1"/>
  <c r="S244" i="7"/>
  <c r="S244" i="11" s="1"/>
  <c r="T243" i="7"/>
  <c r="T243" i="11" s="1"/>
  <c r="S235" i="7"/>
  <c r="S235" i="11" s="1"/>
  <c r="V24" i="9"/>
  <c r="V6" i="9"/>
  <c r="V19" i="9"/>
  <c r="T232" i="7"/>
  <c r="T232" i="11" s="1"/>
  <c r="T240" i="7"/>
  <c r="T240" i="11" s="1"/>
  <c r="S142" i="7"/>
  <c r="S142" i="11" s="1"/>
  <c r="W25" i="9"/>
  <c r="W18" i="9"/>
  <c r="S234" i="7"/>
  <c r="S234" i="11" s="1"/>
  <c r="T238" i="7"/>
  <c r="T238" i="11" s="1"/>
  <c r="AM19" i="9"/>
  <c r="V15" i="9"/>
  <c r="S148" i="7"/>
  <c r="S148" i="11" s="1"/>
  <c r="T152" i="7"/>
  <c r="T152" i="11" s="1"/>
  <c r="T247" i="7"/>
  <c r="T247" i="11" s="1"/>
  <c r="AM22" i="9"/>
  <c r="T142" i="7"/>
  <c r="T142" i="11" s="1"/>
  <c r="S250" i="7"/>
  <c r="S250" i="11" s="1"/>
  <c r="AM13" i="9"/>
  <c r="AL18" i="9"/>
  <c r="AM17" i="9"/>
  <c r="T251" i="7"/>
  <c r="T251" i="11" s="1"/>
  <c r="T136" i="7"/>
  <c r="T136" i="11" s="1"/>
  <c r="F43" i="9"/>
  <c r="S248" i="7"/>
  <c r="S248" i="11" s="1"/>
  <c r="AM14" i="9"/>
  <c r="S267" i="7"/>
  <c r="S267" i="11" s="1"/>
  <c r="S135" i="7"/>
  <c r="S135" i="11" s="1"/>
  <c r="S323" i="7"/>
  <c r="S323" i="11" s="1"/>
  <c r="V22" i="9"/>
  <c r="W26" i="9"/>
  <c r="AL13" i="9"/>
  <c r="AM21" i="9"/>
  <c r="W16" i="9"/>
  <c r="S245" i="7"/>
  <c r="S245" i="11" s="1"/>
  <c r="AL24" i="9"/>
  <c r="S295" i="7"/>
  <c r="S295" i="11" s="1"/>
  <c r="AM25" i="9"/>
  <c r="B46" i="9"/>
  <c r="S143" i="7"/>
  <c r="S143" i="11" s="1"/>
  <c r="W10" i="9"/>
  <c r="T132" i="7"/>
  <c r="T132" i="11" s="1"/>
  <c r="T236" i="7"/>
  <c r="T236" i="11" s="1"/>
  <c r="T266" i="7"/>
  <c r="T266" i="11" s="1"/>
  <c r="F36" i="9"/>
  <c r="T273" i="7"/>
  <c r="T273" i="11" s="1"/>
  <c r="AM18" i="9"/>
  <c r="S151" i="7"/>
  <c r="S151" i="11" s="1"/>
  <c r="AM20" i="9"/>
  <c r="S34" i="9"/>
  <c r="T290" i="7"/>
  <c r="T290" i="11" s="1"/>
  <c r="T139" i="7"/>
  <c r="T139" i="11" s="1"/>
  <c r="T272" i="7"/>
  <c r="T272" i="11" s="1"/>
  <c r="AL22" i="9"/>
  <c r="B41" i="9"/>
  <c r="V9" i="9"/>
  <c r="S146" i="7"/>
  <c r="S146" i="11" s="1"/>
  <c r="T249" i="7"/>
  <c r="T249" i="11" s="1"/>
  <c r="J47" i="9"/>
  <c r="T293" i="7"/>
  <c r="T293" i="11" s="1"/>
  <c r="AM40" i="9"/>
  <c r="Q328" i="11"/>
  <c r="T351" i="7"/>
  <c r="T351" i="11" s="1"/>
  <c r="R23" i="9"/>
  <c r="S125" i="7"/>
  <c r="S125" i="11" s="1"/>
  <c r="R328" i="11"/>
  <c r="R20" i="9"/>
  <c r="O10" i="9"/>
  <c r="C10" i="9"/>
  <c r="B23" i="9"/>
  <c r="S343" i="7"/>
  <c r="S343" i="11" s="1"/>
  <c r="S340" i="7"/>
  <c r="S340" i="11" s="1"/>
  <c r="N40" i="9"/>
  <c r="S344" i="7"/>
  <c r="S344" i="11" s="1"/>
  <c r="T343" i="7"/>
  <c r="T343" i="11" s="1"/>
  <c r="T485" i="7"/>
  <c r="T485" i="11" s="1"/>
  <c r="C8" i="9"/>
  <c r="N41" i="9"/>
  <c r="N43" i="9"/>
  <c r="R503" i="11"/>
  <c r="S484" i="7"/>
  <c r="S484" i="11" s="1"/>
  <c r="N31" i="9"/>
  <c r="S342" i="7"/>
  <c r="S342" i="11" s="1"/>
  <c r="S487" i="7"/>
  <c r="S487" i="11" s="1"/>
  <c r="S494" i="7"/>
  <c r="S494" i="11" s="1"/>
  <c r="O47" i="9"/>
  <c r="S339" i="7"/>
  <c r="S339" i="11" s="1"/>
  <c r="N37" i="9"/>
  <c r="T348" i="7"/>
  <c r="T348" i="11" s="1"/>
  <c r="N51" i="9"/>
  <c r="S132" i="7"/>
  <c r="S132" i="11" s="1"/>
  <c r="O35" i="9"/>
  <c r="Q503" i="11"/>
  <c r="AL36" i="9"/>
  <c r="AM47" i="9"/>
  <c r="T490" i="7"/>
  <c r="T490" i="11" s="1"/>
  <c r="S495" i="7"/>
  <c r="S495" i="11" s="1"/>
  <c r="AL46" i="9"/>
  <c r="AI8" i="9"/>
  <c r="O38" i="9"/>
  <c r="V26" i="9"/>
  <c r="O42" i="9"/>
  <c r="S333" i="7"/>
  <c r="S333" i="11" s="1"/>
  <c r="T340" i="7"/>
  <c r="T340" i="11" s="1"/>
  <c r="N50" i="9"/>
  <c r="AL39" i="9"/>
  <c r="T502" i="7"/>
  <c r="T502" i="11" s="1"/>
  <c r="AL42" i="9"/>
  <c r="AL35" i="9"/>
  <c r="T500" i="7"/>
  <c r="T500" i="11" s="1"/>
  <c r="S502" i="7"/>
  <c r="S502" i="11" s="1"/>
  <c r="S491" i="7"/>
  <c r="S491" i="11" s="1"/>
  <c r="S493" i="7"/>
  <c r="S493" i="11" s="1"/>
  <c r="T482" i="7"/>
  <c r="T482" i="11" s="1"/>
  <c r="AM31" i="9"/>
  <c r="S485" i="7"/>
  <c r="S485" i="11" s="1"/>
  <c r="AM49" i="9"/>
  <c r="S490" i="7"/>
  <c r="S490" i="11" s="1"/>
  <c r="T501" i="7"/>
  <c r="T501" i="11" s="1"/>
  <c r="AL34" i="9"/>
  <c r="AL40" i="9"/>
  <c r="AM50" i="9"/>
  <c r="AM51" i="9"/>
  <c r="S486" i="7"/>
  <c r="S486" i="11" s="1"/>
  <c r="AL51" i="9"/>
  <c r="S482" i="7"/>
  <c r="S482" i="11" s="1"/>
  <c r="T498" i="7"/>
  <c r="T498" i="11" s="1"/>
  <c r="AM33" i="9"/>
  <c r="AL44" i="9"/>
  <c r="AM45" i="9"/>
  <c r="S489" i="7"/>
  <c r="S489" i="11" s="1"/>
  <c r="S492" i="7"/>
  <c r="S492" i="11" s="1"/>
  <c r="AM44" i="9"/>
  <c r="T209" i="7"/>
  <c r="T209" i="11" s="1"/>
  <c r="O12" i="9"/>
  <c r="AI15" i="9"/>
  <c r="AM48" i="9"/>
  <c r="T496" i="7"/>
  <c r="T496" i="11" s="1"/>
  <c r="AL38" i="9"/>
  <c r="AL41" i="9"/>
  <c r="T495" i="7"/>
  <c r="T495" i="11" s="1"/>
  <c r="T223" i="7"/>
  <c r="T223" i="11" s="1"/>
  <c r="O43" i="9"/>
  <c r="S149" i="7"/>
  <c r="S149" i="11" s="1"/>
  <c r="T345" i="7"/>
  <c r="T345" i="11" s="1"/>
  <c r="AL45" i="9"/>
  <c r="T497" i="7"/>
  <c r="T497" i="11" s="1"/>
  <c r="T491" i="7"/>
  <c r="T491" i="11" s="1"/>
  <c r="AM42" i="9"/>
  <c r="T499" i="7"/>
  <c r="T499" i="11" s="1"/>
  <c r="AM32" i="9"/>
  <c r="AM37" i="9"/>
  <c r="R11" i="9"/>
  <c r="T208" i="7"/>
  <c r="T208" i="11" s="1"/>
  <c r="AI22" i="9"/>
  <c r="S124" i="7"/>
  <c r="S124" i="11" s="1"/>
  <c r="R403" i="11"/>
  <c r="N39" i="9"/>
  <c r="W21" i="9"/>
  <c r="S263" i="7"/>
  <c r="S263" i="11" s="1"/>
  <c r="S336" i="7"/>
  <c r="S336" i="11" s="1"/>
  <c r="T341" i="7"/>
  <c r="T341" i="11" s="1"/>
  <c r="S332" i="7"/>
  <c r="S332" i="11" s="1"/>
  <c r="S373" i="7"/>
  <c r="S373" i="11" s="1"/>
  <c r="S335" i="7"/>
  <c r="S335" i="11" s="1"/>
  <c r="S318" i="7"/>
  <c r="S318" i="11" s="1"/>
  <c r="N32" i="9"/>
  <c r="J39" i="9"/>
  <c r="S46" i="9"/>
  <c r="S138" i="7"/>
  <c r="S138" i="11" s="1"/>
  <c r="V20" i="9"/>
  <c r="T296" i="7"/>
  <c r="T296" i="11" s="1"/>
  <c r="S140" i="7"/>
  <c r="S140" i="11" s="1"/>
  <c r="T357" i="7"/>
  <c r="T357" i="11" s="1"/>
  <c r="T367" i="7"/>
  <c r="T367" i="11" s="1"/>
  <c r="G42" i="9"/>
  <c r="T242" i="7"/>
  <c r="T242" i="11" s="1"/>
  <c r="V23" i="9"/>
  <c r="S498" i="7"/>
  <c r="S498" i="11" s="1"/>
  <c r="AL49" i="9"/>
  <c r="T493" i="7"/>
  <c r="T493" i="11" s="1"/>
  <c r="AL48" i="9"/>
  <c r="T483" i="7"/>
  <c r="T483" i="11" s="1"/>
  <c r="T488" i="7"/>
  <c r="T488" i="11" s="1"/>
  <c r="W22" i="9"/>
  <c r="S136" i="7"/>
  <c r="S136" i="11" s="1"/>
  <c r="T268" i="7"/>
  <c r="T268" i="11" s="1"/>
  <c r="T259" i="7"/>
  <c r="T259" i="11" s="1"/>
  <c r="N35" i="9"/>
  <c r="C50" i="9"/>
  <c r="T241" i="7"/>
  <c r="T241" i="11" s="1"/>
  <c r="B37" i="9"/>
  <c r="O40" i="9"/>
  <c r="S294" i="7"/>
  <c r="S294" i="11" s="1"/>
  <c r="C49" i="9"/>
  <c r="T145" i="7"/>
  <c r="T145" i="11" s="1"/>
  <c r="S31" i="9"/>
  <c r="V12" i="9"/>
  <c r="O39" i="9"/>
  <c r="N49" i="9"/>
  <c r="G45" i="9"/>
  <c r="T358" i="7"/>
  <c r="T358" i="11" s="1"/>
  <c r="T271" i="7"/>
  <c r="T271" i="11" s="1"/>
  <c r="V14" i="9"/>
  <c r="T137" i="7"/>
  <c r="T137" i="11" s="1"/>
  <c r="S297" i="7"/>
  <c r="S297" i="11" s="1"/>
  <c r="AM16" i="9"/>
  <c r="AM35" i="9"/>
  <c r="AL47" i="9"/>
  <c r="AL50" i="9"/>
  <c r="S500" i="7"/>
  <c r="S500" i="11" s="1"/>
  <c r="AL43" i="9"/>
  <c r="S499" i="7"/>
  <c r="S499" i="11" s="1"/>
  <c r="AM36" i="9"/>
  <c r="AM38" i="9"/>
  <c r="AM41" i="9"/>
  <c r="S488" i="7"/>
  <c r="S488" i="11" s="1"/>
  <c r="T487" i="7"/>
  <c r="T487" i="11" s="1"/>
  <c r="T489" i="7"/>
  <c r="T489" i="11" s="1"/>
  <c r="T492" i="7"/>
  <c r="T492" i="11" s="1"/>
  <c r="AM39" i="9"/>
  <c r="AL33" i="9"/>
  <c r="AL37" i="9"/>
  <c r="S497" i="7"/>
  <c r="S497" i="11" s="1"/>
  <c r="AM43" i="9"/>
  <c r="W31" i="9"/>
  <c r="S384" i="7"/>
  <c r="S384" i="11" s="1"/>
  <c r="S398" i="7"/>
  <c r="S398" i="11" s="1"/>
  <c r="V47" i="9"/>
  <c r="S389" i="7"/>
  <c r="S389" i="11" s="1"/>
  <c r="Q253" i="11"/>
  <c r="AH8" i="9"/>
  <c r="R18" i="9"/>
  <c r="V38" i="9"/>
  <c r="S277" i="7"/>
  <c r="S277" i="11" s="1"/>
  <c r="S259" i="7"/>
  <c r="S259" i="11" s="1"/>
  <c r="N44" i="9"/>
  <c r="R19" i="9"/>
  <c r="T267" i="7"/>
  <c r="T267" i="11" s="1"/>
  <c r="T389" i="7"/>
  <c r="T389" i="11" s="1"/>
  <c r="B51" i="9"/>
  <c r="B33" i="9"/>
  <c r="W38" i="9"/>
  <c r="T394" i="7"/>
  <c r="T394" i="11" s="1"/>
  <c r="O44" i="9"/>
  <c r="R278" i="11"/>
  <c r="T344" i="7"/>
  <c r="T344" i="11" s="1"/>
  <c r="S121" i="7"/>
  <c r="S121" i="11" s="1"/>
  <c r="R378" i="11"/>
  <c r="V43" i="9"/>
  <c r="V44" i="9"/>
  <c r="T387" i="7"/>
  <c r="T387" i="11" s="1"/>
  <c r="C32" i="9"/>
  <c r="T392" i="7"/>
  <c r="T392" i="11" s="1"/>
  <c r="W47" i="9"/>
  <c r="W51" i="9"/>
  <c r="V50" i="9"/>
  <c r="T382" i="7"/>
  <c r="T382" i="11" s="1"/>
  <c r="S274" i="7"/>
  <c r="S274" i="11" s="1"/>
  <c r="V33" i="9"/>
  <c r="T339" i="7"/>
  <c r="T339" i="11" s="1"/>
  <c r="C44" i="9"/>
  <c r="S112" i="7"/>
  <c r="S112" i="11" s="1"/>
  <c r="T124" i="7"/>
  <c r="T124" i="11" s="1"/>
  <c r="Q353" i="11"/>
  <c r="T196" i="7"/>
  <c r="T196" i="11" s="1"/>
  <c r="S119" i="7"/>
  <c r="S119" i="11" s="1"/>
  <c r="T172" i="7"/>
  <c r="T172" i="11" s="1"/>
  <c r="S23" i="9"/>
  <c r="S111" i="7"/>
  <c r="S111" i="11" s="1"/>
  <c r="K51" i="9"/>
  <c r="S327" i="7"/>
  <c r="S327" i="11" s="1"/>
  <c r="S36" i="9"/>
  <c r="J8" i="9"/>
  <c r="R24" i="9"/>
  <c r="J51" i="9"/>
  <c r="Q78" i="11"/>
  <c r="S59" i="7"/>
  <c r="S59" i="11" s="1"/>
  <c r="T119" i="7"/>
  <c r="T119" i="11" s="1"/>
  <c r="T327" i="7"/>
  <c r="T327" i="11" s="1"/>
  <c r="S57" i="7"/>
  <c r="S57" i="11" s="1"/>
  <c r="S18" i="9"/>
  <c r="B25" i="9"/>
  <c r="T315" i="7"/>
  <c r="T315" i="11" s="1"/>
  <c r="Q278" i="11"/>
  <c r="S311" i="7"/>
  <c r="S311" i="11" s="1"/>
  <c r="R253" i="11"/>
  <c r="AA42" i="9"/>
  <c r="T65" i="7"/>
  <c r="T65" i="11" s="1"/>
  <c r="S65" i="7"/>
  <c r="S65" i="11" s="1"/>
  <c r="R10" i="9"/>
  <c r="S413" i="7"/>
  <c r="S413" i="11" s="1"/>
  <c r="J14" i="9"/>
  <c r="Z37" i="9"/>
  <c r="S174" i="7"/>
  <c r="S174" i="11" s="1"/>
  <c r="S60" i="7"/>
  <c r="S60" i="11" s="1"/>
  <c r="AI31" i="9"/>
  <c r="T64" i="7"/>
  <c r="T64" i="11" s="1"/>
  <c r="T70" i="7"/>
  <c r="T70" i="11" s="1"/>
  <c r="J9" i="9"/>
  <c r="S126" i="7"/>
  <c r="S126" i="11" s="1"/>
  <c r="C16" i="9"/>
  <c r="K13" i="9"/>
  <c r="K19" i="9"/>
  <c r="R25" i="9"/>
  <c r="R8" i="9"/>
  <c r="S73" i="7"/>
  <c r="S73" i="11" s="1"/>
  <c r="R78" i="11"/>
  <c r="R22" i="9"/>
  <c r="R453" i="11"/>
  <c r="B7" i="9"/>
  <c r="J18" i="9"/>
  <c r="S310" i="7"/>
  <c r="S310" i="11" s="1"/>
  <c r="T318" i="7"/>
  <c r="T318" i="11" s="1"/>
  <c r="Q303" i="11"/>
  <c r="Q128" i="11"/>
  <c r="Z41" i="9"/>
  <c r="K9" i="9"/>
  <c r="T218" i="7"/>
  <c r="T218" i="11" s="1"/>
  <c r="T186" i="7"/>
  <c r="T186" i="11" s="1"/>
  <c r="T112" i="7"/>
  <c r="T112" i="11" s="1"/>
  <c r="R303" i="11"/>
  <c r="Q153" i="11"/>
  <c r="T190" i="7"/>
  <c r="T190" i="11" s="1"/>
  <c r="F16" i="9"/>
  <c r="K7" i="9"/>
  <c r="AE21" i="9"/>
  <c r="T62" i="7"/>
  <c r="T62" i="11" s="1"/>
  <c r="T224" i="7"/>
  <c r="T224" i="11" s="1"/>
  <c r="T39" i="7"/>
  <c r="T39" i="11" s="1"/>
  <c r="J22" i="9"/>
  <c r="Q478" i="11"/>
  <c r="R53" i="11"/>
  <c r="R203" i="11"/>
  <c r="S52" i="7"/>
  <c r="S52" i="11" s="1"/>
  <c r="K11" i="9"/>
  <c r="T187" i="7"/>
  <c r="T187" i="11" s="1"/>
  <c r="T49" i="7"/>
  <c r="T49" i="11" s="1"/>
  <c r="T194" i="7"/>
  <c r="T194" i="11" s="1"/>
  <c r="R103" i="11"/>
  <c r="AD9" i="9"/>
  <c r="Q453" i="11"/>
  <c r="F26" i="9"/>
  <c r="T193" i="7"/>
  <c r="T193" i="11" s="1"/>
  <c r="T191" i="7"/>
  <c r="T191" i="11" s="1"/>
  <c r="T200" i="7"/>
  <c r="T200" i="11" s="1"/>
  <c r="AE18" i="9"/>
  <c r="AD14" i="9"/>
  <c r="T222" i="7"/>
  <c r="T222" i="11" s="1"/>
  <c r="S474" i="7"/>
  <c r="S474" i="11" s="1"/>
  <c r="AD10" i="9"/>
  <c r="T35" i="7"/>
  <c r="T35" i="11" s="1"/>
  <c r="AE17" i="9"/>
  <c r="AE15" i="9"/>
  <c r="T199" i="7"/>
  <c r="T199" i="11" s="1"/>
  <c r="S46" i="7"/>
  <c r="S46" i="11" s="1"/>
  <c r="R26" i="9"/>
  <c r="R178" i="11"/>
  <c r="S186" i="7"/>
  <c r="S186" i="11" s="1"/>
  <c r="S192" i="7"/>
  <c r="S192" i="11" s="1"/>
  <c r="AE23" i="9"/>
  <c r="J13" i="9"/>
  <c r="AE9" i="9"/>
  <c r="G34" i="9"/>
  <c r="Q203" i="11"/>
  <c r="S48" i="7"/>
  <c r="S48" i="11" s="1"/>
  <c r="AE8" i="9"/>
  <c r="J24" i="9"/>
  <c r="T72" i="7"/>
  <c r="T72" i="11" s="1"/>
  <c r="F22" i="9"/>
  <c r="Q103" i="11"/>
  <c r="S16" i="9"/>
  <c r="AI51" i="9"/>
  <c r="J6" i="9"/>
  <c r="R428" i="11"/>
  <c r="S116" i="7"/>
  <c r="S116" i="11" s="1"/>
  <c r="R128" i="11"/>
  <c r="T34" i="7"/>
  <c r="T34" i="11" s="1"/>
  <c r="R15" i="9"/>
  <c r="Z36" i="9"/>
  <c r="C11" i="9"/>
  <c r="S291" i="7"/>
  <c r="S291" i="11" s="1"/>
  <c r="R228" i="11"/>
  <c r="R153" i="11"/>
  <c r="T283" i="7"/>
  <c r="T283" i="11" s="1"/>
  <c r="F40" i="9"/>
  <c r="Q228" i="11"/>
  <c r="T457" i="7"/>
  <c r="T457" i="11" s="1"/>
  <c r="O14" i="9"/>
  <c r="N21" i="9"/>
  <c r="S120" i="7"/>
  <c r="S120" i="11" s="1"/>
  <c r="S69" i="7"/>
  <c r="S69" i="11" s="1"/>
  <c r="S123" i="7"/>
  <c r="S123" i="11" s="1"/>
  <c r="T409" i="7"/>
  <c r="T409" i="11" s="1"/>
  <c r="S67" i="7"/>
  <c r="S67" i="11" s="1"/>
  <c r="AD11" i="9"/>
  <c r="G32" i="9"/>
  <c r="T192" i="7"/>
  <c r="T192" i="11" s="1"/>
  <c r="J12" i="9"/>
  <c r="K23" i="9"/>
  <c r="J16" i="9"/>
  <c r="AE20" i="9"/>
  <c r="AE7" i="9"/>
  <c r="K14" i="9"/>
  <c r="S109" i="7"/>
  <c r="S109" i="11" s="1"/>
  <c r="S76" i="7"/>
  <c r="S76" i="11" s="1"/>
  <c r="S63" i="7"/>
  <c r="S63" i="11" s="1"/>
  <c r="AI38" i="9"/>
  <c r="R14" i="9"/>
  <c r="J25" i="9"/>
  <c r="R21" i="9"/>
  <c r="S9" i="9"/>
  <c r="R478" i="11"/>
  <c r="T114" i="7"/>
  <c r="T114" i="11" s="1"/>
  <c r="S288" i="7"/>
  <c r="S288" i="11" s="1"/>
  <c r="S299" i="7"/>
  <c r="S299" i="11" s="1"/>
  <c r="T477" i="7"/>
  <c r="T477" i="11" s="1"/>
  <c r="T467" i="7"/>
  <c r="T467" i="11" s="1"/>
  <c r="N9" i="9"/>
  <c r="N26" i="9"/>
  <c r="T161" i="7"/>
  <c r="T161" i="11" s="1"/>
  <c r="AH6" i="9"/>
  <c r="AI6" i="9"/>
  <c r="S207" i="7"/>
  <c r="S207" i="11" s="1"/>
  <c r="T207" i="7"/>
  <c r="T207" i="11" s="1"/>
  <c r="T216" i="7"/>
  <c r="T216" i="11" s="1"/>
  <c r="T175" i="7"/>
  <c r="T175" i="11" s="1"/>
  <c r="F19" i="9"/>
  <c r="G10" i="9"/>
  <c r="AA41" i="9"/>
  <c r="S461" i="7"/>
  <c r="S461" i="11" s="1"/>
  <c r="T458" i="7"/>
  <c r="T458" i="11" s="1"/>
  <c r="S172" i="7"/>
  <c r="S172" i="11" s="1"/>
  <c r="S417" i="7"/>
  <c r="S417" i="11" s="1"/>
  <c r="F7" i="9"/>
  <c r="T117" i="7"/>
  <c r="T117" i="11" s="1"/>
  <c r="AH31" i="9"/>
  <c r="AI46" i="9"/>
  <c r="T473" i="7"/>
  <c r="T473" i="11" s="1"/>
  <c r="AH10" i="9"/>
  <c r="AI25" i="9"/>
  <c r="AE41" i="9"/>
  <c r="T470" i="7"/>
  <c r="T470" i="11" s="1"/>
  <c r="Z40" i="9"/>
  <c r="S41" i="7"/>
  <c r="S41" i="11" s="1"/>
  <c r="S25" i="9"/>
  <c r="T162" i="7"/>
  <c r="T162" i="11" s="1"/>
  <c r="Z10" i="9"/>
  <c r="S208" i="7"/>
  <c r="S208" i="11" s="1"/>
  <c r="T176" i="7"/>
  <c r="T176" i="11" s="1"/>
  <c r="S224" i="7"/>
  <c r="S224" i="11" s="1"/>
  <c r="O13" i="9"/>
  <c r="R7" i="9"/>
  <c r="S472" i="7"/>
  <c r="S472" i="11" s="1"/>
  <c r="T219" i="7"/>
  <c r="T219" i="11" s="1"/>
  <c r="AA24" i="9"/>
  <c r="T163" i="7"/>
  <c r="T163" i="11" s="1"/>
  <c r="S467" i="7"/>
  <c r="S467" i="11" s="1"/>
  <c r="S457" i="7"/>
  <c r="S457" i="11" s="1"/>
  <c r="AI47" i="9"/>
  <c r="AH34" i="9"/>
  <c r="AA35" i="9"/>
  <c r="F15" i="9"/>
  <c r="S214" i="7"/>
  <c r="S214" i="11" s="1"/>
  <c r="S166" i="7"/>
  <c r="S166" i="11" s="1"/>
  <c r="AA11" i="9"/>
  <c r="AH7" i="9"/>
  <c r="S422" i="7"/>
  <c r="S422" i="11" s="1"/>
  <c r="S70" i="7"/>
  <c r="S70" i="11" s="1"/>
  <c r="AH23" i="9"/>
  <c r="O9" i="9"/>
  <c r="O15" i="9"/>
  <c r="S38" i="7"/>
  <c r="S38" i="11" s="1"/>
  <c r="AH46" i="9"/>
  <c r="AI18" i="9"/>
  <c r="S459" i="7"/>
  <c r="S459" i="11" s="1"/>
  <c r="AA6" i="9"/>
  <c r="T157" i="7"/>
  <c r="T157" i="11" s="1"/>
  <c r="Z6" i="9"/>
  <c r="S157" i="7"/>
  <c r="S157" i="11" s="1"/>
  <c r="N24" i="9"/>
  <c r="Z23" i="9"/>
  <c r="AA21" i="9"/>
  <c r="R353" i="11"/>
  <c r="S226" i="7"/>
  <c r="S226" i="11" s="1"/>
  <c r="S34" i="7"/>
  <c r="S34" i="11" s="1"/>
  <c r="S183" i="7"/>
  <c r="S183" i="11" s="1"/>
  <c r="T173" i="7"/>
  <c r="T173" i="11" s="1"/>
  <c r="AA12" i="9"/>
  <c r="T45" i="7"/>
  <c r="T45" i="11" s="1"/>
  <c r="S64" i="7"/>
  <c r="S64" i="11" s="1"/>
  <c r="AA33" i="9"/>
  <c r="S197" i="7"/>
  <c r="S197" i="11" s="1"/>
  <c r="S37" i="7"/>
  <c r="S37" i="11" s="1"/>
  <c r="AD44" i="9"/>
  <c r="AI40" i="9"/>
  <c r="S187" i="7"/>
  <c r="S187" i="11" s="1"/>
  <c r="AI21" i="9"/>
  <c r="T195" i="7"/>
  <c r="T195" i="11" s="1"/>
  <c r="AH41" i="9"/>
  <c r="AE10" i="9"/>
  <c r="AH51" i="9"/>
  <c r="S51" i="7"/>
  <c r="S51" i="11" s="1"/>
  <c r="T168" i="7"/>
  <c r="T168" i="11" s="1"/>
  <c r="T468" i="7"/>
  <c r="T468" i="11" s="1"/>
  <c r="S13" i="9"/>
  <c r="S460" i="7"/>
  <c r="S460" i="11" s="1"/>
  <c r="T61" i="7"/>
  <c r="T61" i="11" s="1"/>
  <c r="S11" i="9"/>
  <c r="K12" i="9"/>
  <c r="T109" i="7"/>
  <c r="T109" i="11" s="1"/>
  <c r="S49" i="7"/>
  <c r="S49" i="11" s="1"/>
  <c r="T411" i="7"/>
  <c r="T411" i="11" s="1"/>
  <c r="AH13" i="9"/>
  <c r="Z15" i="9"/>
  <c r="T111" i="7"/>
  <c r="T111" i="11" s="1"/>
  <c r="Z46" i="9"/>
  <c r="J19" i="9"/>
  <c r="AE47" i="9"/>
  <c r="F12" i="9"/>
  <c r="T476" i="7"/>
  <c r="T476" i="11" s="1"/>
  <c r="AH33" i="9"/>
  <c r="AE37" i="9"/>
  <c r="AD36" i="9"/>
  <c r="AH25" i="9"/>
  <c r="F8" i="9"/>
  <c r="T47" i="7"/>
  <c r="T47" i="11" s="1"/>
  <c r="AD7" i="9"/>
  <c r="AA22" i="9"/>
  <c r="T426" i="7"/>
  <c r="T426" i="11" s="1"/>
  <c r="G19" i="9"/>
  <c r="T171" i="7"/>
  <c r="T171" i="11" s="1"/>
  <c r="AE51" i="9"/>
  <c r="AD21" i="9"/>
  <c r="F11" i="9"/>
  <c r="T466" i="7"/>
  <c r="T466" i="11" s="1"/>
  <c r="AE19" i="9"/>
  <c r="S468" i="7"/>
  <c r="S468" i="11" s="1"/>
  <c r="B11" i="9"/>
  <c r="S477" i="7"/>
  <c r="S477" i="11" s="1"/>
  <c r="F25" i="9"/>
  <c r="AA17" i="9"/>
  <c r="AI42" i="9"/>
  <c r="T160" i="7"/>
  <c r="T160" i="11" s="1"/>
  <c r="K10" i="9"/>
  <c r="T63" i="7"/>
  <c r="T63" i="11" s="1"/>
  <c r="S8" i="9"/>
  <c r="F23" i="9"/>
  <c r="O24" i="9"/>
  <c r="S219" i="7"/>
  <c r="S219" i="11" s="1"/>
  <c r="T59" i="7"/>
  <c r="T59" i="11" s="1"/>
  <c r="AD49" i="9"/>
  <c r="S10" i="9"/>
  <c r="AI43" i="9"/>
  <c r="AI50" i="9"/>
  <c r="S164" i="7"/>
  <c r="S164" i="11" s="1"/>
  <c r="T67" i="7"/>
  <c r="T67" i="11" s="1"/>
  <c r="S36" i="7"/>
  <c r="S36" i="11" s="1"/>
  <c r="S171" i="7"/>
  <c r="S171" i="11" s="1"/>
  <c r="G21" i="9"/>
  <c r="T416" i="7"/>
  <c r="T416" i="11" s="1"/>
  <c r="AA50" i="9"/>
  <c r="AA20" i="9"/>
  <c r="S202" i="7"/>
  <c r="S202" i="11" s="1"/>
  <c r="AD48" i="9"/>
  <c r="T68" i="7"/>
  <c r="T68" i="11" s="1"/>
  <c r="F24" i="9"/>
  <c r="S61" i="7"/>
  <c r="S61" i="11" s="1"/>
  <c r="S414" i="7"/>
  <c r="S414" i="11" s="1"/>
  <c r="S24" i="7"/>
  <c r="S24" i="11" s="1"/>
  <c r="T15" i="7"/>
  <c r="T15" i="11" s="1"/>
  <c r="T83" i="7"/>
  <c r="T83" i="11" s="1"/>
  <c r="S87" i="7"/>
  <c r="S87" i="11" s="1"/>
  <c r="S92" i="7"/>
  <c r="S92" i="11" s="1"/>
  <c r="T100" i="7"/>
  <c r="T100" i="11" s="1"/>
  <c r="S85" i="7"/>
  <c r="S85" i="11" s="1"/>
  <c r="S25" i="7"/>
  <c r="S25" i="11" s="1"/>
  <c r="T90" i="7"/>
  <c r="T90" i="11" s="1"/>
  <c r="S102" i="7"/>
  <c r="S102" i="11" s="1"/>
  <c r="T102" i="7"/>
  <c r="T102" i="11" s="1"/>
  <c r="T9" i="7"/>
  <c r="T9" i="11" s="1"/>
  <c r="T85" i="7"/>
  <c r="T85" i="11" s="1"/>
  <c r="T92" i="7"/>
  <c r="T92" i="11" s="1"/>
  <c r="S16" i="7"/>
  <c r="S16" i="11" s="1"/>
  <c r="S18" i="7"/>
  <c r="S18" i="11" s="1"/>
  <c r="T86" i="7"/>
  <c r="T86" i="11" s="1"/>
  <c r="T21" i="7"/>
  <c r="T21" i="11" s="1"/>
  <c r="T99" i="7"/>
  <c r="T99" i="11" s="1"/>
  <c r="S89" i="7"/>
  <c r="S89" i="11" s="1"/>
  <c r="S21" i="7"/>
  <c r="S21" i="11" s="1"/>
  <c r="S99" i="7"/>
  <c r="S99" i="11" s="1"/>
  <c r="T12" i="7"/>
  <c r="T12" i="11" s="1"/>
  <c r="S15" i="7"/>
  <c r="S15" i="11" s="1"/>
  <c r="T17" i="7"/>
  <c r="T17" i="11" s="1"/>
  <c r="S95" i="7"/>
  <c r="S95" i="11" s="1"/>
  <c r="S100" i="7"/>
  <c r="S100" i="11" s="1"/>
  <c r="T20" i="7"/>
  <c r="T20" i="11" s="1"/>
  <c r="T94" i="7"/>
  <c r="T94" i="11" s="1"/>
  <c r="T7" i="7"/>
  <c r="T7" i="11" s="1"/>
  <c r="T11" i="7"/>
  <c r="T11" i="11" s="1"/>
  <c r="S94" i="7"/>
  <c r="S94" i="11" s="1"/>
  <c r="T26" i="7"/>
  <c r="T26" i="11" s="1"/>
  <c r="T24" i="7"/>
  <c r="T24" i="11" s="1"/>
  <c r="T91" i="7"/>
  <c r="T91" i="11" s="1"/>
  <c r="T97" i="7"/>
  <c r="T97" i="11" s="1"/>
  <c r="S90" i="7"/>
  <c r="S90" i="11" s="1"/>
  <c r="S101" i="7"/>
  <c r="S101" i="11" s="1"/>
  <c r="T25" i="7"/>
  <c r="T25" i="11" s="1"/>
  <c r="T98" i="7"/>
  <c r="T98" i="11" s="1"/>
  <c r="T10" i="7"/>
  <c r="T10" i="11" s="1"/>
  <c r="S97" i="7"/>
  <c r="S97" i="11" s="1"/>
  <c r="S7" i="7"/>
  <c r="S7" i="11" s="1"/>
  <c r="S10" i="7"/>
  <c r="S10" i="11" s="1"/>
  <c r="T18" i="7"/>
  <c r="T18" i="11" s="1"/>
  <c r="S17" i="7"/>
  <c r="S17" i="11" s="1"/>
  <c r="T27" i="7"/>
  <c r="T27" i="11" s="1"/>
  <c r="T88" i="7"/>
  <c r="T88" i="11" s="1"/>
  <c r="T8" i="7"/>
  <c r="T8" i="11" s="1"/>
  <c r="S13" i="7"/>
  <c r="S13" i="11" s="1"/>
  <c r="S8" i="7"/>
  <c r="S8" i="11" s="1"/>
  <c r="S26" i="7"/>
  <c r="S26" i="11" s="1"/>
  <c r="T95" i="7"/>
  <c r="T95" i="11" s="1"/>
  <c r="S20" i="7"/>
  <c r="S20" i="11" s="1"/>
  <c r="S22" i="7"/>
  <c r="S22" i="11" s="1"/>
  <c r="S83" i="7"/>
  <c r="S83" i="11" s="1"/>
  <c r="S82" i="7"/>
  <c r="S82" i="11" s="1"/>
  <c r="S12" i="7"/>
  <c r="S12" i="11" s="1"/>
  <c r="T13" i="7"/>
  <c r="T13" i="11" s="1"/>
  <c r="T16" i="7"/>
  <c r="T16" i="11" s="1"/>
  <c r="S88" i="7"/>
  <c r="S88" i="11" s="1"/>
  <c r="T96" i="7"/>
  <c r="T96" i="11" s="1"/>
  <c r="S84" i="7"/>
  <c r="S84" i="11" s="1"/>
  <c r="T22" i="7"/>
  <c r="T22" i="11" s="1"/>
  <c r="S11" i="7"/>
  <c r="S11" i="11" s="1"/>
  <c r="S14" i="7"/>
  <c r="S14" i="11" s="1"/>
  <c r="T101" i="7"/>
  <c r="T101" i="11" s="1"/>
  <c r="T84" i="7"/>
  <c r="T84" i="11" s="1"/>
  <c r="S19" i="7"/>
  <c r="S19" i="11" s="1"/>
  <c r="T14" i="7"/>
  <c r="T14" i="11" s="1"/>
  <c r="S91" i="7"/>
  <c r="S91" i="11" s="1"/>
  <c r="S86" i="7"/>
  <c r="S86" i="11" s="1"/>
  <c r="T82" i="7"/>
  <c r="T82" i="11" s="1"/>
  <c r="T93" i="7"/>
  <c r="T93" i="11" s="1"/>
  <c r="T19" i="7"/>
  <c r="T19" i="11" s="1"/>
  <c r="T89" i="7"/>
  <c r="T89" i="11" s="1"/>
  <c r="S27" i="7"/>
  <c r="S27" i="11" s="1"/>
  <c r="S93" i="7"/>
  <c r="S93" i="11" s="1"/>
  <c r="S96" i="7"/>
  <c r="S96" i="11" s="1"/>
  <c r="S9" i="7"/>
  <c r="S9" i="11" s="1"/>
  <c r="AH42" i="9"/>
  <c r="AA9" i="9"/>
  <c r="O11" i="9"/>
  <c r="AH18" i="9"/>
  <c r="T408" i="7"/>
  <c r="T408" i="11" s="1"/>
  <c r="K8" i="9"/>
  <c r="J21" i="9"/>
  <c r="T46" i="7"/>
  <c r="T46" i="11" s="1"/>
  <c r="T469" i="7"/>
  <c r="T469" i="11" s="1"/>
  <c r="T475" i="7"/>
  <c r="T475" i="11" s="1"/>
  <c r="S110" i="7"/>
  <c r="S110" i="11" s="1"/>
  <c r="O19" i="9"/>
  <c r="S216" i="7"/>
  <c r="S216" i="11" s="1"/>
  <c r="Z13" i="9"/>
  <c r="AH36" i="9"/>
  <c r="F10" i="9"/>
  <c r="S167" i="7"/>
  <c r="S167" i="11" s="1"/>
  <c r="T44" i="7"/>
  <c r="T44" i="11" s="1"/>
  <c r="S165" i="7"/>
  <c r="S165" i="11" s="1"/>
  <c r="S168" i="7"/>
  <c r="S168" i="11" s="1"/>
  <c r="Z20" i="9"/>
  <c r="Z14" i="9"/>
  <c r="T41" i="7"/>
  <c r="T41" i="11" s="1"/>
  <c r="S185" i="7"/>
  <c r="S185" i="11" s="1"/>
  <c r="Z17" i="9"/>
  <c r="AH40" i="9"/>
  <c r="K6" i="9"/>
  <c r="T57" i="7"/>
  <c r="T57" i="11" s="1"/>
  <c r="AE14" i="9"/>
  <c r="T159" i="7"/>
  <c r="T159" i="11" s="1"/>
  <c r="AE33" i="9"/>
  <c r="AA40" i="9"/>
  <c r="S412" i="7"/>
  <c r="S412" i="11" s="1"/>
  <c r="T418" i="7"/>
  <c r="T418" i="11" s="1"/>
  <c r="S115" i="7"/>
  <c r="S115" i="11" s="1"/>
  <c r="T221" i="7"/>
  <c r="T221" i="11" s="1"/>
  <c r="T74" i="7"/>
  <c r="T74" i="11" s="1"/>
  <c r="AD26" i="9"/>
  <c r="T110" i="7"/>
  <c r="T110" i="11" s="1"/>
  <c r="S423" i="7"/>
  <c r="S423" i="11" s="1"/>
  <c r="K17" i="9"/>
  <c r="N15" i="9"/>
  <c r="T188" i="7"/>
  <c r="T188" i="11" s="1"/>
  <c r="S50" i="7"/>
  <c r="S50" i="11" s="1"/>
  <c r="S66" i="7"/>
  <c r="S66" i="11" s="1"/>
  <c r="J10" i="9"/>
  <c r="Z38" i="9"/>
  <c r="T422" i="7"/>
  <c r="T422" i="11" s="1"/>
  <c r="T413" i="7"/>
  <c r="T413" i="11" s="1"/>
  <c r="AA43" i="9"/>
  <c r="C23" i="9"/>
  <c r="T227" i="7"/>
  <c r="T227" i="11" s="1"/>
  <c r="AD15" i="9"/>
  <c r="S113" i="7"/>
  <c r="S113" i="11" s="1"/>
  <c r="S68" i="7"/>
  <c r="S68" i="11" s="1"/>
  <c r="B20" i="9"/>
  <c r="T198" i="7"/>
  <c r="T198" i="11" s="1"/>
  <c r="S201" i="7"/>
  <c r="S201" i="11" s="1"/>
  <c r="T225" i="7"/>
  <c r="T225" i="11" s="1"/>
  <c r="S32" i="7"/>
  <c r="S32" i="11" s="1"/>
  <c r="T201" i="7"/>
  <c r="T201" i="11" s="1"/>
  <c r="AA32" i="9"/>
  <c r="B16" i="9"/>
  <c r="T460" i="7"/>
  <c r="T460" i="11" s="1"/>
  <c r="S72" i="7"/>
  <c r="S72" i="11" s="1"/>
  <c r="G20" i="9"/>
  <c r="S74" i="7"/>
  <c r="S74" i="11" s="1"/>
  <c r="S476" i="7"/>
  <c r="S476" i="11" s="1"/>
  <c r="N8" i="9"/>
  <c r="N14" i="9"/>
  <c r="AH32" i="9"/>
  <c r="AI49" i="9"/>
  <c r="R9" i="9"/>
  <c r="AH15" i="9"/>
  <c r="S39" i="7"/>
  <c r="S39" i="11" s="1"/>
  <c r="S462" i="7"/>
  <c r="S462" i="11" s="1"/>
  <c r="Z16" i="9"/>
  <c r="T123" i="7"/>
  <c r="T123" i="11" s="1"/>
  <c r="G18" i="9"/>
  <c r="G15" i="9"/>
  <c r="O25" i="9"/>
  <c r="S221" i="7"/>
  <c r="S221" i="11" s="1"/>
  <c r="S466" i="7"/>
  <c r="S466" i="11" s="1"/>
  <c r="Z31" i="9"/>
  <c r="S407" i="7"/>
  <c r="AA31" i="9"/>
  <c r="T407" i="7"/>
  <c r="T407" i="11" s="1"/>
  <c r="T50" i="7"/>
  <c r="T50" i="11" s="1"/>
  <c r="AI20" i="9"/>
  <c r="T170" i="7"/>
  <c r="T170" i="11" s="1"/>
  <c r="S427" i="7"/>
  <c r="S427" i="11" s="1"/>
  <c r="T220" i="7"/>
  <c r="T220" i="11" s="1"/>
  <c r="Z47" i="9"/>
  <c r="AE12" i="9"/>
  <c r="J15" i="9"/>
  <c r="T158" i="7"/>
  <c r="T158" i="11" s="1"/>
  <c r="T52" i="7"/>
  <c r="T52" i="11" s="1"/>
  <c r="T42" i="7"/>
  <c r="T42" i="11" s="1"/>
  <c r="AA46" i="9"/>
  <c r="AA37" i="9"/>
  <c r="T419" i="7"/>
  <c r="T419" i="11" s="1"/>
  <c r="AI26" i="9"/>
  <c r="S191" i="7"/>
  <c r="S191" i="11" s="1"/>
  <c r="AI36" i="9"/>
  <c r="R12" i="9"/>
  <c r="J17" i="9"/>
  <c r="AE22" i="9"/>
  <c r="T73" i="7"/>
  <c r="T73" i="11" s="1"/>
  <c r="AD25" i="9"/>
  <c r="AI24" i="9"/>
  <c r="T76" i="7"/>
  <c r="T76" i="11" s="1"/>
  <c r="F6" i="9"/>
  <c r="AE25" i="9"/>
  <c r="AI34" i="9"/>
  <c r="Z34" i="9"/>
  <c r="J23" i="9"/>
  <c r="AH50" i="9"/>
  <c r="K26" i="9"/>
  <c r="S458" i="7"/>
  <c r="S458" i="11" s="1"/>
  <c r="B10" i="9"/>
  <c r="S471" i="7"/>
  <c r="S471" i="11" s="1"/>
  <c r="F13" i="9"/>
  <c r="S22" i="9"/>
  <c r="AA8" i="9"/>
  <c r="AH20" i="9"/>
  <c r="T410" i="7"/>
  <c r="T410" i="11" s="1"/>
  <c r="Z35" i="9"/>
  <c r="AE24" i="9"/>
  <c r="AE11" i="9"/>
  <c r="T48" i="7"/>
  <c r="T48" i="11" s="1"/>
  <c r="S409" i="7"/>
  <c r="S409" i="11" s="1"/>
  <c r="T415" i="7"/>
  <c r="T415" i="11" s="1"/>
  <c r="G24" i="9"/>
  <c r="B13" i="9"/>
  <c r="T51" i="7"/>
  <c r="T51" i="11" s="1"/>
  <c r="S160" i="7"/>
  <c r="S160" i="11" s="1"/>
  <c r="T414" i="7"/>
  <c r="T414" i="11" s="1"/>
  <c r="AA19" i="9"/>
  <c r="Z51" i="9"/>
  <c r="AI19" i="9"/>
  <c r="T167" i="7"/>
  <c r="T167" i="11" s="1"/>
  <c r="K18" i="9"/>
  <c r="C18" i="9"/>
  <c r="AA7" i="9"/>
  <c r="G26" i="9"/>
  <c r="G16" i="9"/>
  <c r="T66" i="7"/>
  <c r="T66" i="11" s="1"/>
  <c r="T462" i="7"/>
  <c r="T462" i="11" s="1"/>
  <c r="T113" i="7"/>
  <c r="T113" i="11" s="1"/>
  <c r="K22" i="9"/>
  <c r="K25" i="9"/>
  <c r="Q53" i="11"/>
  <c r="AE45" i="9"/>
  <c r="N16" i="9"/>
  <c r="S220" i="7"/>
  <c r="S220" i="11" s="1"/>
  <c r="S199" i="7"/>
  <c r="S199" i="11" s="1"/>
  <c r="S470" i="7"/>
  <c r="S470" i="11" s="1"/>
  <c r="T77" i="7"/>
  <c r="T77" i="11" s="1"/>
  <c r="T202" i="7"/>
  <c r="T202" i="11" s="1"/>
  <c r="AH45" i="9"/>
  <c r="C13" i="9"/>
  <c r="AE35" i="9"/>
  <c r="AD13" i="9"/>
  <c r="S173" i="7"/>
  <c r="S173" i="11" s="1"/>
  <c r="S159" i="7"/>
  <c r="S159" i="11" s="1"/>
  <c r="S209" i="7"/>
  <c r="S209" i="11" s="1"/>
  <c r="AA34" i="9"/>
  <c r="AD32" i="9"/>
  <c r="S475" i="7"/>
  <c r="S475" i="11" s="1"/>
  <c r="T471" i="7"/>
  <c r="T471" i="11" s="1"/>
  <c r="S411" i="7"/>
  <c r="S411" i="11" s="1"/>
  <c r="G22" i="9"/>
  <c r="N13" i="9"/>
  <c r="S175" i="7"/>
  <c r="S175" i="11" s="1"/>
  <c r="Z33" i="9"/>
  <c r="AA39" i="9"/>
  <c r="G25" i="9"/>
  <c r="Z9" i="9"/>
  <c r="S122" i="7"/>
  <c r="S122" i="11" s="1"/>
  <c r="T210" i="7"/>
  <c r="T210" i="11" s="1"/>
  <c r="AA38" i="9"/>
  <c r="S47" i="7"/>
  <c r="S47" i="11" s="1"/>
  <c r="AA16" i="9"/>
  <c r="T69" i="7"/>
  <c r="T69" i="11" s="1"/>
  <c r="S210" i="7"/>
  <c r="S210" i="11" s="1"/>
  <c r="K15" i="9"/>
  <c r="O8" i="9"/>
  <c r="T38" i="7"/>
  <c r="T38" i="11" s="1"/>
  <c r="B6" i="9"/>
  <c r="AH21" i="9"/>
  <c r="S12" i="9"/>
  <c r="S77" i="7"/>
  <c r="S77" i="11" s="1"/>
  <c r="S184" i="7"/>
  <c r="S184" i="11" s="1"/>
  <c r="T115" i="7"/>
  <c r="T115" i="11" s="1"/>
  <c r="B17" i="9"/>
  <c r="G6" i="9"/>
  <c r="AH19" i="9"/>
  <c r="AD23" i="9"/>
  <c r="AH22" i="9"/>
  <c r="AH44" i="9"/>
  <c r="T169" i="7"/>
  <c r="T169" i="11" s="1"/>
  <c r="S118" i="7"/>
  <c r="S118" i="11" s="1"/>
  <c r="AI35" i="9"/>
  <c r="S196" i="7"/>
  <c r="S196" i="11" s="1"/>
  <c r="S227" i="7"/>
  <c r="S227" i="11" s="1"/>
  <c r="N10" i="9"/>
  <c r="AE26" i="9"/>
  <c r="T75" i="7"/>
  <c r="T75" i="11" s="1"/>
  <c r="O22" i="9"/>
  <c r="S189" i="7"/>
  <c r="S189" i="11" s="1"/>
  <c r="Z22" i="9"/>
  <c r="Z8" i="9"/>
  <c r="T464" i="7"/>
  <c r="T464" i="11" s="1"/>
  <c r="AH49" i="9"/>
  <c r="AI45" i="9"/>
  <c r="AE43" i="9"/>
  <c r="Z24" i="9"/>
  <c r="S190" i="7"/>
  <c r="S190" i="11" s="1"/>
  <c r="O18" i="9"/>
  <c r="AI9" i="9"/>
  <c r="S35" i="7"/>
  <c r="S35" i="11" s="1"/>
  <c r="F21" i="9"/>
  <c r="AH9" i="9"/>
  <c r="O20" i="9"/>
  <c r="S408" i="7"/>
  <c r="S408" i="11" s="1"/>
  <c r="T60" i="7"/>
  <c r="T60" i="11" s="1"/>
  <c r="G12" i="9"/>
  <c r="S415" i="7"/>
  <c r="S415" i="11" s="1"/>
  <c r="Q28" i="11"/>
  <c r="C24" i="9"/>
  <c r="S222" i="7"/>
  <c r="S222" i="11" s="1"/>
  <c r="AI48" i="9"/>
  <c r="J20" i="9"/>
  <c r="J26" i="9"/>
  <c r="N19" i="9"/>
  <c r="S424" i="7"/>
  <c r="S424" i="11" s="1"/>
  <c r="S218" i="7"/>
  <c r="S218" i="11" s="1"/>
  <c r="AD8" i="9"/>
  <c r="S14" i="9"/>
  <c r="AD12" i="9"/>
  <c r="T32" i="7"/>
  <c r="T32" i="11" s="1"/>
  <c r="S223" i="7"/>
  <c r="S223" i="11" s="1"/>
  <c r="AA18" i="9"/>
  <c r="R17" i="9"/>
  <c r="T461" i="7"/>
  <c r="T461" i="11" s="1"/>
  <c r="AD20" i="9"/>
  <c r="AH26" i="9"/>
  <c r="N17" i="9"/>
  <c r="K24" i="9"/>
  <c r="S158" i="7"/>
  <c r="S158" i="11" s="1"/>
  <c r="T37" i="7"/>
  <c r="T37" i="11" s="1"/>
  <c r="T108" i="7"/>
  <c r="T108" i="11" s="1"/>
  <c r="N12" i="9"/>
  <c r="S163" i="7"/>
  <c r="S163" i="11" s="1"/>
  <c r="O26" i="9"/>
  <c r="S40" i="7"/>
  <c r="S40" i="11" s="1"/>
  <c r="S212" i="7"/>
  <c r="S212" i="11" s="1"/>
  <c r="AD41" i="9"/>
  <c r="F9" i="9"/>
  <c r="T215" i="7"/>
  <c r="T215" i="11" s="1"/>
  <c r="Z32" i="9"/>
  <c r="T165" i="7"/>
  <c r="T165" i="11" s="1"/>
  <c r="Z39" i="9"/>
  <c r="T189" i="7"/>
  <c r="T189" i="11" s="1"/>
  <c r="T474" i="7"/>
  <c r="T474" i="11" s="1"/>
  <c r="AH39" i="9"/>
  <c r="S71" i="7"/>
  <c r="S71" i="11" s="1"/>
  <c r="Z48" i="9"/>
  <c r="T459" i="7"/>
  <c r="T459" i="11" s="1"/>
  <c r="AI39" i="9"/>
  <c r="AH17" i="9"/>
  <c r="T211" i="7"/>
  <c r="T211" i="11" s="1"/>
  <c r="S418" i="7"/>
  <c r="S418" i="11" s="1"/>
  <c r="S188" i="7"/>
  <c r="S188" i="11" s="1"/>
  <c r="C21" i="9"/>
  <c r="S194" i="7"/>
  <c r="S194" i="11" s="1"/>
  <c r="T177" i="7"/>
  <c r="T177" i="11" s="1"/>
  <c r="Z7" i="9"/>
  <c r="G11" i="9"/>
  <c r="T43" i="7"/>
  <c r="T43" i="11" s="1"/>
  <c r="S7" i="9"/>
  <c r="S426" i="7"/>
  <c r="S426" i="11" s="1"/>
  <c r="Q403" i="11"/>
  <c r="G8" i="9"/>
  <c r="G9" i="9"/>
  <c r="Z12" i="9"/>
  <c r="O17" i="9"/>
  <c r="N18" i="9"/>
  <c r="F14" i="9"/>
  <c r="AI23" i="9"/>
  <c r="N11" i="9"/>
  <c r="AH11" i="9"/>
  <c r="O16" i="9"/>
  <c r="S193" i="7"/>
  <c r="S193" i="11" s="1"/>
  <c r="AI14" i="9"/>
  <c r="T174" i="7"/>
  <c r="T174" i="11" s="1"/>
  <c r="Q428" i="11"/>
  <c r="S420" i="7"/>
  <c r="S420" i="11" s="1"/>
  <c r="K20" i="9"/>
  <c r="K21" i="9"/>
  <c r="AA14" i="9"/>
  <c r="S463" i="7"/>
  <c r="S463" i="11" s="1"/>
  <c r="AE13" i="9"/>
  <c r="S465" i="7"/>
  <c r="S465" i="11" s="1"/>
  <c r="T420" i="7"/>
  <c r="T420" i="11" s="1"/>
  <c r="T118" i="7"/>
  <c r="T118" i="11" s="1"/>
  <c r="AI33" i="9"/>
  <c r="T465" i="7"/>
  <c r="T465" i="11" s="1"/>
  <c r="AI10" i="9"/>
  <c r="Z42" i="9"/>
  <c r="T421" i="7"/>
  <c r="T421" i="11" s="1"/>
  <c r="AA47" i="9"/>
  <c r="AD18" i="9"/>
  <c r="S170" i="7"/>
  <c r="S170" i="11" s="1"/>
  <c r="AA51" i="9"/>
  <c r="S62" i="7"/>
  <c r="S62" i="11" s="1"/>
  <c r="T424" i="7"/>
  <c r="T424" i="11" s="1"/>
  <c r="T116" i="7"/>
  <c r="T116" i="11" s="1"/>
  <c r="AA26" i="9"/>
  <c r="Q178" i="11"/>
  <c r="G17" i="9"/>
  <c r="Z50" i="9"/>
  <c r="F17" i="9"/>
  <c r="N25" i="9"/>
  <c r="S162" i="7"/>
  <c r="S162" i="11" s="1"/>
  <c r="AD6" i="9"/>
  <c r="AE6" i="9"/>
  <c r="T182" i="7"/>
  <c r="T182" i="11" s="1"/>
  <c r="S182" i="7"/>
  <c r="S182" i="11" s="1"/>
  <c r="S421" i="7"/>
  <c r="S421" i="11" s="1"/>
  <c r="T412" i="7"/>
  <c r="T412" i="11" s="1"/>
  <c r="AE16" i="9"/>
  <c r="R28" i="11"/>
  <c r="S44" i="7"/>
  <c r="S44" i="11" s="1"/>
  <c r="AD17" i="9"/>
  <c r="T40" i="7"/>
  <c r="T40" i="11" s="1"/>
  <c r="AA23" i="9"/>
  <c r="S425" i="7"/>
  <c r="S425" i="11" s="1"/>
  <c r="Z44" i="9"/>
  <c r="T33" i="7"/>
  <c r="T33" i="11" s="1"/>
  <c r="T71" i="7"/>
  <c r="T71" i="11" s="1"/>
  <c r="AH37" i="9"/>
  <c r="T425" i="7"/>
  <c r="T425" i="11" s="1"/>
  <c r="T122" i="7"/>
  <c r="T122" i="11" s="1"/>
  <c r="S58" i="7"/>
  <c r="S58" i="11" s="1"/>
  <c r="AA44" i="9"/>
  <c r="AE38" i="9"/>
  <c r="S17" i="9"/>
  <c r="T121" i="7"/>
  <c r="T121" i="11" s="1"/>
  <c r="T127" i="7"/>
  <c r="T127" i="11" s="1"/>
  <c r="T166" i="7"/>
  <c r="T166" i="11" s="1"/>
  <c r="AA45" i="9"/>
  <c r="B14" i="9"/>
  <c r="T423" i="7"/>
  <c r="T423" i="11" s="1"/>
  <c r="S464" i="7"/>
  <c r="S464" i="11" s="1"/>
  <c r="O21" i="9"/>
  <c r="C22" i="9"/>
  <c r="T212" i="7"/>
  <c r="T212" i="11" s="1"/>
  <c r="AD22" i="9"/>
  <c r="Z19" i="9"/>
  <c r="T427" i="7"/>
  <c r="T427" i="11" s="1"/>
  <c r="J11" i="9"/>
  <c r="AA48" i="9"/>
  <c r="N7" i="9"/>
  <c r="S215" i="7"/>
  <c r="S215" i="11" s="1"/>
  <c r="S217" i="7"/>
  <c r="S217" i="11" s="1"/>
  <c r="AD50" i="9"/>
  <c r="AE32" i="9"/>
  <c r="AD34" i="9"/>
  <c r="AD46" i="9"/>
  <c r="AE50" i="9"/>
  <c r="AD37" i="9"/>
  <c r="AD39" i="9"/>
  <c r="AD43" i="9"/>
  <c r="AE42" i="9"/>
  <c r="AE46" i="9"/>
  <c r="AE34" i="9"/>
  <c r="AD38" i="9"/>
  <c r="AD42" i="9"/>
  <c r="AE36" i="9"/>
  <c r="AE48" i="9"/>
  <c r="AD51" i="9"/>
  <c r="AE44" i="9"/>
  <c r="AD33" i="9"/>
  <c r="AE40" i="9"/>
  <c r="AD45" i="9"/>
  <c r="AD35" i="9"/>
  <c r="AD47" i="9"/>
  <c r="AD40" i="9"/>
  <c r="O7" i="9"/>
  <c r="S43" i="7"/>
  <c r="S43" i="11" s="1"/>
  <c r="AH48" i="9"/>
  <c r="T183" i="7"/>
  <c r="T183" i="11" s="1"/>
  <c r="N6" i="9"/>
  <c r="N23" i="9"/>
  <c r="T184" i="7"/>
  <c r="T184" i="11" s="1"/>
  <c r="AD16" i="9"/>
  <c r="T197" i="7"/>
  <c r="T197" i="11" s="1"/>
  <c r="Z11" i="9"/>
  <c r="S107" i="7"/>
  <c r="S107" i="11" s="1"/>
  <c r="T107" i="7"/>
  <c r="T107" i="11" s="1"/>
  <c r="S6" i="9"/>
  <c r="R6" i="9"/>
  <c r="Z45" i="9"/>
  <c r="O23" i="9"/>
  <c r="AA36" i="9"/>
  <c r="T214" i="7"/>
  <c r="T214" i="11" s="1"/>
  <c r="S169" i="7"/>
  <c r="S169" i="11" s="1"/>
  <c r="S176" i="7"/>
  <c r="S176" i="11" s="1"/>
  <c r="F18" i="9"/>
  <c r="T185" i="7"/>
  <c r="T185" i="11" s="1"/>
  <c r="G14" i="9"/>
  <c r="T164" i="7"/>
  <c r="T164" i="11" s="1"/>
  <c r="Z49" i="9"/>
  <c r="G7" i="9"/>
  <c r="AA49" i="9"/>
  <c r="T213" i="7"/>
  <c r="T213" i="11" s="1"/>
  <c r="S21" i="9"/>
  <c r="J7" i="9"/>
  <c r="Q378" i="11"/>
  <c r="T120" i="7"/>
  <c r="T120" i="11" s="1"/>
  <c r="S20" i="9"/>
  <c r="S473" i="7"/>
  <c r="S473" i="11" s="1"/>
  <c r="S26" i="9"/>
  <c r="AA15" i="9"/>
  <c r="AH38" i="9"/>
  <c r="AI11" i="9"/>
  <c r="S114" i="7"/>
  <c r="S114" i="11" s="1"/>
  <c r="S419" i="7"/>
  <c r="S419" i="11" s="1"/>
  <c r="R16" i="9"/>
  <c r="AH14" i="9"/>
  <c r="S225" i="7"/>
  <c r="S225" i="11" s="1"/>
  <c r="AH16" i="9"/>
  <c r="S213" i="7"/>
  <c r="S213" i="11" s="1"/>
  <c r="S469" i="7"/>
  <c r="S469" i="11" s="1"/>
  <c r="AI12" i="9"/>
  <c r="S19" i="9"/>
  <c r="AH47" i="9"/>
  <c r="N22" i="9"/>
  <c r="S195" i="7"/>
  <c r="S195" i="11" s="1"/>
  <c r="R13" i="9"/>
  <c r="Z43" i="9"/>
  <c r="B22" i="9"/>
  <c r="S177" i="7"/>
  <c r="S177" i="11" s="1"/>
  <c r="T125" i="7"/>
  <c r="T125" i="11" s="1"/>
  <c r="B8" i="9"/>
  <c r="T463" i="7"/>
  <c r="T463" i="11" s="1"/>
  <c r="C26" i="9"/>
  <c r="S200" i="7"/>
  <c r="S200" i="11" s="1"/>
  <c r="S117" i="7"/>
  <c r="S117" i="11" s="1"/>
  <c r="AH24" i="9"/>
  <c r="Z18" i="9"/>
  <c r="Z25" i="9"/>
  <c r="AA13" i="9"/>
  <c r="AI41" i="9"/>
  <c r="N20" i="9"/>
  <c r="AI16" i="9"/>
  <c r="S42" i="7"/>
  <c r="S42" i="11" s="1"/>
  <c r="T58" i="7"/>
  <c r="T58" i="11" s="1"/>
  <c r="S75" i="7"/>
  <c r="S75" i="11" s="1"/>
  <c r="G23" i="9"/>
  <c r="S45" i="7"/>
  <c r="S45" i="11" s="1"/>
  <c r="F20" i="9"/>
  <c r="S127" i="7"/>
  <c r="S127" i="11" s="1"/>
  <c r="T36" i="7"/>
  <c r="T36" i="11" s="1"/>
  <c r="G13" i="9"/>
  <c r="T417" i="7"/>
  <c r="T417" i="11" s="1"/>
  <c r="AE49" i="9"/>
  <c r="C14" i="9"/>
  <c r="AH35" i="9"/>
  <c r="AI32" i="9"/>
  <c r="Z21" i="9"/>
  <c r="AI17" i="9"/>
  <c r="AH12" i="9"/>
  <c r="AH43" i="9"/>
  <c r="T472" i="7"/>
  <c r="T472" i="11" s="1"/>
  <c r="S211" i="7"/>
  <c r="S211" i="11" s="1"/>
  <c r="T226" i="7"/>
  <c r="T226" i="11" s="1"/>
  <c r="AI44" i="9"/>
  <c r="S416" i="7"/>
  <c r="S416" i="11" s="1"/>
  <c r="T126" i="7"/>
  <c r="T126" i="11" s="1"/>
  <c r="S161" i="7"/>
  <c r="S161" i="11" s="1"/>
  <c r="B26" i="9"/>
  <c r="AD19" i="9"/>
  <c r="Z26" i="9"/>
  <c r="S24" i="9"/>
  <c r="C15" i="9"/>
  <c r="S108" i="7"/>
  <c r="S108" i="11" s="1"/>
  <c r="AD24" i="9"/>
  <c r="S449" i="7"/>
  <c r="S449" i="11" s="1"/>
  <c r="S441" i="7"/>
  <c r="S441" i="11" s="1"/>
  <c r="S433" i="7"/>
  <c r="S433" i="11" s="1"/>
  <c r="S445" i="7"/>
  <c r="S445" i="11" s="1"/>
  <c r="S437" i="7"/>
  <c r="S437" i="11" s="1"/>
  <c r="S440" i="7"/>
  <c r="S440" i="11" s="1"/>
  <c r="T452" i="7"/>
  <c r="T452" i="11" s="1"/>
  <c r="T442" i="7"/>
  <c r="T442" i="11" s="1"/>
  <c r="S438" i="7"/>
  <c r="S438" i="11" s="1"/>
  <c r="T440" i="7"/>
  <c r="T440" i="11" s="1"/>
  <c r="S443" i="7"/>
  <c r="S443" i="11" s="1"/>
  <c r="S432" i="7"/>
  <c r="S432" i="11" s="1"/>
  <c r="T434" i="7"/>
  <c r="T434" i="11" s="1"/>
  <c r="S447" i="7"/>
  <c r="S447" i="11" s="1"/>
  <c r="S446" i="7"/>
  <c r="S446" i="11" s="1"/>
  <c r="T450" i="7"/>
  <c r="T450" i="11" s="1"/>
  <c r="T446" i="7"/>
  <c r="T446" i="11" s="1"/>
  <c r="T448" i="7"/>
  <c r="T448" i="11" s="1"/>
  <c r="T435" i="7"/>
  <c r="T435" i="11" s="1"/>
  <c r="S451" i="7"/>
  <c r="S451" i="11" s="1"/>
  <c r="AD31" i="9"/>
  <c r="T439" i="7"/>
  <c r="T439" i="11" s="1"/>
  <c r="T438" i="7"/>
  <c r="T438" i="11" s="1"/>
  <c r="T451" i="7"/>
  <c r="T451" i="11" s="1"/>
  <c r="S450" i="7"/>
  <c r="S450" i="11" s="1"/>
  <c r="T441" i="7"/>
  <c r="T441" i="11" s="1"/>
  <c r="S435" i="7"/>
  <c r="S435" i="11" s="1"/>
  <c r="T444" i="7"/>
  <c r="T444" i="11" s="1"/>
  <c r="S434" i="7"/>
  <c r="S434" i="11" s="1"/>
  <c r="S439" i="7"/>
  <c r="S439" i="11" s="1"/>
  <c r="S442" i="7"/>
  <c r="S442" i="11" s="1"/>
  <c r="T447" i="7"/>
  <c r="T447" i="11" s="1"/>
  <c r="T433" i="7"/>
  <c r="T433" i="11" s="1"/>
  <c r="S448" i="7"/>
  <c r="S448" i="11" s="1"/>
  <c r="T443" i="7"/>
  <c r="T443" i="11" s="1"/>
  <c r="S436" i="7"/>
  <c r="S436" i="11" s="1"/>
  <c r="T437" i="7"/>
  <c r="T437" i="11" s="1"/>
  <c r="T432" i="7"/>
  <c r="T432" i="11" s="1"/>
  <c r="T449" i="7"/>
  <c r="T449" i="11" s="1"/>
  <c r="S444" i="7"/>
  <c r="S444" i="11" s="1"/>
  <c r="T445" i="7"/>
  <c r="T445" i="11" s="1"/>
  <c r="AE31" i="9"/>
  <c r="S452" i="7"/>
  <c r="S452" i="11" s="1"/>
  <c r="T436" i="7"/>
  <c r="T436" i="11" s="1"/>
  <c r="A1" i="9"/>
  <c r="A1" i="8"/>
  <c r="A1" i="7"/>
  <c r="S407" i="11" l="1"/>
  <c r="S428" i="7"/>
  <c r="S428" i="11"/>
</calcChain>
</file>

<file path=xl/sharedStrings.xml><?xml version="1.0" encoding="utf-8"?>
<sst xmlns="http://schemas.openxmlformats.org/spreadsheetml/2006/main" count="2720" uniqueCount="100">
  <si>
    <t>1.1.2 Kynja og aldurssamsetning</t>
  </si>
  <si>
    <t>Frumgögn fyrir vísi</t>
  </si>
  <si>
    <t>Slóð á töflu á Hagstofa.is</t>
  </si>
  <si>
    <t>https://px.hagstofa.is/pxis/pxweb/is/Ibuar/Ibuar__mannfjoldi__2_byggdir__sveitarfelog/MAN02005.px/table/tableViewLayout2/</t>
  </si>
  <si>
    <t>Slóð á CSV</t>
  </si>
  <si>
    <t>https://px.hagstofa.is:443/pxis/sq/905772b9-9f50-42a3-b2b4-85f179f80a92</t>
  </si>
  <si>
    <t xml:space="preserve"> Fast upphafstímabil, með hækkandi fjölda uppfærðra tímabila Snið: Semíkommuskipt án töfluheits (CSV)</t>
  </si>
  <si>
    <t>Mannfjöldi eftir kyni, aldri og sveitarfélögum 1998-2022 - Sveitarfélagaskipan 1. janúar 2022</t>
  </si>
  <si>
    <t>Sveitarfélag</t>
  </si>
  <si>
    <t>Aldur</t>
  </si>
  <si>
    <t>Alls</t>
  </si>
  <si>
    <t>Karlar</t>
  </si>
  <si>
    <t>Konur</t>
  </si>
  <si>
    <t>Ísland</t>
  </si>
  <si>
    <t>0-4 ára</t>
  </si>
  <si>
    <t>5-9 ára</t>
  </si>
  <si>
    <t>10-14 ára</t>
  </si>
  <si>
    <t>15-19 ára</t>
  </si>
  <si>
    <t>20-24 ára</t>
  </si>
  <si>
    <t>25-29 ára</t>
  </si>
  <si>
    <t>30-34 ára</t>
  </si>
  <si>
    <t>35-39 ára</t>
  </si>
  <si>
    <t>40-44 ára</t>
  </si>
  <si>
    <t>45-49 ára</t>
  </si>
  <si>
    <t>50-54 ára</t>
  </si>
  <si>
    <t>55-59 ára</t>
  </si>
  <si>
    <t>60-64 ára</t>
  </si>
  <si>
    <t>65-69 ára</t>
  </si>
  <si>
    <t>70-74 ára</t>
  </si>
  <si>
    <t>75-79 ára</t>
  </si>
  <si>
    <t>80-84 ára</t>
  </si>
  <si>
    <t>85-89 ára</t>
  </si>
  <si>
    <t>90-94 ára</t>
  </si>
  <si>
    <t>95-99 ára</t>
  </si>
  <si>
    <t>100 ára og eldri</t>
  </si>
  <si>
    <t>Fjarðabyggð</t>
  </si>
  <si>
    <t>Múlaþing</t>
  </si>
  <si>
    <t>Vopnafjarðarhreppur</t>
  </si>
  <si>
    <t>Fljótsdalshreppur</t>
  </si>
  <si>
    <t>Austurland</t>
  </si>
  <si>
    <t>Landið allt</t>
  </si>
  <si>
    <t>% karlar</t>
  </si>
  <si>
    <t>% konur</t>
  </si>
  <si>
    <t>Samtals</t>
  </si>
  <si>
    <t>Population by sex, age and municipalities 1998-2022 - Municipal structure 1 January 2022</t>
  </si>
  <si>
    <t>East Iceland</t>
  </si>
  <si>
    <t>Iceland</t>
  </si>
  <si>
    <t>Total</t>
  </si>
  <si>
    <t>Men</t>
  </si>
  <si>
    <t>Women</t>
  </si>
  <si>
    <t>% men</t>
  </si>
  <si>
    <t>% women</t>
  </si>
  <si>
    <t>0-4 years</t>
  </si>
  <si>
    <t>5-9 years</t>
  </si>
  <si>
    <t>10-14 years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</si>
  <si>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</si>
  <si>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</si>
  <si>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</si>
  <si>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</si>
  <si>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</si>
  <si>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</si>
  <si>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</si>
  <si>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</si>
  <si>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</si>
  <si>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</si>
  <si>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</si>
  <si>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</si>
  <si>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</si>
  <si>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</si>
  <si>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</si>
  <si>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</si>
  <si>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</si>
  <si>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older</t>
  </si>
  <si>
    <t>2022</t>
  </si>
  <si>
    <t>2023</t>
  </si>
  <si>
    <t>Mannfjöldaþróun 2003-2022</t>
  </si>
  <si>
    <t>Population development 2003-2022</t>
  </si>
  <si>
    <t>Mannfjöldi eftir byggðakjörnum, kyni og aldri 1. janúar 2001-2023</t>
  </si>
  <si>
    <t>Vopnafjörður (690-691)</t>
  </si>
  <si>
    <t>Borgarfjörður eystri (720-721)</t>
  </si>
  <si>
    <t>Seyðisfjörður (710-711)</t>
  </si>
  <si>
    <t>Egilsstaðir (700-701)</t>
  </si>
  <si>
    <t>Neskaupstaður (740-741)</t>
  </si>
  <si>
    <t>Eskifjörður (735-736)</t>
  </si>
  <si>
    <t>Reyðarfjörður (730-731)</t>
  </si>
  <si>
    <t>Fáskrúðsfjörður (750-751)</t>
  </si>
  <si>
    <t>Stöðvarfjörður (755-756)</t>
  </si>
  <si>
    <t>Breiðdalsvík (760-761)</t>
  </si>
  <si>
    <t>Djúpivogur (765-766)</t>
  </si>
  <si>
    <t>Vopnafjörður</t>
  </si>
  <si>
    <t>Borgarfjörður eystri</t>
  </si>
  <si>
    <t>Seyðisfjörður</t>
  </si>
  <si>
    <t>Egilsstaðir</t>
  </si>
  <si>
    <t>Neskaupstaður</t>
  </si>
  <si>
    <t>Eskifjörður</t>
  </si>
  <si>
    <t>Reyðarfjörður</t>
  </si>
  <si>
    <t>Fáskrúðsfjörður</t>
  </si>
  <si>
    <t>Stöðvarfjörður</t>
  </si>
  <si>
    <t>Breiðdalsvík</t>
  </si>
  <si>
    <t>Djúpivogur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</si>
</sst>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0.0000%"/>
    <numFmt numFmtId="177" formatCode="0.00000000"/>
    <numFmt numFmtId="178" formatCode="0.000000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222222"/>
      <name val="Arial"/>
      <family val="2"/>
    </font>
    <font>
      <b/>
      <sz val="16"/>
      <color rgb="FF222222"/>
      <name val="Arial"/>
      <family val="2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555555"/>
      <name val="Calibri"/>
      <family val="2"/>
      <scheme val="minor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11" fillId="0" borderId="0" applyNumberFormat="0" applyBorder="0" applyAlignment="0"/>
  </cellStyleXfs>
  <cellXfs count="286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0" xfId="0" applyFont="1"/>
    <xf numFmtId="0" fontId="0" fillId="2" borderId="0" xfId="0" applyFill="1"/>
    <xf numFmtId="0" fontId="2" fillId="2" borderId="0" xfId="0" applyFont="1" applyFill="1"/>
    <xf numFmtId="14" fontId="3" fillId="0" borderId="0" xfId="0" applyNumberFormat="1" applyFont="1" applyAlignment="1">
      <alignment vertical="center" wrapText="1"/>
    </xf>
    <xf numFmtId="0" fontId="5" fillId="0" borderId="0" xfId="2" applyFill="1" applyAlignment="1"/>
    <xf numFmtId="0" fontId="6" fillId="0" borderId="0" xfId="2" applyFont="1" applyFill="1" applyAlignment="1">
      <alignment horizontal="left"/>
    </xf>
    <xf numFmtId="0" fontId="6" fillId="0" borderId="0" xfId="2" applyFont="1" applyFill="1" applyAlignment="1"/>
    <xf numFmtId="3" fontId="0" fillId="0" borderId="0" xfId="0" applyNumberFormat="1"/>
    <xf numFmtId="10" fontId="0" fillId="0" borderId="0" xfId="0" applyNumberFormat="1"/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4" xfId="0" applyFont="1" applyFill="1" applyBorder="1"/>
    <xf numFmtId="0" fontId="1" fillId="3" borderId="0" xfId="0" applyFont="1" applyFill="1"/>
    <xf numFmtId="0" fontId="1" fillId="3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0" fillId="3" borderId="9" xfId="0" applyNumberFormat="1" applyFill="1" applyBorder="1"/>
    <xf numFmtId="3" fontId="0" fillId="3" borderId="10" xfId="0" applyNumberForma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3" fontId="0" fillId="3" borderId="13" xfId="0" applyNumberFormat="1" applyFill="1" applyBorder="1"/>
    <xf numFmtId="3" fontId="0" fillId="3" borderId="14" xfId="0" applyNumberFormat="1" applyFill="1" applyBorder="1"/>
    <xf numFmtId="3" fontId="0" fillId="3" borderId="15" xfId="0" applyNumberFormat="1" applyFill="1" applyBorder="1"/>
    <xf numFmtId="3" fontId="0" fillId="3" borderId="16" xfId="0" applyNumberFormat="1" applyFill="1" applyBorder="1"/>
    <xf numFmtId="3" fontId="0" fillId="3" borderId="17" xfId="0" applyNumberFormat="1" applyFill="1" applyBorder="1"/>
    <xf numFmtId="0" fontId="9" fillId="0" borderId="0" xfId="0" applyFont="1" applyAlignment="1">
      <alignment horizontal="center"/>
    </xf>
    <xf numFmtId="10" fontId="0" fillId="0" borderId="4" xfId="0" applyNumberFormat="1" applyBorder="1"/>
    <xf numFmtId="10" fontId="0" fillId="0" borderId="5" xfId="0" applyNumberFormat="1" applyBorder="1"/>
    <xf numFmtId="10" fontId="0" fillId="0" borderId="6" xfId="0" applyNumberFormat="1" applyBorder="1"/>
    <xf numFmtId="10" fontId="0" fillId="0" borderId="8" xfId="0" applyNumberFormat="1" applyBorder="1"/>
    <xf numFmtId="10" fontId="0" fillId="0" borderId="1" xfId="0" applyNumberFormat="1" applyBorder="1"/>
    <xf numFmtId="10" fontId="0" fillId="0" borderId="3" xfId="0" applyNumberFormat="1" applyBorder="1"/>
    <xf numFmtId="0" fontId="10" fillId="0" borderId="0" xfId="0" applyFont="1" applyAlignment="1">
      <alignment horizontal="center"/>
    </xf>
    <xf numFmtId="10" fontId="0" fillId="0" borderId="2" xfId="0" applyNumberFormat="1" applyBorder="1"/>
    <xf numFmtId="10" fontId="0" fillId="0" borderId="7" xfId="0" applyNumberFormat="1" applyBorder="1"/>
    <xf numFmtId="3" fontId="0" fillId="0" borderId="9" xfId="0" applyNumberForma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3" fontId="0" fillId="0" borderId="21" xfId="0" applyNumberForma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3" fontId="0" fillId="0" borderId="24" xfId="0" applyNumberFormat="1" applyBorder="1" applyAlignment="1">
      <alignment horizontal="right" vertical="center"/>
    </xf>
    <xf numFmtId="3" fontId="0" fillId="0" borderId="12" xfId="0" applyNumberForma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0" fillId="0" borderId="22" xfId="0" applyNumberForma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3" fontId="0" fillId="0" borderId="25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3" fontId="0" fillId="0" borderId="26" xfId="0" applyNumberFormat="1" applyBorder="1" applyAlignment="1">
      <alignment horizontal="right" vertical="center"/>
    </xf>
    <xf numFmtId="0" fontId="12" fillId="0" borderId="1" xfId="3" applyFont="1" applyBorder="1"/>
    <xf numFmtId="0" fontId="12" fillId="0" borderId="4" xfId="3" applyFont="1" applyBorder="1"/>
    <xf numFmtId="0" fontId="12" fillId="0" borderId="6" xfId="3" applyFont="1" applyBorder="1"/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3" fillId="0" borderId="0" xfId="0" applyFont="1" applyAlignment="1">
      <alignment vertical="top" wrapText="1"/>
    </xf>
    <xf numFmtId="49" fontId="3" fillId="0" borderId="0" xfId="0" applyNumberFormat="1" applyFont="1" applyAlignment="1">
      <alignment vertical="center" wrapText="1"/>
    </xf>
    <xf numFmtId="49" fontId="0" fillId="0" borderId="0" xfId="0" applyNumberFormat="1"/>
    <xf numFmtId="49" fontId="10" fillId="0" borderId="0" xfId="0" applyNumberFormat="1" applyFont="1" applyAlignment="1">
      <alignment horizontal="center"/>
    </xf>
    <xf numFmtId="49" fontId="1" fillId="0" borderId="0" xfId="0" applyNumberFormat="1" applyFont="1"/>
    <xf numFmtId="3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12" fillId="0" borderId="0" xfId="0" applyFont="1"/>
    <xf numFmtId="1" fontId="0" fillId="0" borderId="0" xfId="0" applyNumberFormat="1"/>
    <xf numFmtId="3" fontId="0" fillId="0" borderId="0" xfId="0" applyNumberFormat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1" fontId="0" fillId="0" borderId="2" xfId="0" applyNumberFormat="1" applyBorder="1" applyAlignment="1">
      <alignment horizontal="right" vertical="center"/>
    </xf>
    <xf numFmtId="1" fontId="0" fillId="0" borderId="3" xfId="0" applyNumberFormat="1" applyBorder="1" applyAlignment="1">
      <alignment horizontal="right" vertical="center"/>
    </xf>
    <xf numFmtId="1" fontId="0" fillId="0" borderId="4" xfId="0" applyNumberFormat="1" applyBorder="1" applyAlignment="1">
      <alignment horizontal="right" vertical="center"/>
    </xf>
    <xf numFmtId="1" fontId="0" fillId="0" borderId="5" xfId="0" applyNumberFormat="1" applyBorder="1" applyAlignment="1">
      <alignment horizontal="right" vertical="center"/>
    </xf>
    <xf numFmtId="1" fontId="0" fillId="0" borderId="6" xfId="0" applyNumberForma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1" fontId="0" fillId="0" borderId="8" xfId="0" applyNumberFormat="1" applyBorder="1" applyAlignment="1">
      <alignment horizontal="right" vertical="center"/>
    </xf>
    <xf numFmtId="1" fontId="0" fillId="0" borderId="7" xfId="0" applyNumberFormat="1" applyBorder="1" applyAlignment="1">
      <alignment horizontal="right" vertical="center"/>
    </xf>
    <xf numFmtId="3" fontId="0" fillId="3" borderId="0" xfId="0" applyNumberFormat="1" applyFill="1"/>
    <xf numFmtId="3" fontId="0" fillId="3" borderId="1" xfId="0" applyNumberFormat="1" applyFill="1" applyBorder="1"/>
    <xf numFmtId="3" fontId="0" fillId="3" borderId="2" xfId="0" applyNumberFormat="1" applyFill="1" applyBorder="1"/>
    <xf numFmtId="3" fontId="0" fillId="3" borderId="3" xfId="0" applyNumberFormat="1" applyFill="1" applyBorder="1"/>
    <xf numFmtId="3" fontId="0" fillId="3" borderId="4" xfId="0" applyNumberFormat="1" applyFill="1" applyBorder="1"/>
    <xf numFmtId="3" fontId="0" fillId="3" borderId="5" xfId="0" applyNumberFormat="1" applyFill="1" applyBorder="1"/>
    <xf numFmtId="3" fontId="0" fillId="3" borderId="6" xfId="0" applyNumberFormat="1" applyFill="1" applyBorder="1"/>
    <xf numFmtId="3" fontId="0" fillId="3" borderId="7" xfId="0" applyNumberFormat="1" applyFill="1" applyBorder="1"/>
    <xf numFmtId="3" fontId="0" fillId="3" borderId="8" xfId="0" applyNumberFormat="1" applyFill="1" applyBorder="1"/>
    <xf numFmtId="0" fontId="14" fillId="0" borderId="0" xfId="0" applyFont="1"/>
    <xf numFmtId="0" fontId="0" fillId="0" borderId="0" xfId="0" applyAlignment="1">
      <alignment horizontal="right"/>
    </xf>
    <xf numFmtId="0" fontId="12" fillId="0" borderId="18" xfId="0" applyFont="1" applyBorder="1"/>
    <xf numFmtId="0" fontId="12" fillId="0" borderId="19" xfId="0" applyFont="1" applyBorder="1"/>
    <xf numFmtId="0" fontId="12" fillId="0" borderId="20" xfId="0" applyFont="1" applyBorder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1" fontId="0" fillId="0" borderId="6" xfId="0" applyNumberFormat="1" applyBorder="1"/>
    <xf numFmtId="1" fontId="0" fillId="0" borderId="7" xfId="0" applyNumberFormat="1" applyBorder="1"/>
    <xf numFmtId="0" fontId="12" fillId="0" borderId="4" xfId="0" applyFont="1" applyBorder="1"/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  <xf numFmtId="0" fontId="12" fillId="0" borderId="27" xfId="0" applyFont="1" applyBorder="1"/>
    <xf numFmtId="0" fontId="12" fillId="0" borderId="28" xfId="0" applyFont="1" applyBorder="1"/>
    <xf numFmtId="0" fontId="12" fillId="0" borderId="29" xfId="0" applyFont="1" applyBorder="1"/>
    <xf numFmtId="1" fontId="0" fillId="0" borderId="19" xfId="0" applyNumberFormat="1" applyBorder="1"/>
    <xf numFmtId="1" fontId="0" fillId="0" borderId="20" xfId="0" applyNumberFormat="1" applyBorder="1"/>
    <xf numFmtId="0" fontId="11" fillId="0" borderId="1" xfId="0" applyFont="1" applyBorder="1"/>
    <xf numFmtId="0" fontId="11" fillId="0" borderId="4" xfId="0" applyFont="1" applyBorder="1"/>
    <xf numFmtId="0" fontId="0" fillId="0" borderId="5" xfId="0" applyBorder="1"/>
    <xf numFmtId="0" fontId="11" fillId="0" borderId="6" xfId="0" applyFont="1" applyBorder="1"/>
    <xf numFmtId="0" fontId="0" fillId="0" borderId="7" xfId="0" applyBorder="1"/>
    <xf numFmtId="0" fontId="0" fillId="0" borderId="8" xfId="0" applyBorder="1"/>
    <xf numFmtId="1" fontId="0" fillId="0" borderId="18" xfId="0" applyNumberFormat="1" applyBorder="1"/>
    <xf numFmtId="0" fontId="0" fillId="0" borderId="20" xfId="0" applyBorder="1"/>
    <xf numFmtId="2" fontId="0" fillId="0" borderId="3" xfId="0" applyNumberFormat="1" applyBorder="1"/>
    <xf numFmtId="0" fontId="0" fillId="0" borderId="4" xfId="0" applyBorder="1"/>
    <xf numFmtId="2" fontId="0" fillId="0" borderId="5" xfId="0" applyNumberFormat="1" applyBorder="1"/>
    <xf numFmtId="0" fontId="0" fillId="0" borderId="6" xfId="0" applyBorder="1"/>
    <xf numFmtId="2" fontId="0" fillId="0" borderId="8" xfId="0" applyNumberFormat="1" applyBorder="1"/>
    <xf numFmtId="2" fontId="0" fillId="0" borderId="1" xfId="0" applyNumberFormat="1" applyBorder="1"/>
    <xf numFmtId="2" fontId="0" fillId="0" borderId="4" xfId="0" applyNumberFormat="1" applyBorder="1"/>
    <xf numFmtId="2" fontId="0" fillId="0" borderId="6" xfId="0" applyNumberFormat="1" applyBorder="1"/>
    <xf numFmtId="0" fontId="12" fillId="0" borderId="1" xfId="0" applyFont="1" applyBorder="1"/>
    <xf numFmtId="0" fontId="12" fillId="0" borderId="6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2" fontId="0" fillId="0" borderId="4" xfId="0" applyNumberFormat="1" applyBorder="1" applyAlignment="1">
      <alignment vertical="center"/>
    </xf>
    <xf numFmtId="2" fontId="0" fillId="0" borderId="5" xfId="0" applyNumberFormat="1" applyBorder="1" applyAlignment="1">
      <alignment vertical="center"/>
    </xf>
    <xf numFmtId="2" fontId="0" fillId="0" borderId="6" xfId="0" applyNumberFormat="1" applyBorder="1" applyAlignment="1">
      <alignment vertical="center"/>
    </xf>
    <xf numFmtId="2" fontId="0" fillId="0" borderId="8" xfId="0" applyNumberFormat="1" applyBorder="1" applyAlignment="1">
      <alignment vertic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0" fillId="0" borderId="8" xfId="0" applyNumberFormat="1" applyBorder="1"/>
    <xf numFmtId="0" fontId="8" fillId="0" borderId="0" xfId="0" applyFont="1" applyAlignment="1">
      <alignment horizontal="left"/>
    </xf>
    <xf numFmtId="0" fontId="6" fillId="0" borderId="0" xfId="2" applyFont="1" applyFill="1" applyAlignment="1">
      <alignment horizontal="left"/>
    </xf>
    <xf numFmtId="0" fontId="5" fillId="0" borderId="0" xfId="2" applyFill="1" applyAlignment="1">
      <alignment horizontal="left"/>
    </xf>
    <xf numFmtId="0" fontId="2" fillId="2" borderId="0" xfId="0" applyFont="1" applyFill="1" applyAlignment="1">
      <alignment horizontal="left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 vertical="top" wrapText="1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166" fontId="0" fillId="0" borderId="1" xfId="0" applyNumberFormat="1" applyBorder="1"/>
    <xf numFmtId="166" fontId="0" fillId="0" borderId="3" xfId="0" applyNumberFormat="1" applyBorder="1"/>
    <xf numFmtId="166" fontId="0" fillId="0" borderId="4" xfId="0" applyNumberFormat="1" applyBorder="1"/>
    <xf numFmtId="166" fontId="0" fillId="0" borderId="5" xfId="0" applyNumberFormat="1" applyBorder="1"/>
    <xf numFmtId="166" fontId="0" fillId="0" borderId="6" xfId="0" applyNumberFormat="1" applyBorder="1"/>
    <xf numFmtId="166" fontId="0" fillId="0" borderId="8" xfId="0" applyNumberFormat="1" applyBorder="1"/>
    <xf numFmtId="177" fontId="0" fillId="0" borderId="0" xfId="0" applyNumberFormat="1"/>
    <xf numFmtId="178" fontId="0" fillId="0" borderId="0" xfId="0" applyNumberFormat="1"/>
    <xf numFmtId="0" fontId="0" fillId="0" borderId="0" xfId="0" applyNumberFormat="1"/>
    <xf numFmtId="0" fontId="1" fillId="0" borderId="0" xfId="0" applyFont="1" applyFill="1"/>
    <xf numFmtId="3" fontId="0" fillId="0" borderId="4" xfId="0" applyNumberFormat="1" applyFill="1" applyBorder="1" applyAlignment="1">
      <alignment horizontal="right" vertical="center"/>
    </xf>
    <xf numFmtId="3" fontId="0" fillId="0" borderId="0" xfId="0" applyNumberFormat="1" applyFill="1" applyAlignment="1">
      <alignment horizontal="right" vertical="center"/>
    </xf>
    <xf numFmtId="1" fontId="0" fillId="0" borderId="4" xfId="0" applyNumberFormat="1" applyFill="1" applyBorder="1" applyAlignment="1">
      <alignment horizontal="right" vertical="center"/>
    </xf>
    <xf numFmtId="1" fontId="0" fillId="0" borderId="0" xfId="0" applyNumberFormat="1" applyFill="1" applyAlignment="1">
      <alignment horizontal="right" vertical="center"/>
    </xf>
    <xf numFmtId="1" fontId="0" fillId="0" borderId="5" xfId="0" applyNumberFormat="1" applyFill="1" applyBorder="1" applyAlignment="1">
      <alignment horizontal="right" vertical="center"/>
    </xf>
    <xf numFmtId="3" fontId="0" fillId="0" borderId="5" xfId="0" applyNumberFormat="1" applyFill="1" applyBorder="1" applyAlignment="1">
      <alignment horizontal="right" vertical="center"/>
    </xf>
    <xf numFmtId="0" fontId="0" fillId="0" borderId="0" xfId="0" applyFill="1"/>
    <xf numFmtId="3" fontId="0" fillId="0" borderId="12" xfId="0" applyNumberFormat="1" applyFill="1" applyBorder="1"/>
    <xf numFmtId="3" fontId="0" fillId="0" borderId="13" xfId="0" applyNumberFormat="1" applyFill="1" applyBorder="1"/>
    <xf numFmtId="3" fontId="0" fillId="0" borderId="14" xfId="0" applyNumberFormat="1" applyFill="1" applyBorder="1"/>
    <xf numFmtId="166" fontId="0" fillId="0" borderId="4" xfId="0" applyNumberFormat="1" applyFill="1" applyBorder="1"/>
    <xf numFmtId="166" fontId="0" fillId="0" borderId="5" xfId="0" applyNumberFormat="1" applyFill="1" applyBorder="1"/>
    <xf numFmtId="0" fontId="1" fillId="4" borderId="0" xfId="0" applyFont="1" applyFill="1"/>
    <xf numFmtId="3" fontId="0" fillId="4" borderId="4" xfId="0" applyNumberFormat="1" applyFill="1" applyBorder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1" fontId="0" fillId="4" borderId="4" xfId="0" applyNumberFormat="1" applyFill="1" applyBorder="1" applyAlignment="1">
      <alignment horizontal="right" vertical="center"/>
    </xf>
    <xf numFmtId="1" fontId="0" fillId="4" borderId="0" xfId="0" applyNumberFormat="1" applyFill="1" applyAlignment="1">
      <alignment horizontal="right" vertical="center"/>
    </xf>
    <xf numFmtId="1" fontId="0" fillId="4" borderId="5" xfId="0" applyNumberFormat="1" applyFill="1" applyBorder="1" applyAlignment="1">
      <alignment horizontal="right" vertical="center"/>
    </xf>
    <xf numFmtId="3" fontId="0" fillId="4" borderId="5" xfId="0" applyNumberFormat="1" applyFill="1" applyBorder="1" applyAlignment="1">
      <alignment horizontal="right" vertical="center"/>
    </xf>
    <xf numFmtId="0" fontId="0" fillId="4" borderId="0" xfId="0" applyFill="1"/>
    <xf numFmtId="3" fontId="0" fillId="4" borderId="12" xfId="0" applyNumberFormat="1" applyFill="1" applyBorder="1"/>
    <xf numFmtId="3" fontId="0" fillId="4" borderId="13" xfId="0" applyNumberFormat="1" applyFill="1" applyBorder="1"/>
    <xf numFmtId="3" fontId="0" fillId="4" borderId="14" xfId="0" applyNumberFormat="1" applyFill="1" applyBorder="1"/>
    <xf numFmtId="166" fontId="0" fillId="4" borderId="4" xfId="0" applyNumberFormat="1" applyFill="1" applyBorder="1"/>
    <xf numFmtId="166" fontId="0" fillId="4" borderId="5" xfId="0" applyNumberFormat="1" applyFill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0" fillId="4" borderId="0" xfId="0" applyFill="1" applyAlignment="1">
      <alignment horizontal="right" vertical="center"/>
    </xf>
  </cellXfs>
  <cellStyles count="4">
    <cellStyle name="Hyperlink" xfId="2" builtinId="8"/>
    <cellStyle name="Normal" xfId="0" builtinId="0"/>
    <cellStyle name="Normal 2" xfId="3" xr:uid="{AF65ED34-D5EF-4671-A50D-44E78FC68276}"/>
    <cellStyle name="Normal 3" xfId="1" xr:uid="{377293A3-1ACB-408D-99D2-04C482BB9145}"/>
  </cellStyles>
  <dxfs count="0"/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2023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Úrvinnsla!$Y$506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Úrvinnsla!$Y$507:$Y$527</c:f>
              <c:numCache>
                <c:formatCode>0.0000%</c:formatCode>
                <c:ptCount val="21"/>
                <c:pt idx="0">
                  <c:v>-3.1107030673770755E-2</c:v>
                </c:pt>
                <c:pt idx="1">
                  <c:v>-2.9389464562949056E-2</c:v>
                </c:pt>
                <c:pt idx="2">
                  <c:v>-3.3296540625854271E-2</c:v>
                </c:pt>
                <c:pt idx="3">
                  <c:v>-3.1519659168863054E-2</c:v>
                </c:pt>
                <c:pt idx="4">
                  <c:v>-3.5150789925675295E-2</c:v>
                </c:pt>
                <c:pt idx="5">
                  <c:v>-4.2560050340676399E-2</c:v>
                </c:pt>
                <c:pt idx="6">
                  <c:v>-4.5028084526947218E-2</c:v>
                </c:pt>
                <c:pt idx="7">
                  <c:v>-3.8155241155566101E-2</c:v>
                </c:pt>
                <c:pt idx="8">
                  <c:v>-3.6703304638460069E-2</c:v>
                </c:pt>
                <c:pt idx="9">
                  <c:v>-3.3085068522119468E-2</c:v>
                </c:pt>
                <c:pt idx="10">
                  <c:v>-3.0183774416001733E-2</c:v>
                </c:pt>
                <c:pt idx="11">
                  <c:v>-2.9023256773554641E-2</c:v>
                </c:pt>
                <c:pt idx="12">
                  <c:v>-2.7527478478845051E-2</c:v>
                </c:pt>
                <c:pt idx="13">
                  <c:v>-2.4125872322427907E-2</c:v>
                </c:pt>
                <c:pt idx="14">
                  <c:v>-1.9419328550281362E-2</c:v>
                </c:pt>
                <c:pt idx="15">
                  <c:v>-1.3990684911723292E-2</c:v>
                </c:pt>
                <c:pt idx="16">
                  <c:v>-8.0694660071487893E-3</c:v>
                </c:pt>
                <c:pt idx="17">
                  <c:v>-4.6059655764677972E-3</c:v>
                </c:pt>
                <c:pt idx="18">
                  <c:v>-1.9935114169146737E-3</c:v>
                </c:pt>
                <c:pt idx="19">
                  <c:v>-3.6362886130008926E-4</c:v>
                </c:pt>
                <c:pt idx="20">
                  <c:v>-3.8683921414903112E-5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D-4773-BB5B-37A334DC70FB}"/>
            </c:ext>
          </c:extLst>
        </c:ser>
        <c:ser>
          <c:idx val="1"/>
          <c:order val="1"/>
          <c:tx>
            <c:strRef>
              <c:f>Úrvinnsla!$Z$506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Úrvinnsla!$Z$507:$Z$527</c:f>
              <c:numCache>
                <c:formatCode>0.0000%</c:formatCode>
                <c:ptCount val="21"/>
                <c:pt idx="0">
                  <c:v>2.8306314763331768E-2</c:v>
                </c:pt>
                <c:pt idx="1">
                  <c:v>2.8383682606161576E-2</c:v>
                </c:pt>
                <c:pt idx="2">
                  <c:v>3.1341713130354498E-2</c:v>
                </c:pt>
                <c:pt idx="3">
                  <c:v>2.9750514496154817E-2</c:v>
                </c:pt>
                <c:pt idx="4">
                  <c:v>3.3134068155911675E-2</c:v>
                </c:pt>
                <c:pt idx="5">
                  <c:v>3.806497867226466E-2</c:v>
                </c:pt>
                <c:pt idx="6">
                  <c:v>3.7907664058510718E-2</c:v>
                </c:pt>
                <c:pt idx="7">
                  <c:v>3.2713702876536396E-2</c:v>
                </c:pt>
                <c:pt idx="8">
                  <c:v>3.2257232603840537E-2</c:v>
                </c:pt>
                <c:pt idx="9">
                  <c:v>2.992330267847472E-2</c:v>
                </c:pt>
                <c:pt idx="10">
                  <c:v>2.8112895156257253E-2</c:v>
                </c:pt>
                <c:pt idx="11">
                  <c:v>2.9332728144873865E-2</c:v>
                </c:pt>
                <c:pt idx="12">
                  <c:v>2.7370163865091113E-2</c:v>
                </c:pt>
                <c:pt idx="13">
                  <c:v>2.409750411339031E-2</c:v>
                </c:pt>
                <c:pt idx="14">
                  <c:v>1.9581801020223954E-2</c:v>
                </c:pt>
                <c:pt idx="15">
                  <c:v>1.4627680151022029E-2</c:v>
                </c:pt>
                <c:pt idx="16">
                  <c:v>9.2867200676710737E-3</c:v>
                </c:pt>
                <c:pt idx="17">
                  <c:v>6.0321128126305584E-3</c:v>
                </c:pt>
                <c:pt idx="18">
                  <c:v>3.2339758302859E-3</c:v>
                </c:pt>
                <c:pt idx="19">
                  <c:v>7.8141521258104287E-4</c:v>
                </c:pt>
                <c:pt idx="20">
                  <c:v>8.2525699018459964E-5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5D-4773-BB5B-37A334DC7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Úrvinnsla!$S$106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Úrvinnsla!$S$107:$S$127</c:f>
              <c:numCache>
                <c:formatCode>0.00%</c:formatCode>
                <c:ptCount val="21"/>
                <c:pt idx="0">
                  <c:v>-2.6621160409556314E-2</c:v>
                </c:pt>
                <c:pt idx="1">
                  <c:v>-2.7076222980659842E-2</c:v>
                </c:pt>
                <c:pt idx="2">
                  <c:v>-2.8517254455821008E-2</c:v>
                </c:pt>
                <c:pt idx="3">
                  <c:v>-3.0716723549488054E-2</c:v>
                </c:pt>
                <c:pt idx="4">
                  <c:v>-3.4584755403868031E-2</c:v>
                </c:pt>
                <c:pt idx="5">
                  <c:v>-4.3003412969283276E-2</c:v>
                </c:pt>
                <c:pt idx="6">
                  <c:v>-5.9233978005309065E-2</c:v>
                </c:pt>
                <c:pt idx="7">
                  <c:v>-6.4467197572999624E-2</c:v>
                </c:pt>
                <c:pt idx="8">
                  <c:v>-7.0913917330299586E-2</c:v>
                </c:pt>
                <c:pt idx="9">
                  <c:v>-7.2810011376564274E-2</c:v>
                </c:pt>
                <c:pt idx="10">
                  <c:v>-5.9916571861964356E-2</c:v>
                </c:pt>
                <c:pt idx="11">
                  <c:v>-4.1714069017823284E-2</c:v>
                </c:pt>
                <c:pt idx="12">
                  <c:v>-2.2373909745923397E-2</c:v>
                </c:pt>
                <c:pt idx="13">
                  <c:v>-1.4258627227910504E-2</c:v>
                </c:pt>
                <c:pt idx="14">
                  <c:v>-1.2210845657944634E-2</c:v>
                </c:pt>
                <c:pt idx="15">
                  <c:v>-1.0845657944634053E-2</c:v>
                </c:pt>
                <c:pt idx="16">
                  <c:v>-5.9158134243458473E-3</c:v>
                </c:pt>
                <c:pt idx="17">
                  <c:v>-2.9579067121729237E-3</c:v>
                </c:pt>
                <c:pt idx="18">
                  <c:v>-1.061812665908229E-3</c:v>
                </c:pt>
                <c:pt idx="19">
                  <c:v>-7.5843761850587782E-5</c:v>
                </c:pt>
                <c:pt idx="20">
                  <c:v>-7.5843761850587782E-5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4-4F0C-B385-1CC731E4E175}"/>
            </c:ext>
          </c:extLst>
        </c:ser>
        <c:ser>
          <c:idx val="1"/>
          <c:order val="1"/>
          <c:tx>
            <c:strRef>
              <c:f>Úrvinnsla!$T$106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Úrvinnsla!$T$107:$T$127</c:f>
              <c:numCache>
                <c:formatCode>0.00%</c:formatCode>
                <c:ptCount val="21"/>
                <c:pt idx="0">
                  <c:v>2.396662874478574E-2</c:v>
                </c:pt>
                <c:pt idx="1">
                  <c:v>2.6317785362153963E-2</c:v>
                </c:pt>
                <c:pt idx="2">
                  <c:v>2.8896473265073948E-2</c:v>
                </c:pt>
                <c:pt idx="3">
                  <c:v>3.0489192263936291E-2</c:v>
                </c:pt>
                <c:pt idx="4">
                  <c:v>2.5862722791050435E-2</c:v>
                </c:pt>
                <c:pt idx="5">
                  <c:v>2.4421691315889268E-2</c:v>
                </c:pt>
                <c:pt idx="6">
                  <c:v>2.3511566173682216E-2</c:v>
                </c:pt>
                <c:pt idx="7">
                  <c:v>2.4118316268486917E-2</c:v>
                </c:pt>
                <c:pt idx="8">
                  <c:v>2.8972317026924536E-2</c:v>
                </c:pt>
                <c:pt idx="9">
                  <c:v>2.8062191884717484E-2</c:v>
                </c:pt>
                <c:pt idx="10">
                  <c:v>2.2601441031475163E-2</c:v>
                </c:pt>
                <c:pt idx="11">
                  <c:v>1.9946909366704589E-2</c:v>
                </c:pt>
                <c:pt idx="12">
                  <c:v>1.7444065225635193E-2</c:v>
                </c:pt>
                <c:pt idx="13">
                  <c:v>1.1452408039438757E-2</c:v>
                </c:pt>
                <c:pt idx="14">
                  <c:v>1.1073189230185817E-2</c:v>
                </c:pt>
                <c:pt idx="15">
                  <c:v>8.9495638983693587E-3</c:v>
                </c:pt>
                <c:pt idx="16">
                  <c:v>8.4945013272658323E-3</c:v>
                </c:pt>
                <c:pt idx="17">
                  <c:v>3.8680318543799774E-3</c:v>
                </c:pt>
                <c:pt idx="18">
                  <c:v>1.6685627607129314E-3</c:v>
                </c:pt>
                <c:pt idx="19">
                  <c:v>3.7921880925293893E-4</c:v>
                </c:pt>
                <c:pt idx="20">
                  <c:v>1.5168752370117556E-4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4-4F0C-B385-1CC731E4E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Úrvinnsla!$Y$106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Úrvinnsla!$Y$107:$Y$127</c:f>
              <c:numCache>
                <c:formatCode>0.00%</c:formatCode>
                <c:ptCount val="21"/>
                <c:pt idx="0">
                  <c:v>-3.5505343352661277E-2</c:v>
                </c:pt>
                <c:pt idx="1">
                  <c:v>-3.5073064822278267E-2</c:v>
                </c:pt>
                <c:pt idx="2">
                  <c:v>-3.7891000806053197E-2</c:v>
                </c:pt>
                <c:pt idx="3">
                  <c:v>-3.8580046283054684E-2</c:v>
                </c:pt>
                <c:pt idx="4">
                  <c:v>-3.5768610728308066E-2</c:v>
                </c:pt>
                <c:pt idx="5">
                  <c:v>-3.8573545854026364E-2</c:v>
                </c:pt>
                <c:pt idx="6">
                  <c:v>-3.8710054863621002E-2</c:v>
                </c:pt>
                <c:pt idx="7">
                  <c:v>-3.5781611586364698E-2</c:v>
                </c:pt>
                <c:pt idx="8">
                  <c:v>-3.8430536415403414E-2</c:v>
                </c:pt>
                <c:pt idx="9">
                  <c:v>-3.7962505525364676E-2</c:v>
                </c:pt>
                <c:pt idx="10">
                  <c:v>-3.3818482019813308E-2</c:v>
                </c:pt>
                <c:pt idx="11">
                  <c:v>-2.8452377856938559E-2</c:v>
                </c:pt>
                <c:pt idx="12">
                  <c:v>-2.1818690033542212E-2</c:v>
                </c:pt>
                <c:pt idx="13">
                  <c:v>-1.5077745131178658E-2</c:v>
                </c:pt>
                <c:pt idx="14">
                  <c:v>-1.3429886372500584E-2</c:v>
                </c:pt>
                <c:pt idx="15">
                  <c:v>-1.1704022465482722E-2</c:v>
                </c:pt>
                <c:pt idx="16">
                  <c:v>-7.2902311552562465E-3</c:v>
                </c:pt>
                <c:pt idx="17">
                  <c:v>-3.7019943316258875E-3</c:v>
                </c:pt>
                <c:pt idx="18">
                  <c:v>-1.137575079955277E-3</c:v>
                </c:pt>
                <c:pt idx="19">
                  <c:v>-1.6901115473621258E-4</c:v>
                </c:pt>
                <c:pt idx="20">
                  <c:v>-2.925193062742141E-5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E-4CE4-8C43-6D3622572D0F}"/>
            </c:ext>
          </c:extLst>
        </c:ser>
        <c:ser>
          <c:idx val="1"/>
          <c:order val="1"/>
          <c:tx>
            <c:strRef>
              <c:f>Úrvinnsla!$Z$106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Úrvinnsla!$Z$107:$Z$127</c:f>
              <c:numCache>
                <c:formatCode>0.00%</c:formatCode>
                <c:ptCount val="21"/>
                <c:pt idx="0">
                  <c:v>3.4163004758314047E-2</c:v>
                </c:pt>
                <c:pt idx="1">
                  <c:v>3.4065498322889312E-2</c:v>
                </c:pt>
                <c:pt idx="2">
                  <c:v>3.6083881536181389E-2</c:v>
                </c:pt>
                <c:pt idx="3">
                  <c:v>3.6230141189318492E-2</c:v>
                </c:pt>
                <c:pt idx="4">
                  <c:v>3.454002964195637E-2</c:v>
                </c:pt>
                <c:pt idx="5">
                  <c:v>3.615863647000702E-2</c:v>
                </c:pt>
                <c:pt idx="6">
                  <c:v>3.4790296159546527E-2</c:v>
                </c:pt>
                <c:pt idx="7">
                  <c:v>3.2518396214150133E-2</c:v>
                </c:pt>
                <c:pt idx="8">
                  <c:v>3.6126134324865444E-2</c:v>
                </c:pt>
                <c:pt idx="9">
                  <c:v>3.4309264411451157E-2</c:v>
                </c:pt>
                <c:pt idx="10">
                  <c:v>3.0916040458670271E-2</c:v>
                </c:pt>
                <c:pt idx="11">
                  <c:v>2.6723263735406538E-2</c:v>
                </c:pt>
                <c:pt idx="12">
                  <c:v>2.1194648846823889E-2</c:v>
                </c:pt>
                <c:pt idx="13">
                  <c:v>1.5584778595387296E-2</c:v>
                </c:pt>
                <c:pt idx="14">
                  <c:v>1.4976988481239762E-2</c:v>
                </c:pt>
                <c:pt idx="15">
                  <c:v>1.3712655035232325E-2</c:v>
                </c:pt>
                <c:pt idx="16">
                  <c:v>1.0104916924517019E-2</c:v>
                </c:pt>
                <c:pt idx="17">
                  <c:v>5.8763878415975454E-3</c:v>
                </c:pt>
                <c:pt idx="18">
                  <c:v>2.3239033776229229E-3</c:v>
                </c:pt>
                <c:pt idx="19">
                  <c:v>6.175407576900075E-4</c:v>
                </c:pt>
                <c:pt idx="20">
                  <c:v>7.8005148339790425E-5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E-4CE4-8C43-6D3622572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Úrvinnsla!$S$131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Úrvinnsla!$S$132:$S$152</c:f>
              <c:numCache>
                <c:formatCode>0.00%</c:formatCode>
                <c:ptCount val="21"/>
                <c:pt idx="0">
                  <c:v>-3.1826218742106595E-2</c:v>
                </c:pt>
                <c:pt idx="1">
                  <c:v>-2.8795150290477394E-2</c:v>
                </c:pt>
                <c:pt idx="2">
                  <c:v>-3.1826218742106595E-2</c:v>
                </c:pt>
                <c:pt idx="3">
                  <c:v>-3.5699250652521677E-2</c:v>
                </c:pt>
                <c:pt idx="4">
                  <c:v>-3.5699250652521677E-2</c:v>
                </c:pt>
                <c:pt idx="5">
                  <c:v>-4.0919424096994193E-2</c:v>
                </c:pt>
                <c:pt idx="6">
                  <c:v>-4.6813168308495412E-2</c:v>
                </c:pt>
                <c:pt idx="7">
                  <c:v>-5.127557464006062E-2</c:v>
                </c:pt>
                <c:pt idx="8">
                  <c:v>-5.6327355392775953E-2</c:v>
                </c:pt>
                <c:pt idx="9">
                  <c:v>-5.2285930790603688E-2</c:v>
                </c:pt>
                <c:pt idx="10">
                  <c:v>-5.060200387303191E-2</c:v>
                </c:pt>
                <c:pt idx="11">
                  <c:v>-4.0161656984086892E-2</c:v>
                </c:pt>
                <c:pt idx="12">
                  <c:v>-2.5511492801212426E-2</c:v>
                </c:pt>
                <c:pt idx="13">
                  <c:v>-1.633409110044624E-2</c:v>
                </c:pt>
                <c:pt idx="14">
                  <c:v>-1.2713648227666919E-2</c:v>
                </c:pt>
                <c:pt idx="15">
                  <c:v>-1.2713648227666919E-2</c:v>
                </c:pt>
                <c:pt idx="16">
                  <c:v>-7.072493053801465E-3</c:v>
                </c:pt>
                <c:pt idx="17">
                  <c:v>-3.1994611433863772E-3</c:v>
                </c:pt>
                <c:pt idx="18">
                  <c:v>-1.0945524964216552E-3</c:v>
                </c:pt>
                <c:pt idx="19">
                  <c:v>-8.4196345878588864E-5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B-42DC-9AB7-6D99C507B2EF}"/>
            </c:ext>
          </c:extLst>
        </c:ser>
        <c:ser>
          <c:idx val="1"/>
          <c:order val="1"/>
          <c:tx>
            <c:strRef>
              <c:f>Úrvinnsla!$T$131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Úrvinnsla!$T$132:$T$152</c:f>
              <c:numCache>
                <c:formatCode>0.00%</c:formatCode>
                <c:ptCount val="21"/>
                <c:pt idx="0">
                  <c:v>2.6353456259998315E-2</c:v>
                </c:pt>
                <c:pt idx="1">
                  <c:v>3.0058095478656226E-2</c:v>
                </c:pt>
                <c:pt idx="2">
                  <c:v>3.3004967584406839E-2</c:v>
                </c:pt>
                <c:pt idx="3">
                  <c:v>3.4183716426707082E-2</c:v>
                </c:pt>
                <c:pt idx="4">
                  <c:v>2.8121579523448681E-2</c:v>
                </c:pt>
                <c:pt idx="5">
                  <c:v>2.9468721057506104E-2</c:v>
                </c:pt>
                <c:pt idx="6">
                  <c:v>2.5427296455333839E-2</c:v>
                </c:pt>
                <c:pt idx="7">
                  <c:v>2.7532205102298559E-2</c:v>
                </c:pt>
                <c:pt idx="8">
                  <c:v>3.1742022396228003E-2</c:v>
                </c:pt>
                <c:pt idx="9">
                  <c:v>3.334175296792119E-2</c:v>
                </c:pt>
                <c:pt idx="10">
                  <c:v>2.5258903763576659E-2</c:v>
                </c:pt>
                <c:pt idx="11">
                  <c:v>2.3743369537762061E-2</c:v>
                </c:pt>
                <c:pt idx="12">
                  <c:v>1.8944177822682495E-2</c:v>
                </c:pt>
                <c:pt idx="13">
                  <c:v>1.3050433611181274E-2</c:v>
                </c:pt>
                <c:pt idx="14">
                  <c:v>1.262945188178833E-2</c:v>
                </c:pt>
                <c:pt idx="15">
                  <c:v>1.0187757851309253E-2</c:v>
                </c:pt>
                <c:pt idx="16">
                  <c:v>8.9248126631304193E-3</c:v>
                </c:pt>
                <c:pt idx="17">
                  <c:v>4.5466026774437993E-3</c:v>
                </c:pt>
                <c:pt idx="18">
                  <c:v>2.1049086469647218E-3</c:v>
                </c:pt>
                <c:pt idx="19">
                  <c:v>1.6839269175717773E-4</c:v>
                </c:pt>
                <c:pt idx="20">
                  <c:v>2.5258903763576663E-4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FB-42DC-9AB7-6D99C507B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Úrvinnsla!$Y$131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Úrvinnsla!$Y$132:$Y$152</c:f>
              <c:numCache>
                <c:formatCode>0.00%</c:formatCode>
                <c:ptCount val="21"/>
                <c:pt idx="0">
                  <c:v>-3.5836669741551197E-2</c:v>
                </c:pt>
                <c:pt idx="1">
                  <c:v>-3.4080498575092169E-2</c:v>
                </c:pt>
                <c:pt idx="2">
                  <c:v>-3.661014585096637E-2</c:v>
                </c:pt>
                <c:pt idx="3">
                  <c:v>-3.8550176092614255E-2</c:v>
                </c:pt>
                <c:pt idx="4">
                  <c:v>-3.6711585340725737E-2</c:v>
                </c:pt>
                <c:pt idx="5">
                  <c:v>-4.1136883081478101E-2</c:v>
                </c:pt>
                <c:pt idx="6">
                  <c:v>-3.8505796315844533E-2</c:v>
                </c:pt>
                <c:pt idx="7">
                  <c:v>-3.6470666552547243E-2</c:v>
                </c:pt>
                <c:pt idx="8">
                  <c:v>-3.7408981832821382E-2</c:v>
                </c:pt>
                <c:pt idx="9">
                  <c:v>-3.7269502534402255E-2</c:v>
                </c:pt>
                <c:pt idx="10">
                  <c:v>-3.4055138702652324E-2</c:v>
                </c:pt>
                <c:pt idx="11">
                  <c:v>-2.8463286829667245E-2</c:v>
                </c:pt>
                <c:pt idx="12">
                  <c:v>-2.2484696901974584E-2</c:v>
                </c:pt>
                <c:pt idx="13">
                  <c:v>-1.5383932618818928E-2</c:v>
                </c:pt>
                <c:pt idx="14">
                  <c:v>-1.3047654370298518E-2</c:v>
                </c:pt>
                <c:pt idx="15">
                  <c:v>-1.1608481609337504E-2</c:v>
                </c:pt>
                <c:pt idx="16">
                  <c:v>-7.3163231988943095E-3</c:v>
                </c:pt>
                <c:pt idx="17">
                  <c:v>-3.8008108819212638E-3</c:v>
                </c:pt>
                <c:pt idx="18">
                  <c:v>-1.0841345468032295E-3</c:v>
                </c:pt>
                <c:pt idx="19">
                  <c:v>-1.9970899546375282E-4</c:v>
                </c:pt>
                <c:pt idx="20">
                  <c:v>-1.2679936219920814E-5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8-44A9-9E01-D2EAAB8A5799}"/>
            </c:ext>
          </c:extLst>
        </c:ser>
        <c:ser>
          <c:idx val="1"/>
          <c:order val="1"/>
          <c:tx>
            <c:strRef>
              <c:f>Úrvinnsla!$Z$131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Úrvinnsla!$Z$132:$Z$152</c:f>
              <c:numCache>
                <c:formatCode>0.00%</c:formatCode>
                <c:ptCount val="21"/>
                <c:pt idx="0">
                  <c:v>3.4229487825676239E-2</c:v>
                </c:pt>
                <c:pt idx="1">
                  <c:v>3.3411631939491343E-2</c:v>
                </c:pt>
                <c:pt idx="2">
                  <c:v>3.4983944030761528E-2</c:v>
                </c:pt>
                <c:pt idx="3">
                  <c:v>3.6530896249591861E-2</c:v>
                </c:pt>
                <c:pt idx="4">
                  <c:v>3.494273423804678E-2</c:v>
                </c:pt>
                <c:pt idx="5">
                  <c:v>3.7057113602718579E-2</c:v>
                </c:pt>
                <c:pt idx="6">
                  <c:v>3.4055138702652324E-2</c:v>
                </c:pt>
                <c:pt idx="7">
                  <c:v>3.2685705590900879E-2</c:v>
                </c:pt>
                <c:pt idx="8">
                  <c:v>3.5354832165194208E-2</c:v>
                </c:pt>
                <c:pt idx="9">
                  <c:v>3.4134388304026833E-2</c:v>
                </c:pt>
                <c:pt idx="10">
                  <c:v>3.1309932511039466E-2</c:v>
                </c:pt>
                <c:pt idx="11">
                  <c:v>2.68053851689126E-2</c:v>
                </c:pt>
                <c:pt idx="12">
                  <c:v>2.1498831860875738E-2</c:v>
                </c:pt>
                <c:pt idx="13">
                  <c:v>1.5941849812495443E-2</c:v>
                </c:pt>
                <c:pt idx="14">
                  <c:v>1.4439277370434827E-2</c:v>
                </c:pt>
                <c:pt idx="15">
                  <c:v>1.3424882472841161E-2</c:v>
                </c:pt>
                <c:pt idx="16">
                  <c:v>1.0064699374562147E-2</c:v>
                </c:pt>
                <c:pt idx="17">
                  <c:v>5.9880998798576045E-3</c:v>
                </c:pt>
                <c:pt idx="18">
                  <c:v>2.383828009345113E-3</c:v>
                </c:pt>
                <c:pt idx="19">
                  <c:v>6.3716679505102089E-4</c:v>
                </c:pt>
                <c:pt idx="20">
                  <c:v>8.2419585429485296E-5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28-44A9-9E01-D2EAAB8A5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Úrvinnsla!$S$156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Úrvinnsla!$S$157:$S$177</c:f>
              <c:numCache>
                <c:formatCode>0.00%</c:formatCode>
                <c:ptCount val="21"/>
                <c:pt idx="0">
                  <c:v>-3.5205364626990782E-2</c:v>
                </c:pt>
                <c:pt idx="1">
                  <c:v>-3.1666200987240385E-2</c:v>
                </c:pt>
                <c:pt idx="2">
                  <c:v>-3.557790816801714E-2</c:v>
                </c:pt>
                <c:pt idx="3">
                  <c:v>-3.7068082332122568E-2</c:v>
                </c:pt>
                <c:pt idx="4">
                  <c:v>-3.8185712955201637E-2</c:v>
                </c:pt>
                <c:pt idx="5">
                  <c:v>-3.8092577069945052E-2</c:v>
                </c:pt>
                <c:pt idx="6">
                  <c:v>-3.8558256496227995E-2</c:v>
                </c:pt>
                <c:pt idx="7">
                  <c:v>-3.9675887119307071E-2</c:v>
                </c:pt>
                <c:pt idx="8">
                  <c:v>-4.2656235447517926E-2</c:v>
                </c:pt>
                <c:pt idx="9">
                  <c:v>-4.0234702430846606E-2</c:v>
                </c:pt>
                <c:pt idx="10">
                  <c:v>-4.0514110086616373E-2</c:v>
                </c:pt>
                <c:pt idx="11">
                  <c:v>-3.6416131135326442E-2</c:v>
                </c:pt>
                <c:pt idx="12">
                  <c:v>-2.8033901462233397E-2</c:v>
                </c:pt>
                <c:pt idx="13">
                  <c:v>-2.0489894756449661E-2</c:v>
                </c:pt>
                <c:pt idx="14">
                  <c:v>-1.4063518673744994E-2</c:v>
                </c:pt>
                <c:pt idx="15">
                  <c:v>-1.3225295706435689E-2</c:v>
                </c:pt>
                <c:pt idx="16">
                  <c:v>-8.8479090993759894E-3</c:v>
                </c:pt>
                <c:pt idx="17">
                  <c:v>-3.7254354102635744E-3</c:v>
                </c:pt>
                <c:pt idx="18">
                  <c:v>-1.5833100493620191E-3</c:v>
                </c:pt>
                <c:pt idx="19">
                  <c:v>-1.8627177051317874E-4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8-4435-9268-128A5914DAAD}"/>
            </c:ext>
          </c:extLst>
        </c:ser>
        <c:ser>
          <c:idx val="1"/>
          <c:order val="1"/>
          <c:tx>
            <c:strRef>
              <c:f>Úrvinnsla!$T$156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Úrvinnsla!$T$157:$T$177</c:f>
              <c:numCache>
                <c:formatCode>0.00%</c:formatCode>
                <c:ptCount val="21"/>
                <c:pt idx="0">
                  <c:v>3.1014249790444259E-2</c:v>
                </c:pt>
                <c:pt idx="1">
                  <c:v>2.9896619167365187E-2</c:v>
                </c:pt>
                <c:pt idx="2">
                  <c:v>3.4925956971221014E-2</c:v>
                </c:pt>
                <c:pt idx="3">
                  <c:v>3.7440625873148926E-2</c:v>
                </c:pt>
                <c:pt idx="4">
                  <c:v>3.2597559839806278E-2</c:v>
                </c:pt>
                <c:pt idx="5">
                  <c:v>3.1852472757753561E-2</c:v>
                </c:pt>
                <c:pt idx="6">
                  <c:v>2.7940765576976809E-2</c:v>
                </c:pt>
                <c:pt idx="7">
                  <c:v>2.9524075626338828E-2</c:v>
                </c:pt>
                <c:pt idx="8">
                  <c:v>3.222501629877992E-2</c:v>
                </c:pt>
                <c:pt idx="9">
                  <c:v>3.5019092856477599E-2</c:v>
                </c:pt>
                <c:pt idx="10">
                  <c:v>2.7102542609667504E-2</c:v>
                </c:pt>
                <c:pt idx="11">
                  <c:v>2.6823134953897737E-2</c:v>
                </c:pt>
                <c:pt idx="12">
                  <c:v>2.1886933035298501E-2</c:v>
                </c:pt>
                <c:pt idx="13">
                  <c:v>1.5646828723107013E-2</c:v>
                </c:pt>
                <c:pt idx="14">
                  <c:v>1.3690975132718636E-2</c:v>
                </c:pt>
                <c:pt idx="15">
                  <c:v>9.7792679519418824E-3</c:v>
                </c:pt>
                <c:pt idx="16">
                  <c:v>1.0524355033994598E-2</c:v>
                </c:pt>
                <c:pt idx="17">
                  <c:v>5.1224736891124154E-3</c:v>
                </c:pt>
                <c:pt idx="18">
                  <c:v>2.4215330166713236E-3</c:v>
                </c:pt>
                <c:pt idx="19">
                  <c:v>2.7940765576976809E-4</c:v>
                </c:pt>
                <c:pt idx="20">
                  <c:v>2.7940765576976809E-4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38-4435-9268-128A5914D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Úrvinnsla!$Y$156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Úrvinnsla!$Y$157:$Y$177</c:f>
              <c:numCache>
                <c:formatCode>0.00%</c:formatCode>
                <c:ptCount val="21"/>
                <c:pt idx="0">
                  <c:v>-3.6769494752135465E-2</c:v>
                </c:pt>
                <c:pt idx="1">
                  <c:v>-3.3816788156609302E-2</c:v>
                </c:pt>
                <c:pt idx="2">
                  <c:v>-3.5814483605120115E-2</c:v>
                </c:pt>
                <c:pt idx="3">
                  <c:v>-3.8194183512437065E-2</c:v>
                </c:pt>
                <c:pt idx="4">
                  <c:v>-3.7376944465319008E-2</c:v>
                </c:pt>
                <c:pt idx="5">
                  <c:v>-4.1350417073720599E-2</c:v>
                </c:pt>
                <c:pt idx="6">
                  <c:v>-3.7423912226647628E-2</c:v>
                </c:pt>
                <c:pt idx="7">
                  <c:v>-3.6262242929786331E-2</c:v>
                </c:pt>
                <c:pt idx="8">
                  <c:v>-3.5614087823451317E-2</c:v>
                </c:pt>
                <c:pt idx="9">
                  <c:v>-3.6237193457077731E-2</c:v>
                </c:pt>
                <c:pt idx="10">
                  <c:v>-3.3513063300017534E-2</c:v>
                </c:pt>
                <c:pt idx="11">
                  <c:v>-2.8766188221737932E-2</c:v>
                </c:pt>
                <c:pt idx="12">
                  <c:v>-2.3223992384960295E-2</c:v>
                </c:pt>
                <c:pt idx="13">
                  <c:v>-1.5972170035820746E-2</c:v>
                </c:pt>
                <c:pt idx="14">
                  <c:v>-1.2862904235865835E-2</c:v>
                </c:pt>
                <c:pt idx="15">
                  <c:v>-1.1441346659652815E-2</c:v>
                </c:pt>
                <c:pt idx="16">
                  <c:v>-7.5461536534655949E-3</c:v>
                </c:pt>
                <c:pt idx="17">
                  <c:v>-3.8388316925928711E-3</c:v>
                </c:pt>
                <c:pt idx="18">
                  <c:v>-1.1898499536584755E-3</c:v>
                </c:pt>
                <c:pt idx="19">
                  <c:v>-2.2857643846597029E-4</c:v>
                </c:pt>
                <c:pt idx="20">
                  <c:v>-2.191828862002455E-5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4-4E22-BD90-05E3B6813F96}"/>
            </c:ext>
          </c:extLst>
        </c:ser>
        <c:ser>
          <c:idx val="1"/>
          <c:order val="1"/>
          <c:tx>
            <c:strRef>
              <c:f>Úrvinnsla!$Z$156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Úrvinnsla!$Z$157:$Z$177</c:f>
              <c:numCache>
                <c:formatCode>0.00%</c:formatCode>
                <c:ptCount val="21"/>
                <c:pt idx="0">
                  <c:v>3.4959670348939154E-2</c:v>
                </c:pt>
                <c:pt idx="1">
                  <c:v>3.3118534104857093E-2</c:v>
                </c:pt>
                <c:pt idx="2">
                  <c:v>3.4007790386012378E-2</c:v>
                </c:pt>
                <c:pt idx="3">
                  <c:v>3.6565967786378099E-2</c:v>
                </c:pt>
                <c:pt idx="4">
                  <c:v>3.5726810450640016E-2</c:v>
                </c:pt>
                <c:pt idx="5">
                  <c:v>3.7799654317276624E-2</c:v>
                </c:pt>
                <c:pt idx="6">
                  <c:v>3.3976478545126622E-2</c:v>
                </c:pt>
                <c:pt idx="7">
                  <c:v>3.324378146840009E-2</c:v>
                </c:pt>
                <c:pt idx="8">
                  <c:v>3.4267678665364093E-2</c:v>
                </c:pt>
                <c:pt idx="9">
                  <c:v>3.4230104456301196E-2</c:v>
                </c:pt>
                <c:pt idx="10">
                  <c:v>3.185353573307282E-2</c:v>
                </c:pt>
                <c:pt idx="11">
                  <c:v>2.7188071441096164E-2</c:v>
                </c:pt>
                <c:pt idx="12">
                  <c:v>2.2303424262919265E-2</c:v>
                </c:pt>
                <c:pt idx="13">
                  <c:v>1.6773753162495929E-2</c:v>
                </c:pt>
                <c:pt idx="14">
                  <c:v>1.4012048796372837E-2</c:v>
                </c:pt>
                <c:pt idx="15">
                  <c:v>1.3179153828811904E-2</c:v>
                </c:pt>
                <c:pt idx="16">
                  <c:v>9.9978707948197697E-3</c:v>
                </c:pt>
                <c:pt idx="17">
                  <c:v>6.196613311289797E-3</c:v>
                </c:pt>
                <c:pt idx="18">
                  <c:v>2.4078805641141255E-3</c:v>
                </c:pt>
                <c:pt idx="19">
                  <c:v>6.2310563362641218E-4</c:v>
                </c:pt>
                <c:pt idx="20">
                  <c:v>1.0332907492297287E-4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C4-4E22-BD90-05E3B6813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Úrvinnsla!$S$181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Úrvinnsla!$S$182:$S$202</c:f>
              <c:numCache>
                <c:formatCode>0.00%</c:formatCode>
                <c:ptCount val="21"/>
                <c:pt idx="0">
                  <c:v>-3.5958739034030657E-2</c:v>
                </c:pt>
                <c:pt idx="1">
                  <c:v>-3.4898293646968087E-2</c:v>
                </c:pt>
                <c:pt idx="2">
                  <c:v>-3.7308396799383012E-2</c:v>
                </c:pt>
                <c:pt idx="3">
                  <c:v>-3.5669526655740864E-2</c:v>
                </c:pt>
                <c:pt idx="4">
                  <c:v>-3.9429287573508144E-2</c:v>
                </c:pt>
                <c:pt idx="5">
                  <c:v>-3.5862334907934057E-2</c:v>
                </c:pt>
                <c:pt idx="6">
                  <c:v>-3.2584594620649762E-2</c:v>
                </c:pt>
                <c:pt idx="7">
                  <c:v>-3.5187506025257879E-2</c:v>
                </c:pt>
                <c:pt idx="8">
                  <c:v>-3.7308396799383012E-2</c:v>
                </c:pt>
                <c:pt idx="9">
                  <c:v>-3.7597609177672804E-2</c:v>
                </c:pt>
                <c:pt idx="10">
                  <c:v>-3.7886821555962596E-2</c:v>
                </c:pt>
                <c:pt idx="11">
                  <c:v>-3.6055143160127257E-2</c:v>
                </c:pt>
                <c:pt idx="12">
                  <c:v>-2.9403258459462064E-2</c:v>
                </c:pt>
                <c:pt idx="13">
                  <c:v>-2.2365757254410489E-2</c:v>
                </c:pt>
                <c:pt idx="14">
                  <c:v>-1.5424660175455509E-2</c:v>
                </c:pt>
                <c:pt idx="15">
                  <c:v>-1.2243324014267811E-2</c:v>
                </c:pt>
                <c:pt idx="16">
                  <c:v>-1.0122433240142678E-2</c:v>
                </c:pt>
                <c:pt idx="17">
                  <c:v>-4.2417815482502655E-3</c:v>
                </c:pt>
                <c:pt idx="18">
                  <c:v>-1.7352742697387448E-3</c:v>
                </c:pt>
                <c:pt idx="19">
                  <c:v>-3.8561650438638772E-4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D-4E61-810A-6490C2F1AB85}"/>
            </c:ext>
          </c:extLst>
        </c:ser>
        <c:ser>
          <c:idx val="1"/>
          <c:order val="1"/>
          <c:tx>
            <c:strRef>
              <c:f>Úrvinnsla!$T$181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Úrvinnsla!$T$182:$T$202</c:f>
              <c:numCache>
                <c:formatCode>0.00%</c:formatCode>
                <c:ptCount val="21"/>
                <c:pt idx="0">
                  <c:v>3.0174491468234841E-2</c:v>
                </c:pt>
                <c:pt idx="1">
                  <c:v>3.2873806998939555E-2</c:v>
                </c:pt>
                <c:pt idx="2">
                  <c:v>3.5765930781837464E-2</c:v>
                </c:pt>
                <c:pt idx="3">
                  <c:v>3.6055143160127257E-2</c:v>
                </c:pt>
                <c:pt idx="4">
                  <c:v>3.3741444133808925E-2</c:v>
                </c:pt>
                <c:pt idx="5">
                  <c:v>3.3066615251132747E-2</c:v>
                </c:pt>
                <c:pt idx="6">
                  <c:v>2.7185963559240335E-2</c:v>
                </c:pt>
                <c:pt idx="7">
                  <c:v>2.8728429576785886E-2</c:v>
                </c:pt>
                <c:pt idx="8">
                  <c:v>3.2198978116263377E-2</c:v>
                </c:pt>
                <c:pt idx="9">
                  <c:v>3.6247951412320449E-2</c:v>
                </c:pt>
                <c:pt idx="10">
                  <c:v>3.046370384652463E-2</c:v>
                </c:pt>
                <c:pt idx="11">
                  <c:v>2.7089559433143739E-2</c:v>
                </c:pt>
                <c:pt idx="12">
                  <c:v>2.4004627398052637E-2</c:v>
                </c:pt>
                <c:pt idx="13">
                  <c:v>1.7449146823484044E-2</c:v>
                </c:pt>
                <c:pt idx="14">
                  <c:v>1.3978598284006556E-2</c:v>
                </c:pt>
                <c:pt idx="15">
                  <c:v>1.0122433240142678E-2</c:v>
                </c:pt>
                <c:pt idx="16">
                  <c:v>1.0411645618432469E-2</c:v>
                </c:pt>
                <c:pt idx="17">
                  <c:v>5.9770558179890101E-3</c:v>
                </c:pt>
                <c:pt idx="18">
                  <c:v>2.3136990263183262E-3</c:v>
                </c:pt>
                <c:pt idx="19">
                  <c:v>2.8921237828979078E-4</c:v>
                </c:pt>
                <c:pt idx="20">
                  <c:v>1.9280825219319386E-4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D-4E61-810A-6490C2F1A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Úrvinnsla!$Y$181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Úrvinnsla!$Y$182:$Y$202</c:f>
              <c:numCache>
                <c:formatCode>0.00%</c:formatCode>
                <c:ptCount val="21"/>
                <c:pt idx="0">
                  <c:v>-3.7606649245978022E-2</c:v>
                </c:pt>
                <c:pt idx="1">
                  <c:v>-3.4190725057456788E-2</c:v>
                </c:pt>
                <c:pt idx="2">
                  <c:v>-3.505336397695432E-2</c:v>
                </c:pt>
                <c:pt idx="3">
                  <c:v>-3.8352800428171144E-2</c:v>
                </c:pt>
                <c:pt idx="4">
                  <c:v>-3.6659005761420518E-2</c:v>
                </c:pt>
                <c:pt idx="5">
                  <c:v>-3.8906904259673206E-2</c:v>
                </c:pt>
                <c:pt idx="6">
                  <c:v>-3.6322135818405064E-2</c:v>
                </c:pt>
                <c:pt idx="7">
                  <c:v>-3.5213928155400941E-2</c:v>
                </c:pt>
                <c:pt idx="8">
                  <c:v>-3.4030160879010167E-2</c:v>
                </c:pt>
                <c:pt idx="9">
                  <c:v>-3.5094292100872081E-2</c:v>
                </c:pt>
                <c:pt idx="10">
                  <c:v>-3.3727922425463588E-2</c:v>
                </c:pt>
                <c:pt idx="11">
                  <c:v>-2.9175455718918237E-2</c:v>
                </c:pt>
                <c:pt idx="12">
                  <c:v>-2.4254635897112992E-2</c:v>
                </c:pt>
                <c:pt idx="13">
                  <c:v>-1.7051286087586184E-2</c:v>
                </c:pt>
                <c:pt idx="14">
                  <c:v>-1.3046626578094009E-2</c:v>
                </c:pt>
                <c:pt idx="15">
                  <c:v>-1.1447281428076692E-2</c:v>
                </c:pt>
                <c:pt idx="16">
                  <c:v>-7.9463526744954823E-3</c:v>
                </c:pt>
                <c:pt idx="17">
                  <c:v>-3.9983628750432897E-3</c:v>
                </c:pt>
                <c:pt idx="18">
                  <c:v>-1.2435853036551962E-3</c:v>
                </c:pt>
                <c:pt idx="19">
                  <c:v>-1.8260239901772503E-4</c:v>
                </c:pt>
                <c:pt idx="20">
                  <c:v>-2.518653779554828E-5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D-44BE-A104-DF5AE8EAEBB4}"/>
            </c:ext>
          </c:extLst>
        </c:ser>
        <c:ser>
          <c:idx val="1"/>
          <c:order val="1"/>
          <c:tx>
            <c:strRef>
              <c:f>Úrvinnsla!$Z$181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Úrvinnsla!$Z$182:$Z$202</c:f>
              <c:numCache>
                <c:formatCode>0.00%</c:formatCode>
                <c:ptCount val="21"/>
                <c:pt idx="0">
                  <c:v>3.5591726222334162E-2</c:v>
                </c:pt>
                <c:pt idx="1">
                  <c:v>3.3183263545634861E-2</c:v>
                </c:pt>
                <c:pt idx="2">
                  <c:v>3.3718477473790261E-2</c:v>
                </c:pt>
                <c:pt idx="3">
                  <c:v>3.6574001196360548E-2</c:v>
                </c:pt>
                <c:pt idx="4">
                  <c:v>3.573340049743412E-2</c:v>
                </c:pt>
                <c:pt idx="5">
                  <c:v>3.6983282435538202E-2</c:v>
                </c:pt>
                <c:pt idx="6">
                  <c:v>3.4376475773698956E-2</c:v>
                </c:pt>
                <c:pt idx="7">
                  <c:v>3.3126593835594874E-2</c:v>
                </c:pt>
                <c:pt idx="8">
                  <c:v>3.3384755847999242E-2</c:v>
                </c:pt>
                <c:pt idx="9">
                  <c:v>3.4707049082265531E-2</c:v>
                </c:pt>
                <c:pt idx="10">
                  <c:v>3.2695274375846108E-2</c:v>
                </c:pt>
                <c:pt idx="11">
                  <c:v>2.8130214400402986E-2</c:v>
                </c:pt>
                <c:pt idx="12">
                  <c:v>2.3354217170922141E-2</c:v>
                </c:pt>
                <c:pt idx="13">
                  <c:v>1.7816327173125965E-2</c:v>
                </c:pt>
                <c:pt idx="14">
                  <c:v>1.3959638573182633E-2</c:v>
                </c:pt>
                <c:pt idx="15">
                  <c:v>1.3213487390989516E-2</c:v>
                </c:pt>
                <c:pt idx="16">
                  <c:v>1.0380001888990334E-2</c:v>
                </c:pt>
                <c:pt idx="17">
                  <c:v>6.3910839656203759E-3</c:v>
                </c:pt>
                <c:pt idx="18">
                  <c:v>2.4367975317192959E-3</c:v>
                </c:pt>
                <c:pt idx="19">
                  <c:v>6.0447690709315867E-4</c:v>
                </c:pt>
                <c:pt idx="20">
                  <c:v>1.1019110285552373E-4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7D-44BE-A104-DF5AE8EAE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Úrvinnsla!$S$206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Úrvinnsla!$S$207:$S$227</c:f>
              <c:numCache>
                <c:formatCode>0.00%</c:formatCode>
                <c:ptCount val="21"/>
                <c:pt idx="0">
                  <c:v>-3.5535486404240701E-2</c:v>
                </c:pt>
                <c:pt idx="1">
                  <c:v>-3.3572199862569943E-2</c:v>
                </c:pt>
                <c:pt idx="2">
                  <c:v>-3.681162265632669E-2</c:v>
                </c:pt>
                <c:pt idx="3">
                  <c:v>-3.7106115637577305E-2</c:v>
                </c:pt>
                <c:pt idx="4">
                  <c:v>-3.7793265927162069E-2</c:v>
                </c:pt>
                <c:pt idx="5">
                  <c:v>-3.5339157750073624E-2</c:v>
                </c:pt>
                <c:pt idx="6">
                  <c:v>-3.1805241975066262E-2</c:v>
                </c:pt>
                <c:pt idx="7">
                  <c:v>-3.3474035535486404E-2</c:v>
                </c:pt>
                <c:pt idx="8">
                  <c:v>-3.6026308039658388E-2</c:v>
                </c:pt>
                <c:pt idx="9">
                  <c:v>-3.8480416216746832E-2</c:v>
                </c:pt>
                <c:pt idx="10">
                  <c:v>-3.8185923235496223E-2</c:v>
                </c:pt>
                <c:pt idx="11">
                  <c:v>-3.4848336114655931E-2</c:v>
                </c:pt>
                <c:pt idx="12">
                  <c:v>-3.1314420339648569E-2</c:v>
                </c:pt>
                <c:pt idx="13">
                  <c:v>-2.4442917443800921E-2</c:v>
                </c:pt>
                <c:pt idx="14">
                  <c:v>-1.5411799352115441E-2</c:v>
                </c:pt>
                <c:pt idx="15">
                  <c:v>-1.2957691175026995E-2</c:v>
                </c:pt>
                <c:pt idx="16">
                  <c:v>-1.1092568960439777E-2</c:v>
                </c:pt>
                <c:pt idx="17">
                  <c:v>-4.1229017375085898E-3</c:v>
                </c:pt>
                <c:pt idx="18">
                  <c:v>-1.9632865416707567E-3</c:v>
                </c:pt>
                <c:pt idx="19">
                  <c:v>-3.9265730833415137E-4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A-4AAE-85D6-20FE5F4BE5F1}"/>
            </c:ext>
          </c:extLst>
        </c:ser>
        <c:ser>
          <c:idx val="1"/>
          <c:order val="1"/>
          <c:tx>
            <c:strRef>
              <c:f>Úrvinnsla!$T$206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Úrvinnsla!$T$207:$T$227</c:f>
              <c:numCache>
                <c:formatCode>0.00%</c:formatCode>
                <c:ptCount val="21"/>
                <c:pt idx="0">
                  <c:v>3.19034063021498E-2</c:v>
                </c:pt>
                <c:pt idx="1">
                  <c:v>3.0136448414646119E-2</c:v>
                </c:pt>
                <c:pt idx="2">
                  <c:v>3.6320801020909003E-2</c:v>
                </c:pt>
                <c:pt idx="3">
                  <c:v>3.6909786983410228E-2</c:v>
                </c:pt>
                <c:pt idx="4">
                  <c:v>3.2001570629233339E-2</c:v>
                </c:pt>
                <c:pt idx="5">
                  <c:v>2.9841955433395503E-2</c:v>
                </c:pt>
                <c:pt idx="6">
                  <c:v>2.6798861293805831E-2</c:v>
                </c:pt>
                <c:pt idx="7">
                  <c:v>2.8958476489643663E-2</c:v>
                </c:pt>
                <c:pt idx="8">
                  <c:v>3.2394227937567487E-2</c:v>
                </c:pt>
                <c:pt idx="9">
                  <c:v>3.494650044173947E-2</c:v>
                </c:pt>
                <c:pt idx="10">
                  <c:v>3.2688720918818102E-2</c:v>
                </c:pt>
                <c:pt idx="11">
                  <c:v>2.7584175910474133E-2</c:v>
                </c:pt>
                <c:pt idx="12">
                  <c:v>2.4344753116717386E-2</c:v>
                </c:pt>
                <c:pt idx="13">
                  <c:v>2.0221851379208795E-2</c:v>
                </c:pt>
                <c:pt idx="14">
                  <c:v>1.3448512810444685E-2</c:v>
                </c:pt>
                <c:pt idx="15">
                  <c:v>1.0994404633356238E-2</c:v>
                </c:pt>
                <c:pt idx="16">
                  <c:v>1.0110925689604398E-2</c:v>
                </c:pt>
                <c:pt idx="17">
                  <c:v>7.3623245312653381E-3</c:v>
                </c:pt>
                <c:pt idx="18">
                  <c:v>1.9632865416707567E-3</c:v>
                </c:pt>
                <c:pt idx="19">
                  <c:v>3.9265730833415137E-4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9A-4AAE-85D6-20FE5F4BE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Úrvinnsla!$Y$206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Úrvinnsla!$Y$207:$Y$227</c:f>
              <c:numCache>
                <c:formatCode>0.00%</c:formatCode>
                <c:ptCount val="21"/>
                <c:pt idx="0">
                  <c:v>-3.8052830567872079E-2</c:v>
                </c:pt>
                <c:pt idx="1">
                  <c:v>-3.388265735495459E-2</c:v>
                </c:pt>
                <c:pt idx="2">
                  <c:v>-3.4812153793978368E-2</c:v>
                </c:pt>
                <c:pt idx="3">
                  <c:v>-3.7500157009533616E-2</c:v>
                </c:pt>
                <c:pt idx="4">
                  <c:v>-3.7814176076771379E-2</c:v>
                </c:pt>
                <c:pt idx="5">
                  <c:v>-3.7104492984814039E-2</c:v>
                </c:pt>
                <c:pt idx="6">
                  <c:v>-3.613731425772173E-2</c:v>
                </c:pt>
                <c:pt idx="7">
                  <c:v>-3.4975443708942004E-2</c:v>
                </c:pt>
                <c:pt idx="8">
                  <c:v>-3.267054375541683E-2</c:v>
                </c:pt>
                <c:pt idx="9">
                  <c:v>-3.4325424239759837E-2</c:v>
                </c:pt>
                <c:pt idx="10">
                  <c:v>-3.4042807079245854E-2</c:v>
                </c:pt>
                <c:pt idx="11">
                  <c:v>-2.9269717257231858E-2</c:v>
                </c:pt>
                <c:pt idx="12">
                  <c:v>-2.5297376056674162E-2</c:v>
                </c:pt>
                <c:pt idx="13">
                  <c:v>-1.8530265157700374E-2</c:v>
                </c:pt>
                <c:pt idx="14">
                  <c:v>-1.3009809955660508E-2</c:v>
                </c:pt>
                <c:pt idx="15">
                  <c:v>-1.1191639556353862E-2</c:v>
                </c:pt>
                <c:pt idx="16">
                  <c:v>-8.2587014683531586E-3</c:v>
                </c:pt>
                <c:pt idx="17">
                  <c:v>-4.0759674927461596E-3</c:v>
                </c:pt>
                <c:pt idx="18">
                  <c:v>-1.2780576036576941E-3</c:v>
                </c:pt>
                <c:pt idx="19">
                  <c:v>-1.9783201235979049E-4</c:v>
                </c:pt>
                <c:pt idx="20">
                  <c:v>-2.1981334706643388E-5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E-4C68-B63E-0641A6BA7174}"/>
            </c:ext>
          </c:extLst>
        </c:ser>
        <c:ser>
          <c:idx val="1"/>
          <c:order val="1"/>
          <c:tx>
            <c:strRef>
              <c:f>Úrvinnsla!$Z$206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Úrvinnsla!$Z$207:$Z$227</c:f>
              <c:numCache>
                <c:formatCode>0.00%</c:formatCode>
                <c:ptCount val="21"/>
                <c:pt idx="0">
                  <c:v>3.6043108537550397E-2</c:v>
                </c:pt>
                <c:pt idx="1">
                  <c:v>3.267054375541683E-2</c:v>
                </c:pt>
                <c:pt idx="2">
                  <c:v>3.3650283245198649E-2</c:v>
                </c:pt>
                <c:pt idx="3">
                  <c:v>3.5512416313918584E-2</c:v>
                </c:pt>
                <c:pt idx="4">
                  <c:v>3.6231519977893055E-2</c:v>
                </c:pt>
                <c:pt idx="5">
                  <c:v>3.5747930614346904E-2</c:v>
                </c:pt>
                <c:pt idx="6">
                  <c:v>3.4746209789858443E-2</c:v>
                </c:pt>
                <c:pt idx="7">
                  <c:v>3.3565498097044455E-2</c:v>
                </c:pt>
                <c:pt idx="8">
                  <c:v>3.2312562018765777E-2</c:v>
                </c:pt>
                <c:pt idx="9">
                  <c:v>3.4513835680102495E-2</c:v>
                </c:pt>
                <c:pt idx="10">
                  <c:v>3.3116450830894449E-2</c:v>
                </c:pt>
                <c:pt idx="11">
                  <c:v>2.8958838380666475E-2</c:v>
                </c:pt>
                <c:pt idx="12">
                  <c:v>2.4035019406378356E-2</c:v>
                </c:pt>
                <c:pt idx="13">
                  <c:v>1.8875686131661913E-2</c:v>
                </c:pt>
                <c:pt idx="14">
                  <c:v>1.4011530780148971E-2</c:v>
                </c:pt>
                <c:pt idx="15">
                  <c:v>1.2915604235489179E-2</c:v>
                </c:pt>
                <c:pt idx="16">
                  <c:v>1.083679801037519E-2</c:v>
                </c:pt>
                <c:pt idx="17">
                  <c:v>6.5064750731664428E-3</c:v>
                </c:pt>
                <c:pt idx="18">
                  <c:v>2.5843769233667869E-3</c:v>
                </c:pt>
                <c:pt idx="19">
                  <c:v>6.1547737178601486E-4</c:v>
                </c:pt>
                <c:pt idx="20">
                  <c:v>1.0048610151608406E-4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E-4C68-B63E-0641A6BA7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Úrvinnsla!$S$7:$S$27</c:f>
              <c:numCache>
                <c:formatCode>0.00%</c:formatCode>
                <c:ptCount val="21"/>
                <c:pt idx="0">
                  <c:v>-3.1788793103448273E-2</c:v>
                </c:pt>
                <c:pt idx="1">
                  <c:v>-3.6099137931034482E-2</c:v>
                </c:pt>
                <c:pt idx="2">
                  <c:v>-4.3426724137931035E-2</c:v>
                </c:pt>
                <c:pt idx="3">
                  <c:v>-4.1379310344827586E-2</c:v>
                </c:pt>
                <c:pt idx="4">
                  <c:v>-3.9547413793103448E-2</c:v>
                </c:pt>
                <c:pt idx="5">
                  <c:v>-2.9633620689655173E-2</c:v>
                </c:pt>
                <c:pt idx="6">
                  <c:v>-3.1142241379310345E-2</c:v>
                </c:pt>
                <c:pt idx="7">
                  <c:v>-3.8362068965517242E-2</c:v>
                </c:pt>
                <c:pt idx="8">
                  <c:v>-3.6314655172413793E-2</c:v>
                </c:pt>
                <c:pt idx="9">
                  <c:v>-3.9547413793103448E-2</c:v>
                </c:pt>
                <c:pt idx="10">
                  <c:v>-3.5129310344827587E-2</c:v>
                </c:pt>
                <c:pt idx="11">
                  <c:v>-2.9741379310344828E-2</c:v>
                </c:pt>
                <c:pt idx="12">
                  <c:v>-2.2629310344827586E-2</c:v>
                </c:pt>
                <c:pt idx="13">
                  <c:v>-1.7780172413793104E-2</c:v>
                </c:pt>
                <c:pt idx="14">
                  <c:v>-1.9396551724137932E-2</c:v>
                </c:pt>
                <c:pt idx="15">
                  <c:v>-1.228448275862069E-2</c:v>
                </c:pt>
                <c:pt idx="16">
                  <c:v>-8.1896551724137939E-3</c:v>
                </c:pt>
                <c:pt idx="17">
                  <c:v>-4.0948275862068969E-3</c:v>
                </c:pt>
                <c:pt idx="18">
                  <c:v>-8.6206896551724137E-4</c:v>
                </c:pt>
                <c:pt idx="19">
                  <c:v>-3.2327586206896551E-4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8-45A9-9623-F226B6561502}"/>
            </c:ext>
          </c:extLst>
        </c:ser>
        <c:ser>
          <c:idx val="1"/>
          <c:order val="1"/>
          <c:tx>
            <c:strRef>
              <c:f>Úrvinnsla!$T$6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Úrvinnsla!$T$7:$T$27</c:f>
              <c:numCache>
                <c:formatCode>0.00%</c:formatCode>
                <c:ptCount val="21"/>
                <c:pt idx="0">
                  <c:v>3.0926724137931034E-2</c:v>
                </c:pt>
                <c:pt idx="1">
                  <c:v>3.9978448275862069E-2</c:v>
                </c:pt>
                <c:pt idx="2">
                  <c:v>3.9870689655172417E-2</c:v>
                </c:pt>
                <c:pt idx="3">
                  <c:v>4.0301724137931032E-2</c:v>
                </c:pt>
                <c:pt idx="4">
                  <c:v>3.5237068965517239E-2</c:v>
                </c:pt>
                <c:pt idx="5">
                  <c:v>2.6077586206896552E-2</c:v>
                </c:pt>
                <c:pt idx="6">
                  <c:v>2.8448275862068967E-2</c:v>
                </c:pt>
                <c:pt idx="7">
                  <c:v>3.6099137931034482E-2</c:v>
                </c:pt>
                <c:pt idx="8">
                  <c:v>3.8793103448275863E-2</c:v>
                </c:pt>
                <c:pt idx="9">
                  <c:v>2.9202586206896551E-2</c:v>
                </c:pt>
                <c:pt idx="10">
                  <c:v>2.9741379310344828E-2</c:v>
                </c:pt>
                <c:pt idx="11">
                  <c:v>2.6400862068965518E-2</c:v>
                </c:pt>
                <c:pt idx="12">
                  <c:v>1.810344827586207E-2</c:v>
                </c:pt>
                <c:pt idx="13">
                  <c:v>1.7349137931034483E-2</c:v>
                </c:pt>
                <c:pt idx="14">
                  <c:v>1.4870689655172414E-2</c:v>
                </c:pt>
                <c:pt idx="15">
                  <c:v>1.4008620689655173E-2</c:v>
                </c:pt>
                <c:pt idx="16">
                  <c:v>8.4051724137931029E-3</c:v>
                </c:pt>
                <c:pt idx="17">
                  <c:v>6.0344827586206896E-3</c:v>
                </c:pt>
                <c:pt idx="18">
                  <c:v>1.7241379310344827E-3</c:v>
                </c:pt>
                <c:pt idx="19">
                  <c:v>6.4655172413793103E-4</c:v>
                </c:pt>
                <c:pt idx="20">
                  <c:v>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F8-45A9-9623-F226B6561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Úrvinnsla!$S$231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Úrvinnsla!$S$232:$S$252</c:f>
              <c:numCache>
                <c:formatCode>0.00%</c:formatCode>
                <c:ptCount val="21"/>
                <c:pt idx="0">
                  <c:v>-3.2997160481738959E-2</c:v>
                </c:pt>
                <c:pt idx="1">
                  <c:v>-3.534710662880642E-2</c:v>
                </c:pt>
                <c:pt idx="2">
                  <c:v>-3.4367962400861644E-2</c:v>
                </c:pt>
                <c:pt idx="3">
                  <c:v>-3.6522079702340157E-2</c:v>
                </c:pt>
                <c:pt idx="4">
                  <c:v>-3.9165769117791051E-2</c:v>
                </c:pt>
                <c:pt idx="5">
                  <c:v>-3.4172133555272689E-2</c:v>
                </c:pt>
                <c:pt idx="6">
                  <c:v>-3.3290903750122391E-2</c:v>
                </c:pt>
                <c:pt idx="7">
                  <c:v>-3.3290903750122391E-2</c:v>
                </c:pt>
                <c:pt idx="8">
                  <c:v>-3.3878390286889257E-2</c:v>
                </c:pt>
                <c:pt idx="9">
                  <c:v>-3.9067854694996573E-2</c:v>
                </c:pt>
                <c:pt idx="10">
                  <c:v>-3.799079604425732E-2</c:v>
                </c:pt>
                <c:pt idx="11">
                  <c:v>-3.3780475864094779E-2</c:v>
                </c:pt>
                <c:pt idx="12">
                  <c:v>-3.2899246058944481E-2</c:v>
                </c:pt>
                <c:pt idx="13">
                  <c:v>-2.4184862430235973E-2</c:v>
                </c:pt>
                <c:pt idx="14">
                  <c:v>-1.6645451875061196E-2</c:v>
                </c:pt>
                <c:pt idx="15">
                  <c:v>-1.3120532654460003E-2</c:v>
                </c:pt>
                <c:pt idx="16">
                  <c:v>-1.0476843239009105E-2</c:v>
                </c:pt>
                <c:pt idx="17">
                  <c:v>-4.7978067169294038E-3</c:v>
                </c:pt>
                <c:pt idx="18">
                  <c:v>-1.2728874963282091E-3</c:v>
                </c:pt>
                <c:pt idx="19">
                  <c:v>-4.8957211397238814E-4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C-4EB0-AD41-0117A03F9669}"/>
            </c:ext>
          </c:extLst>
        </c:ser>
        <c:ser>
          <c:idx val="1"/>
          <c:order val="1"/>
          <c:tx>
            <c:strRef>
              <c:f>Úrvinnsla!$T$231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Úrvinnsla!$T$232:$T$252</c:f>
              <c:numCache>
                <c:formatCode>0.00%</c:formatCode>
                <c:ptCount val="21"/>
                <c:pt idx="0">
                  <c:v>3.1920101830999706E-2</c:v>
                </c:pt>
                <c:pt idx="1">
                  <c:v>3.015764222069911E-2</c:v>
                </c:pt>
                <c:pt idx="2">
                  <c:v>3.4661705669245077E-2</c:v>
                </c:pt>
                <c:pt idx="3">
                  <c:v>3.7011651816312545E-2</c:v>
                </c:pt>
                <c:pt idx="4">
                  <c:v>3.5445021051600904E-2</c:v>
                </c:pt>
                <c:pt idx="5">
                  <c:v>2.97659845295212E-2</c:v>
                </c:pt>
                <c:pt idx="6">
                  <c:v>2.7709781650837168E-2</c:v>
                </c:pt>
                <c:pt idx="7">
                  <c:v>2.7905610496426123E-2</c:v>
                </c:pt>
                <c:pt idx="8">
                  <c:v>3.0647214334671498E-2</c:v>
                </c:pt>
                <c:pt idx="9">
                  <c:v>3.5151277783217465E-2</c:v>
                </c:pt>
                <c:pt idx="10">
                  <c:v>3.3095074904533436E-2</c:v>
                </c:pt>
                <c:pt idx="11">
                  <c:v>2.7807696073631646E-2</c:v>
                </c:pt>
                <c:pt idx="12">
                  <c:v>2.4380691275824928E-2</c:v>
                </c:pt>
                <c:pt idx="13">
                  <c:v>2.1737001860374035E-2</c:v>
                </c:pt>
                <c:pt idx="14">
                  <c:v>1.321844707725448E-2</c:v>
                </c:pt>
                <c:pt idx="15">
                  <c:v>1.2239302849309703E-2</c:v>
                </c:pt>
                <c:pt idx="16">
                  <c:v>8.5185547831195529E-3</c:v>
                </c:pt>
                <c:pt idx="17">
                  <c:v>8.5185547831195529E-3</c:v>
                </c:pt>
                <c:pt idx="18">
                  <c:v>1.6645451875061197E-3</c:v>
                </c:pt>
                <c:pt idx="19">
                  <c:v>6.8540095956134343E-4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C-4EB0-AD41-0117A03F9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Úrvinnsla!$Y$231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Úrvinnsla!$Y$232:$Y$252</c:f>
              <c:numCache>
                <c:formatCode>0.00%</c:formatCode>
                <c:ptCount val="21"/>
                <c:pt idx="0">
                  <c:v>-3.7815849174685126E-2</c:v>
                </c:pt>
                <c:pt idx="1">
                  <c:v>-3.4029570523351323E-2</c:v>
                </c:pt>
                <c:pt idx="2">
                  <c:v>-3.4120316044746926E-2</c:v>
                </c:pt>
                <c:pt idx="3">
                  <c:v>-3.7168113901275134E-2</c:v>
                </c:pt>
                <c:pt idx="4">
                  <c:v>-3.8501134319017444E-2</c:v>
                </c:pt>
                <c:pt idx="5">
                  <c:v>-3.5519048736603304E-2</c:v>
                </c:pt>
                <c:pt idx="6">
                  <c:v>-3.596651803176093E-2</c:v>
                </c:pt>
                <c:pt idx="7">
                  <c:v>-3.4727372291324415E-2</c:v>
                </c:pt>
                <c:pt idx="8">
                  <c:v>-3.1814128138934521E-2</c:v>
                </c:pt>
                <c:pt idx="9">
                  <c:v>-3.4154736759759052E-2</c:v>
                </c:pt>
                <c:pt idx="10">
                  <c:v>-3.3625909410936398E-2</c:v>
                </c:pt>
                <c:pt idx="11">
                  <c:v>-3.0230775248376751E-2</c:v>
                </c:pt>
                <c:pt idx="12">
                  <c:v>-2.5737307361339279E-2</c:v>
                </c:pt>
                <c:pt idx="13">
                  <c:v>-1.9798169443792538E-2</c:v>
                </c:pt>
                <c:pt idx="14">
                  <c:v>-1.3258233591488696E-2</c:v>
                </c:pt>
                <c:pt idx="15">
                  <c:v>-1.0961433153406868E-2</c:v>
                </c:pt>
                <c:pt idx="16">
                  <c:v>-8.4987874520848009E-3</c:v>
                </c:pt>
                <c:pt idx="17">
                  <c:v>-4.3057185324258777E-3</c:v>
                </c:pt>
                <c:pt idx="18">
                  <c:v>-1.3173746381913479E-3</c:v>
                </c:pt>
                <c:pt idx="19">
                  <c:v>-2.3155753735429869E-4</c:v>
                </c:pt>
                <c:pt idx="20">
                  <c:v>-2.1904091371352578E-5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6-4C22-8A6A-3872EA3D76BD}"/>
            </c:ext>
          </c:extLst>
        </c:ser>
        <c:ser>
          <c:idx val="1"/>
          <c:order val="1"/>
          <c:tx>
            <c:strRef>
              <c:f>Úrvinnsla!$Z$231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Úrvinnsla!$Z$232:$Z$252</c:f>
              <c:numCache>
                <c:formatCode>0.00%</c:formatCode>
                <c:ptCount val="21"/>
                <c:pt idx="0">
                  <c:v>3.5681764843933352E-2</c:v>
                </c:pt>
                <c:pt idx="1">
                  <c:v>3.2812328874286159E-2</c:v>
                </c:pt>
                <c:pt idx="2">
                  <c:v>3.2950011734334664E-2</c:v>
                </c:pt>
                <c:pt idx="3">
                  <c:v>3.5387624188375183E-2</c:v>
                </c:pt>
                <c:pt idx="4">
                  <c:v>3.659547836970977E-2</c:v>
                </c:pt>
                <c:pt idx="5">
                  <c:v>3.486505515137292E-2</c:v>
                </c:pt>
                <c:pt idx="6">
                  <c:v>3.4677305796761322E-2</c:v>
                </c:pt>
                <c:pt idx="7">
                  <c:v>3.3450676679965582E-2</c:v>
                </c:pt>
                <c:pt idx="8">
                  <c:v>3.1413596182429789E-2</c:v>
                </c:pt>
                <c:pt idx="9">
                  <c:v>3.486505515137292E-2</c:v>
                </c:pt>
                <c:pt idx="10">
                  <c:v>3.3050144723460843E-2</c:v>
                </c:pt>
                <c:pt idx="11">
                  <c:v>2.9586169130876947E-2</c:v>
                </c:pt>
                <c:pt idx="12">
                  <c:v>2.50801846201987E-2</c:v>
                </c:pt>
                <c:pt idx="13">
                  <c:v>1.9691778142845968E-2</c:v>
                </c:pt>
                <c:pt idx="14">
                  <c:v>1.4178205429085504E-2</c:v>
                </c:pt>
                <c:pt idx="15">
                  <c:v>1.2817022608151452E-2</c:v>
                </c:pt>
                <c:pt idx="16">
                  <c:v>1.0873816787921459E-2</c:v>
                </c:pt>
                <c:pt idx="17">
                  <c:v>6.7621059219275604E-3</c:v>
                </c:pt>
                <c:pt idx="18">
                  <c:v>2.7442697332394589E-3</c:v>
                </c:pt>
                <c:pt idx="19">
                  <c:v>5.9141046702651957E-4</c:v>
                </c:pt>
                <c:pt idx="20">
                  <c:v>1.2203708049753579E-4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6-4C22-8A6A-3872EA3D7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Úrvinnsla!$S$256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Úrvinnsla!$S$257:$S$277</c:f>
              <c:numCache>
                <c:formatCode>0.00%</c:formatCode>
                <c:ptCount val="21"/>
                <c:pt idx="0">
                  <c:v>-3.4573432021815349E-2</c:v>
                </c:pt>
                <c:pt idx="1">
                  <c:v>-3.6618620958317104E-2</c:v>
                </c:pt>
                <c:pt idx="2">
                  <c:v>-3.2236073237241918E-2</c:v>
                </c:pt>
                <c:pt idx="3">
                  <c:v>-3.632645111024542E-2</c:v>
                </c:pt>
                <c:pt idx="4">
                  <c:v>-3.8955979742890535E-2</c:v>
                </c:pt>
                <c:pt idx="5">
                  <c:v>-3.5936891312816514E-2</c:v>
                </c:pt>
                <c:pt idx="6">
                  <c:v>-3.2528243085313595E-2</c:v>
                </c:pt>
                <c:pt idx="7">
                  <c:v>-3.1359563693026879E-2</c:v>
                </c:pt>
                <c:pt idx="8">
                  <c:v>-3.4476042072458121E-2</c:v>
                </c:pt>
                <c:pt idx="9">
                  <c:v>-3.7884690299961041E-2</c:v>
                </c:pt>
                <c:pt idx="10">
                  <c:v>-3.5255161667315932E-2</c:v>
                </c:pt>
                <c:pt idx="11">
                  <c:v>-3.7884690299961041E-2</c:v>
                </c:pt>
                <c:pt idx="12">
                  <c:v>-3.1262173743669651E-2</c:v>
                </c:pt>
                <c:pt idx="13">
                  <c:v>-2.5710946630307752E-2</c:v>
                </c:pt>
                <c:pt idx="14">
                  <c:v>-1.7627580833657966E-2</c:v>
                </c:pt>
                <c:pt idx="15">
                  <c:v>-1.2465913517724971E-2</c:v>
                </c:pt>
                <c:pt idx="16">
                  <c:v>-1.0420724581223218E-2</c:v>
                </c:pt>
                <c:pt idx="17">
                  <c:v>-5.0642773665757696E-3</c:v>
                </c:pt>
                <c:pt idx="18">
                  <c:v>-1.2660693416439424E-3</c:v>
                </c:pt>
                <c:pt idx="19">
                  <c:v>-4.8694974678613166E-4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D-4712-BE6A-5D5FF31D0B12}"/>
            </c:ext>
          </c:extLst>
        </c:ser>
        <c:ser>
          <c:idx val="1"/>
          <c:order val="1"/>
          <c:tx>
            <c:strRef>
              <c:f>Úrvinnsla!$T$256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Úrvinnsla!$T$257:$T$277</c:f>
              <c:numCache>
                <c:formatCode>0.00%</c:formatCode>
                <c:ptCount val="21"/>
                <c:pt idx="0">
                  <c:v>3.2430853135956367E-2</c:v>
                </c:pt>
                <c:pt idx="1">
                  <c:v>2.9703934553954033E-2</c:v>
                </c:pt>
                <c:pt idx="2">
                  <c:v>3.3891702376314767E-2</c:v>
                </c:pt>
                <c:pt idx="3">
                  <c:v>3.6618620958317104E-2</c:v>
                </c:pt>
                <c:pt idx="4">
                  <c:v>3.3502142578885862E-2</c:v>
                </c:pt>
                <c:pt idx="5">
                  <c:v>3.0093494351382939E-2</c:v>
                </c:pt>
                <c:pt idx="6">
                  <c:v>2.7463965718737826E-2</c:v>
                </c:pt>
                <c:pt idx="7">
                  <c:v>2.7950915465523959E-2</c:v>
                </c:pt>
                <c:pt idx="8">
                  <c:v>3.0093494351382939E-2</c:v>
                </c:pt>
                <c:pt idx="9">
                  <c:v>3.4670821971172577E-2</c:v>
                </c:pt>
                <c:pt idx="10">
                  <c:v>3.4476042072458121E-2</c:v>
                </c:pt>
                <c:pt idx="11">
                  <c:v>2.7074405921308921E-2</c:v>
                </c:pt>
                <c:pt idx="12">
                  <c:v>2.6197896377093882E-2</c:v>
                </c:pt>
                <c:pt idx="13">
                  <c:v>2.1425788858589794E-2</c:v>
                </c:pt>
                <c:pt idx="14">
                  <c:v>1.4121542656797818E-2</c:v>
                </c:pt>
                <c:pt idx="15">
                  <c:v>1.2563303467082197E-2</c:v>
                </c:pt>
                <c:pt idx="16">
                  <c:v>8.7650954421503707E-3</c:v>
                </c:pt>
                <c:pt idx="17">
                  <c:v>7.7911959485781066E-3</c:v>
                </c:pt>
                <c:pt idx="18">
                  <c:v>1.9477989871445266E-3</c:v>
                </c:pt>
                <c:pt idx="19">
                  <c:v>8.76509544215037E-4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5D-4712-BE6A-5D5FF31D0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Úrvinnsla!$Y$256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Úrvinnsla!$Y$257:$Y$277</c:f>
              <c:numCache>
                <c:formatCode>0.00%</c:formatCode>
                <c:ptCount val="21"/>
                <c:pt idx="0">
                  <c:v>-3.7423452029938763E-2</c:v>
                </c:pt>
                <c:pt idx="1">
                  <c:v>-3.4751457945609389E-2</c:v>
                </c:pt>
                <c:pt idx="2">
                  <c:v>-3.3213507862187241E-2</c:v>
                </c:pt>
                <c:pt idx="3">
                  <c:v>-3.6311156818090023E-2</c:v>
                </c:pt>
                <c:pt idx="4">
                  <c:v>-3.8995578781881396E-2</c:v>
                </c:pt>
                <c:pt idx="5">
                  <c:v>-3.4832239162112366E-2</c:v>
                </c:pt>
                <c:pt idx="6">
                  <c:v>-3.6680886232084438E-2</c:v>
                </c:pt>
                <c:pt idx="7">
                  <c:v>-3.3434102722637693E-2</c:v>
                </c:pt>
                <c:pt idx="8">
                  <c:v>-3.215092416818649E-2</c:v>
                </c:pt>
                <c:pt idx="9">
                  <c:v>-3.3138940585415264E-2</c:v>
                </c:pt>
                <c:pt idx="10">
                  <c:v>-3.3213507862187241E-2</c:v>
                </c:pt>
                <c:pt idx="11">
                  <c:v>-3.0827355005483802E-2</c:v>
                </c:pt>
                <c:pt idx="12">
                  <c:v>-2.6166900207234889E-2</c:v>
                </c:pt>
                <c:pt idx="13">
                  <c:v>-2.0757665671400652E-2</c:v>
                </c:pt>
                <c:pt idx="14">
                  <c:v>-1.3844657720664767E-2</c:v>
                </c:pt>
                <c:pt idx="15">
                  <c:v>-1.0967603625212438E-2</c:v>
                </c:pt>
                <c:pt idx="16">
                  <c:v>-8.6560180452809783E-3</c:v>
                </c:pt>
                <c:pt idx="17">
                  <c:v>-4.483357515915453E-3</c:v>
                </c:pt>
                <c:pt idx="18">
                  <c:v>-1.4758106861121553E-3</c:v>
                </c:pt>
                <c:pt idx="19">
                  <c:v>-2.3923667964344413E-4</c:v>
                </c:pt>
                <c:pt idx="20">
                  <c:v>-1.8641819192995648E-5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A-413D-AF8E-A41EB8D5E948}"/>
            </c:ext>
          </c:extLst>
        </c:ser>
        <c:ser>
          <c:idx val="1"/>
          <c:order val="1"/>
          <c:tx>
            <c:strRef>
              <c:f>Úrvinnsla!$Z$256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Úrvinnsla!$Z$257:$Z$277</c:f>
              <c:numCache>
                <c:formatCode>0.00%</c:formatCode>
                <c:ptCount val="21"/>
                <c:pt idx="0">
                  <c:v>3.5500237683194713E-2</c:v>
                </c:pt>
                <c:pt idx="1">
                  <c:v>3.3076801188105277E-2</c:v>
                </c:pt>
                <c:pt idx="2">
                  <c:v>3.2542402371239398E-2</c:v>
                </c:pt>
                <c:pt idx="3">
                  <c:v>3.4537077024889937E-2</c:v>
                </c:pt>
                <c:pt idx="4">
                  <c:v>3.6711955930739427E-2</c:v>
                </c:pt>
                <c:pt idx="5">
                  <c:v>3.4328910043901484E-2</c:v>
                </c:pt>
                <c:pt idx="6">
                  <c:v>3.4875736740229354E-2</c:v>
                </c:pt>
                <c:pt idx="7">
                  <c:v>3.2607648738414888E-2</c:v>
                </c:pt>
                <c:pt idx="8">
                  <c:v>3.1647595049975608E-2</c:v>
                </c:pt>
                <c:pt idx="9">
                  <c:v>3.4335123983632483E-2</c:v>
                </c:pt>
                <c:pt idx="10">
                  <c:v>3.3353321506134709E-2</c:v>
                </c:pt>
                <c:pt idx="11">
                  <c:v>3.023081679130794E-2</c:v>
                </c:pt>
                <c:pt idx="12">
                  <c:v>2.5623180480772518E-2</c:v>
                </c:pt>
                <c:pt idx="13">
                  <c:v>2.025433655318977E-2</c:v>
                </c:pt>
                <c:pt idx="14">
                  <c:v>1.4845102017355534E-2</c:v>
                </c:pt>
                <c:pt idx="15">
                  <c:v>1.2636046442985549E-2</c:v>
                </c:pt>
                <c:pt idx="16">
                  <c:v>1.0824683011399473E-2</c:v>
                </c:pt>
                <c:pt idx="17">
                  <c:v>6.9285428000633821E-3</c:v>
                </c:pt>
                <c:pt idx="18">
                  <c:v>2.8211286378733414E-3</c:v>
                </c:pt>
                <c:pt idx="19">
                  <c:v>6.2450094296535418E-4</c:v>
                </c:pt>
                <c:pt idx="20">
                  <c:v>1.1185091515797388E-4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9A-413D-AF8E-A41EB8D5E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Úrvinnsla!$S$281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Úrvinnsla!$S$282:$S$302</c:f>
              <c:numCache>
                <c:formatCode>0.00%</c:formatCode>
                <c:ptCount val="21"/>
                <c:pt idx="0">
                  <c:v>-3.5628077628656947E-2</c:v>
                </c:pt>
                <c:pt idx="1">
                  <c:v>-3.4952206237327414E-2</c:v>
                </c:pt>
                <c:pt idx="2">
                  <c:v>-3.2345273727913487E-2</c:v>
                </c:pt>
                <c:pt idx="3">
                  <c:v>-3.5917736796369608E-2</c:v>
                </c:pt>
                <c:pt idx="4">
                  <c:v>-3.7076373467220237E-2</c:v>
                </c:pt>
                <c:pt idx="5">
                  <c:v>-3.5338418460944286E-2</c:v>
                </c:pt>
                <c:pt idx="6">
                  <c:v>-3.253837983972193E-2</c:v>
                </c:pt>
                <c:pt idx="7">
                  <c:v>-3.0993530945254418E-2</c:v>
                </c:pt>
                <c:pt idx="8">
                  <c:v>-3.5917736796369608E-2</c:v>
                </c:pt>
                <c:pt idx="9">
                  <c:v>-3.5338418460944286E-2</c:v>
                </c:pt>
                <c:pt idx="10">
                  <c:v>-3.6786714299507577E-2</c:v>
                </c:pt>
                <c:pt idx="11">
                  <c:v>-3.6400502075890705E-2</c:v>
                </c:pt>
                <c:pt idx="12">
                  <c:v>-3.2345273727913487E-2</c:v>
                </c:pt>
                <c:pt idx="13">
                  <c:v>-2.5683112870522353E-2</c:v>
                </c:pt>
                <c:pt idx="14">
                  <c:v>-1.9696823404460752E-2</c:v>
                </c:pt>
                <c:pt idx="15">
                  <c:v>-1.1972578932123201E-2</c:v>
                </c:pt>
                <c:pt idx="16">
                  <c:v>-1.0041517814038814E-2</c:v>
                </c:pt>
                <c:pt idx="17">
                  <c:v>-5.696630298348943E-3</c:v>
                </c:pt>
                <c:pt idx="18">
                  <c:v>-1.3517427826590712E-3</c:v>
                </c:pt>
                <c:pt idx="19">
                  <c:v>-6.758713913295356E-4</c:v>
                </c:pt>
                <c:pt idx="20">
                  <c:v>-9.6553055904219373E-5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3-42D7-BAAB-F876E099C5B8}"/>
            </c:ext>
          </c:extLst>
        </c:ser>
        <c:ser>
          <c:idx val="1"/>
          <c:order val="1"/>
          <c:tx>
            <c:strRef>
              <c:f>Úrvinnsla!$T$281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Úrvinnsla!$T$282:$T$302</c:f>
              <c:numCache>
                <c:formatCode>0.00%</c:formatCode>
                <c:ptCount val="21"/>
                <c:pt idx="0">
                  <c:v>3.5048759293231632E-2</c:v>
                </c:pt>
                <c:pt idx="1">
                  <c:v>3.1476296224775512E-2</c:v>
                </c:pt>
                <c:pt idx="2">
                  <c:v>3.1186637057062858E-2</c:v>
                </c:pt>
                <c:pt idx="3">
                  <c:v>3.6400502075890705E-2</c:v>
                </c:pt>
                <c:pt idx="4">
                  <c:v>3.4179781790093657E-2</c:v>
                </c:pt>
                <c:pt idx="5">
                  <c:v>2.8676257603553152E-2</c:v>
                </c:pt>
                <c:pt idx="6">
                  <c:v>3.0028000386212225E-2</c:v>
                </c:pt>
                <c:pt idx="7">
                  <c:v>2.7034855653181422E-2</c:v>
                </c:pt>
                <c:pt idx="8">
                  <c:v>3.0221106498020664E-2</c:v>
                </c:pt>
                <c:pt idx="9">
                  <c:v>3.1765955392488172E-2</c:v>
                </c:pt>
                <c:pt idx="10">
                  <c:v>3.4855653181423189E-2</c:v>
                </c:pt>
                <c:pt idx="11">
                  <c:v>2.7421067876798301E-2</c:v>
                </c:pt>
                <c:pt idx="12">
                  <c:v>2.6552090373660325E-2</c:v>
                </c:pt>
                <c:pt idx="13">
                  <c:v>2.1338225354832482E-2</c:v>
                </c:pt>
                <c:pt idx="14">
                  <c:v>1.5158829776962441E-2</c:v>
                </c:pt>
                <c:pt idx="15">
                  <c:v>1.2841556435261177E-2</c:v>
                </c:pt>
                <c:pt idx="16">
                  <c:v>7.9173505841459886E-3</c:v>
                </c:pt>
                <c:pt idx="17">
                  <c:v>8.3035628077628657E-3</c:v>
                </c:pt>
                <c:pt idx="18">
                  <c:v>2.2207202857970456E-3</c:v>
                </c:pt>
                <c:pt idx="19">
                  <c:v>5.7931833542531621E-4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B3-42D7-BAAB-F876E099C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Úrvinnsla!$Y$281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Úrvinnsla!$Y$282:$Y$302</c:f>
              <c:numCache>
                <c:formatCode>0.00%</c:formatCode>
                <c:ptCount val="21"/>
                <c:pt idx="0">
                  <c:v>-3.6211391250679369E-2</c:v>
                </c:pt>
                <c:pt idx="1">
                  <c:v>-3.5486733543975364E-2</c:v>
                </c:pt>
                <c:pt idx="2">
                  <c:v>-3.2763125976829378E-2</c:v>
                </c:pt>
                <c:pt idx="3">
                  <c:v>-3.5376192537867973E-2</c:v>
                </c:pt>
                <c:pt idx="4">
                  <c:v>-3.8904292982795519E-2</c:v>
                </c:pt>
                <c:pt idx="5">
                  <c:v>-3.5560427548046954E-2</c:v>
                </c:pt>
                <c:pt idx="6">
                  <c:v>-3.6960613625407236E-2</c:v>
                </c:pt>
                <c:pt idx="7">
                  <c:v>-3.2907443401469581E-2</c:v>
                </c:pt>
                <c:pt idx="8">
                  <c:v>-3.2523620463596699E-2</c:v>
                </c:pt>
                <c:pt idx="9">
                  <c:v>-3.2287185533867002E-2</c:v>
                </c:pt>
                <c:pt idx="10">
                  <c:v>-3.31039607456605E-2</c:v>
                </c:pt>
                <c:pt idx="11">
                  <c:v>-3.0890070040009703E-2</c:v>
                </c:pt>
                <c:pt idx="12">
                  <c:v>-2.6717147059455708E-2</c:v>
                </c:pt>
                <c:pt idx="13">
                  <c:v>-2.1540143273426248E-2</c:v>
                </c:pt>
                <c:pt idx="14">
                  <c:v>-1.4401036628990607E-2</c:v>
                </c:pt>
                <c:pt idx="15">
                  <c:v>-1.0937418437625702E-2</c:v>
                </c:pt>
                <c:pt idx="16">
                  <c:v>-8.5546456393108383E-3</c:v>
                </c:pt>
                <c:pt idx="17">
                  <c:v>-4.5475341679179293E-3</c:v>
                </c:pt>
                <c:pt idx="18">
                  <c:v>-1.5107270834676713E-3</c:v>
                </c:pt>
                <c:pt idx="19">
                  <c:v>-2.7942309877145954E-4</c:v>
                </c:pt>
                <c:pt idx="20">
                  <c:v>-1.842350101789843E-5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9-4975-A1DC-CC74396D5170}"/>
            </c:ext>
          </c:extLst>
        </c:ser>
        <c:ser>
          <c:idx val="1"/>
          <c:order val="1"/>
          <c:tx>
            <c:strRef>
              <c:f>Úrvinnsla!$Z$281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Úrvinnsla!$Z$282:$Z$302</c:f>
              <c:numCache>
                <c:formatCode>0.00%</c:formatCode>
                <c:ptCount val="21"/>
                <c:pt idx="0">
                  <c:v>3.48818285938877E-2</c:v>
                </c:pt>
                <c:pt idx="1">
                  <c:v>3.3539983603084092E-2</c:v>
                </c:pt>
                <c:pt idx="2">
                  <c:v>3.2259550282340156E-2</c:v>
                </c:pt>
                <c:pt idx="3">
                  <c:v>3.3543054186587075E-2</c:v>
                </c:pt>
                <c:pt idx="4">
                  <c:v>3.7104931050047439E-2</c:v>
                </c:pt>
                <c:pt idx="5">
                  <c:v>3.4298417728320915E-2</c:v>
                </c:pt>
                <c:pt idx="6">
                  <c:v>3.5142828191641259E-2</c:v>
                </c:pt>
                <c:pt idx="7">
                  <c:v>3.2250338531831201E-2</c:v>
                </c:pt>
                <c:pt idx="8">
                  <c:v>3.2075315272161169E-2</c:v>
                </c:pt>
                <c:pt idx="9">
                  <c:v>3.3205290001258936E-2</c:v>
                </c:pt>
                <c:pt idx="10">
                  <c:v>3.3214501751767891E-2</c:v>
                </c:pt>
                <c:pt idx="11">
                  <c:v>3.0711976196836684E-2</c:v>
                </c:pt>
                <c:pt idx="12">
                  <c:v>2.5915724765177128E-2</c:v>
                </c:pt>
                <c:pt idx="13">
                  <c:v>2.1048849912948957E-2</c:v>
                </c:pt>
                <c:pt idx="14">
                  <c:v>1.5632340613686818E-2</c:v>
                </c:pt>
                <c:pt idx="15">
                  <c:v>1.2319181013968084E-2</c:v>
                </c:pt>
                <c:pt idx="16">
                  <c:v>1.0673348256369158E-2</c:v>
                </c:pt>
                <c:pt idx="17">
                  <c:v>6.8811776301850643E-3</c:v>
                </c:pt>
                <c:pt idx="18">
                  <c:v>3.0890070040009705E-3</c:v>
                </c:pt>
                <c:pt idx="19">
                  <c:v>6.4175195212346197E-4</c:v>
                </c:pt>
                <c:pt idx="20">
                  <c:v>8.9046921586509079E-5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D9-4975-A1DC-CC74396D5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Úrvinnsla!$S$306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Úrvinnsla!$S$307:$S$327</c:f>
              <c:numCache>
                <c:formatCode>0.00%</c:formatCode>
                <c:ptCount val="21"/>
                <c:pt idx="0">
                  <c:v>-3.4989367871641211E-2</c:v>
                </c:pt>
                <c:pt idx="1">
                  <c:v>-3.5375990721051617E-2</c:v>
                </c:pt>
                <c:pt idx="2">
                  <c:v>-3.2862942199884011E-2</c:v>
                </c:pt>
                <c:pt idx="3">
                  <c:v>-3.5955924995167213E-2</c:v>
                </c:pt>
                <c:pt idx="4">
                  <c:v>-3.6439203556930214E-2</c:v>
                </c:pt>
                <c:pt idx="5">
                  <c:v>-3.5086023583993813E-2</c:v>
                </c:pt>
                <c:pt idx="6">
                  <c:v>-3.3732843611057411E-2</c:v>
                </c:pt>
                <c:pt idx="7">
                  <c:v>-3.0929827952832011E-2</c:v>
                </c:pt>
                <c:pt idx="8">
                  <c:v>-3.5279335008699016E-2</c:v>
                </c:pt>
                <c:pt idx="9">
                  <c:v>-3.4796056446936015E-2</c:v>
                </c:pt>
                <c:pt idx="10">
                  <c:v>-3.6825826406340613E-2</c:v>
                </c:pt>
                <c:pt idx="11">
                  <c:v>-3.5859269282814611E-2</c:v>
                </c:pt>
                <c:pt idx="12">
                  <c:v>-3.2283007925768416E-2</c:v>
                </c:pt>
                <c:pt idx="13">
                  <c:v>-2.696694374637541E-2</c:v>
                </c:pt>
                <c:pt idx="14">
                  <c:v>-2.0491011018751209E-2</c:v>
                </c:pt>
                <c:pt idx="15">
                  <c:v>-1.1888652619369805E-2</c:v>
                </c:pt>
                <c:pt idx="16">
                  <c:v>-8.6023583993814039E-3</c:v>
                </c:pt>
                <c:pt idx="17">
                  <c:v>-5.9926541658612024E-3</c:v>
                </c:pt>
                <c:pt idx="18">
                  <c:v>-1.1598685482312006E-3</c:v>
                </c:pt>
                <c:pt idx="19">
                  <c:v>-2.8996713705780014E-4</c:v>
                </c:pt>
                <c:pt idx="20">
                  <c:v>-9.6655712352600032E-5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9-42A0-B285-2ABB9C9237A3}"/>
            </c:ext>
          </c:extLst>
        </c:ser>
        <c:ser>
          <c:idx val="1"/>
          <c:order val="1"/>
          <c:tx>
            <c:strRef>
              <c:f>Úrvinnsla!$T$306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Úrvinnsla!$T$307:$T$327</c:f>
              <c:numCache>
                <c:formatCode>0.00%</c:formatCode>
                <c:ptCount val="21"/>
                <c:pt idx="0">
                  <c:v>3.4409433597525615E-2</c:v>
                </c:pt>
                <c:pt idx="1">
                  <c:v>3.2186352213415814E-2</c:v>
                </c:pt>
                <c:pt idx="2">
                  <c:v>3.3636187898704817E-2</c:v>
                </c:pt>
                <c:pt idx="3">
                  <c:v>3.5569302145756813E-2</c:v>
                </c:pt>
                <c:pt idx="4">
                  <c:v>2.9866615116953411E-2</c:v>
                </c:pt>
                <c:pt idx="5">
                  <c:v>3.0156582254011213E-2</c:v>
                </c:pt>
                <c:pt idx="6">
                  <c:v>3.0543205103421612E-2</c:v>
                </c:pt>
                <c:pt idx="7">
                  <c:v>2.745022230813841E-2</c:v>
                </c:pt>
                <c:pt idx="8">
                  <c:v>2.9286680842837812E-2</c:v>
                </c:pt>
                <c:pt idx="9">
                  <c:v>3.0253237966363811E-2</c:v>
                </c:pt>
                <c:pt idx="10">
                  <c:v>3.4699400734583413E-2</c:v>
                </c:pt>
                <c:pt idx="11">
                  <c:v>3.0349893678716412E-2</c:v>
                </c:pt>
                <c:pt idx="12">
                  <c:v>2.5227140924028609E-2</c:v>
                </c:pt>
                <c:pt idx="13">
                  <c:v>2.2134158128745408E-2</c:v>
                </c:pt>
                <c:pt idx="14">
                  <c:v>1.6624782524647205E-2</c:v>
                </c:pt>
                <c:pt idx="15">
                  <c:v>1.2371931181132804E-2</c:v>
                </c:pt>
                <c:pt idx="16">
                  <c:v>8.505702687028804E-3</c:v>
                </c:pt>
                <c:pt idx="17">
                  <c:v>7.4424898511502033E-3</c:v>
                </c:pt>
                <c:pt idx="18">
                  <c:v>2.8030156582254011E-3</c:v>
                </c:pt>
                <c:pt idx="19">
                  <c:v>4.8327856176300018E-4</c:v>
                </c:pt>
                <c:pt idx="20">
                  <c:v>9.6655712352600032E-5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9-42A0-B285-2ABB9C923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Úrvinnsla!$Y$306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Úrvinnsla!$Y$307:$Y$327</c:f>
              <c:numCache>
                <c:formatCode>0.00%</c:formatCode>
                <c:ptCount val="21"/>
                <c:pt idx="0">
                  <c:v>-3.5041020966271652E-2</c:v>
                </c:pt>
                <c:pt idx="1">
                  <c:v>-3.6013369796414466E-2</c:v>
                </c:pt>
                <c:pt idx="2">
                  <c:v>-3.2853236098450318E-2</c:v>
                </c:pt>
                <c:pt idx="3">
                  <c:v>-3.4323913704041323E-2</c:v>
                </c:pt>
                <c:pt idx="4">
                  <c:v>-3.9146156183530845E-2</c:v>
                </c:pt>
                <c:pt idx="5">
                  <c:v>-3.5973868125189913E-2</c:v>
                </c:pt>
                <c:pt idx="6">
                  <c:v>-3.6353691886964447E-2</c:v>
                </c:pt>
                <c:pt idx="7">
                  <c:v>-3.341537526587663E-2</c:v>
                </c:pt>
                <c:pt idx="8">
                  <c:v>-3.2689152233363716E-2</c:v>
                </c:pt>
                <c:pt idx="9">
                  <c:v>-3.168034032209055E-2</c:v>
                </c:pt>
                <c:pt idx="10">
                  <c:v>-3.2436949255545425E-2</c:v>
                </c:pt>
                <c:pt idx="11">
                  <c:v>-3.1406867213612882E-2</c:v>
                </c:pt>
                <c:pt idx="12">
                  <c:v>-2.702522029778183E-2</c:v>
                </c:pt>
                <c:pt idx="13">
                  <c:v>-2.2336675782436949E-2</c:v>
                </c:pt>
                <c:pt idx="14">
                  <c:v>-1.5214220601640838E-2</c:v>
                </c:pt>
                <c:pt idx="15">
                  <c:v>-1.0963233059860225E-2</c:v>
                </c:pt>
                <c:pt idx="16">
                  <c:v>-8.5232452142206018E-3</c:v>
                </c:pt>
                <c:pt idx="17">
                  <c:v>-4.7402005469462166E-3</c:v>
                </c:pt>
                <c:pt idx="18">
                  <c:v>-1.4919477362503799E-3</c:v>
                </c:pt>
                <c:pt idx="19">
                  <c:v>-2.8562746885445151E-4</c:v>
                </c:pt>
                <c:pt idx="20">
                  <c:v>-1.8231540565177756E-5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79-4C12-92C7-0F9A507FE0E2}"/>
            </c:ext>
          </c:extLst>
        </c:ser>
        <c:ser>
          <c:idx val="1"/>
          <c:order val="1"/>
          <c:tx>
            <c:strRef>
              <c:f>Úrvinnsla!$Z$306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Úrvinnsla!$Z$307:$Z$327</c:f>
              <c:numCache>
                <c:formatCode>0.00%</c:formatCode>
                <c:ptCount val="21"/>
                <c:pt idx="0">
                  <c:v>3.3871163780006076E-2</c:v>
                </c:pt>
                <c:pt idx="1">
                  <c:v>3.3868125189911884E-2</c:v>
                </c:pt>
                <c:pt idx="2">
                  <c:v>3.1944697660285626E-2</c:v>
                </c:pt>
                <c:pt idx="3">
                  <c:v>3.285931327863871E-2</c:v>
                </c:pt>
                <c:pt idx="4">
                  <c:v>3.6937101185050135E-2</c:v>
                </c:pt>
                <c:pt idx="5">
                  <c:v>3.4624734123366759E-2</c:v>
                </c:pt>
                <c:pt idx="6">
                  <c:v>3.4655120024308719E-2</c:v>
                </c:pt>
                <c:pt idx="7">
                  <c:v>3.2768155575812821E-2</c:v>
                </c:pt>
                <c:pt idx="8">
                  <c:v>3.1795806745670008E-2</c:v>
                </c:pt>
                <c:pt idx="9">
                  <c:v>3.2063202673959283E-2</c:v>
                </c:pt>
                <c:pt idx="10">
                  <c:v>3.3211789729565483E-2</c:v>
                </c:pt>
                <c:pt idx="11">
                  <c:v>3.1267092069279856E-2</c:v>
                </c:pt>
                <c:pt idx="12">
                  <c:v>2.6432695229413553E-2</c:v>
                </c:pt>
                <c:pt idx="13">
                  <c:v>2.1683378912184748E-2</c:v>
                </c:pt>
                <c:pt idx="14">
                  <c:v>1.632026739592829E-2</c:v>
                </c:pt>
                <c:pt idx="15">
                  <c:v>1.2202977818292313E-2</c:v>
                </c:pt>
                <c:pt idx="16">
                  <c:v>1.0543907626861136E-2</c:v>
                </c:pt>
                <c:pt idx="17">
                  <c:v>7.0768763293831659E-3</c:v>
                </c:pt>
                <c:pt idx="18">
                  <c:v>3.1935581890003037E-3</c:v>
                </c:pt>
                <c:pt idx="19">
                  <c:v>6.6848982072318448E-4</c:v>
                </c:pt>
                <c:pt idx="20">
                  <c:v>7.9003342449103622E-5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9-4C12-92C7-0F9A507FE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Úrvinnsla!$S$331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Úrvinnsla!$S$332:$S$352</c:f>
              <c:numCache>
                <c:formatCode>0.00%</c:formatCode>
                <c:ptCount val="21"/>
                <c:pt idx="0">
                  <c:v>-3.4918782219628443E-2</c:v>
                </c:pt>
                <c:pt idx="1">
                  <c:v>-3.7155918684952827E-2</c:v>
                </c:pt>
                <c:pt idx="2">
                  <c:v>-3.1125376908861007E-2</c:v>
                </c:pt>
                <c:pt idx="3">
                  <c:v>-3.5794183445190156E-2</c:v>
                </c:pt>
                <c:pt idx="4">
                  <c:v>-3.7642252699153778E-2</c:v>
                </c:pt>
                <c:pt idx="5">
                  <c:v>-3.5696916642349967E-2</c:v>
                </c:pt>
                <c:pt idx="6">
                  <c:v>-3.4529715008267681E-2</c:v>
                </c:pt>
                <c:pt idx="7">
                  <c:v>-3.0444509288979672E-2</c:v>
                </c:pt>
                <c:pt idx="8">
                  <c:v>-3.2195311740103101E-2</c:v>
                </c:pt>
                <c:pt idx="9">
                  <c:v>-3.2681645754304059E-2</c:v>
                </c:pt>
                <c:pt idx="10">
                  <c:v>-3.7350452290633204E-2</c:v>
                </c:pt>
                <c:pt idx="11">
                  <c:v>-3.6377784262231302E-2</c:v>
                </c:pt>
                <c:pt idx="12">
                  <c:v>-3.1514444120221766E-2</c:v>
                </c:pt>
                <c:pt idx="13">
                  <c:v>-2.8499173232175858E-2</c:v>
                </c:pt>
                <c:pt idx="14">
                  <c:v>-2.1982297441883087E-2</c:v>
                </c:pt>
                <c:pt idx="15">
                  <c:v>-1.225561715786402E-2</c:v>
                </c:pt>
                <c:pt idx="16">
                  <c:v>-8.3649450442563958E-3</c:v>
                </c:pt>
                <c:pt idx="17">
                  <c:v>-6.0305417760918197E-3</c:v>
                </c:pt>
                <c:pt idx="18">
                  <c:v>-1.3617352397626689E-3</c:v>
                </c:pt>
                <c:pt idx="19">
                  <c:v>-3.890672113607626E-4</c:v>
                </c:pt>
                <c:pt idx="20">
                  <c:v>-9.726680284019065E-5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D-4CE0-B47B-1410426A100B}"/>
            </c:ext>
          </c:extLst>
        </c:ser>
        <c:ser>
          <c:idx val="1"/>
          <c:order val="1"/>
          <c:tx>
            <c:strRef>
              <c:f>Úrvinnsla!$T$331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Úrvinnsla!$T$332:$T$352</c:f>
              <c:numCache>
                <c:formatCode>0.00%</c:formatCode>
                <c:ptCount val="21"/>
                <c:pt idx="0">
                  <c:v>3.3459780177025583E-2</c:v>
                </c:pt>
                <c:pt idx="1">
                  <c:v>3.4043380994066723E-2</c:v>
                </c:pt>
                <c:pt idx="2">
                  <c:v>3.1514444120221766E-2</c:v>
                </c:pt>
                <c:pt idx="3">
                  <c:v>3.4043380994066723E-2</c:v>
                </c:pt>
                <c:pt idx="4">
                  <c:v>3.1125376908861007E-2</c:v>
                </c:pt>
                <c:pt idx="5">
                  <c:v>2.9277307654897382E-2</c:v>
                </c:pt>
                <c:pt idx="6">
                  <c:v>3.1125376908861007E-2</c:v>
                </c:pt>
                <c:pt idx="7">
                  <c:v>2.7721038809454333E-2</c:v>
                </c:pt>
                <c:pt idx="8">
                  <c:v>2.9471841260577766E-2</c:v>
                </c:pt>
                <c:pt idx="9">
                  <c:v>2.9374574457737574E-2</c:v>
                </c:pt>
                <c:pt idx="10">
                  <c:v>3.3946114191226534E-2</c:v>
                </c:pt>
                <c:pt idx="11">
                  <c:v>3.1514444120221766E-2</c:v>
                </c:pt>
                <c:pt idx="12">
                  <c:v>2.4997568329928995E-2</c:v>
                </c:pt>
                <c:pt idx="13">
                  <c:v>2.2371364653243849E-2</c:v>
                </c:pt>
                <c:pt idx="14">
                  <c:v>1.8967026553837175E-2</c:v>
                </c:pt>
                <c:pt idx="15">
                  <c:v>1.1866549946503258E-2</c:v>
                </c:pt>
                <c:pt idx="16">
                  <c:v>8.7540122556171579E-3</c:v>
                </c:pt>
                <c:pt idx="17">
                  <c:v>7.1004766073339172E-3</c:v>
                </c:pt>
                <c:pt idx="18">
                  <c:v>2.6262036766851473E-3</c:v>
                </c:pt>
                <c:pt idx="19">
                  <c:v>2.9180040852057191E-4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AD-4CE0-B47B-1410426A1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Úrvinnsla!$Y$331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Úrvinnsla!$Y$332:$Y$352</c:f>
              <c:numCache>
                <c:formatCode>0.00%</c:formatCode>
                <c:ptCount val="21"/>
                <c:pt idx="0">
                  <c:v>-3.33865617735596E-2</c:v>
                </c:pt>
                <c:pt idx="1">
                  <c:v>-3.6279542536139707E-2</c:v>
                </c:pt>
                <c:pt idx="2">
                  <c:v>-3.252047189869154E-2</c:v>
                </c:pt>
                <c:pt idx="3">
                  <c:v>-3.3864715558643003E-2</c:v>
                </c:pt>
                <c:pt idx="4">
                  <c:v>-3.8468825275389515E-2</c:v>
                </c:pt>
                <c:pt idx="5">
                  <c:v>-3.7840308664808184E-2</c:v>
                </c:pt>
                <c:pt idx="6">
                  <c:v>-3.5696134773207752E-2</c:v>
                </c:pt>
                <c:pt idx="7">
                  <c:v>-3.4288738726547155E-2</c:v>
                </c:pt>
                <c:pt idx="8">
                  <c:v>-3.3136959483233044E-2</c:v>
                </c:pt>
                <c:pt idx="9">
                  <c:v>-3.0827386483584889E-2</c:v>
                </c:pt>
                <c:pt idx="10">
                  <c:v>-3.2207717221655857E-2</c:v>
                </c:pt>
                <c:pt idx="11">
                  <c:v>-3.1789708566771623E-2</c:v>
                </c:pt>
                <c:pt idx="12">
                  <c:v>-2.7122446463315981E-2</c:v>
                </c:pt>
                <c:pt idx="13">
                  <c:v>-2.3113773535541261E-2</c:v>
                </c:pt>
                <c:pt idx="14">
                  <c:v>-1.6398569748803864E-2</c:v>
                </c:pt>
                <c:pt idx="15">
                  <c:v>-1.0964457235308801E-2</c:v>
                </c:pt>
                <c:pt idx="16">
                  <c:v>-8.339122302115004E-3</c:v>
                </c:pt>
                <c:pt idx="17">
                  <c:v>-4.9138571372722376E-3</c:v>
                </c:pt>
                <c:pt idx="18">
                  <c:v>-1.5577588721585186E-3</c:v>
                </c:pt>
                <c:pt idx="19">
                  <c:v>-2.6764582938630915E-4</c:v>
                </c:pt>
                <c:pt idx="20">
                  <c:v>-3.9094334629460889E-5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0-4C88-957A-AD087CE22CA9}"/>
            </c:ext>
          </c:extLst>
        </c:ser>
        <c:ser>
          <c:idx val="1"/>
          <c:order val="1"/>
          <c:tx>
            <c:strRef>
              <c:f>Úrvinnsla!$Z$331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Úrvinnsla!$Z$332:$Z$352</c:f>
              <c:numCache>
                <c:formatCode>0.00%</c:formatCode>
                <c:ptCount val="21"/>
                <c:pt idx="0">
                  <c:v>3.2306956686484485E-2</c:v>
                </c:pt>
                <c:pt idx="1">
                  <c:v>3.4114317848969566E-2</c:v>
                </c:pt>
                <c:pt idx="2">
                  <c:v>3.1494997428795683E-2</c:v>
                </c:pt>
                <c:pt idx="3">
                  <c:v>3.2658805698149634E-2</c:v>
                </c:pt>
                <c:pt idx="4">
                  <c:v>3.636976023143846E-2</c:v>
                </c:pt>
                <c:pt idx="5">
                  <c:v>3.5446532482881189E-2</c:v>
                </c:pt>
                <c:pt idx="6">
                  <c:v>3.3798555915423918E-2</c:v>
                </c:pt>
                <c:pt idx="7">
                  <c:v>3.3167032048332629E-2</c:v>
                </c:pt>
                <c:pt idx="8">
                  <c:v>3.218365916957619E-2</c:v>
                </c:pt>
                <c:pt idx="9">
                  <c:v>3.1022858156732194E-2</c:v>
                </c:pt>
                <c:pt idx="10">
                  <c:v>3.2896378962436357E-2</c:v>
                </c:pt>
                <c:pt idx="11">
                  <c:v>3.1452895837656265E-2</c:v>
                </c:pt>
                <c:pt idx="12">
                  <c:v>2.710440292425623E-2</c:v>
                </c:pt>
                <c:pt idx="13">
                  <c:v>2.2130400656784822E-2</c:v>
                </c:pt>
                <c:pt idx="14">
                  <c:v>1.7135347593743702E-2</c:v>
                </c:pt>
                <c:pt idx="15">
                  <c:v>1.2245548508551134E-2</c:v>
                </c:pt>
                <c:pt idx="16">
                  <c:v>1.0164527003659831E-2</c:v>
                </c:pt>
                <c:pt idx="17">
                  <c:v>7.2805680106096012E-3</c:v>
                </c:pt>
                <c:pt idx="18">
                  <c:v>3.2598660567950462E-3</c:v>
                </c:pt>
                <c:pt idx="19">
                  <c:v>6.7061820172075219E-4</c:v>
                </c:pt>
                <c:pt idx="20">
                  <c:v>7.2174156239004716E-5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0-4C88-957A-AD087CE22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Úrvinnsla!$Y$7:$Y$27</c:f>
              <c:numCache>
                <c:formatCode>0.00%</c:formatCode>
                <c:ptCount val="21"/>
                <c:pt idx="0">
                  <c:v>-3.6974253911138379E-2</c:v>
                </c:pt>
                <c:pt idx="1">
                  <c:v>-3.9147782619396748E-2</c:v>
                </c:pt>
                <c:pt idx="2">
                  <c:v>-4.093652394868115E-2</c:v>
                </c:pt>
                <c:pt idx="3">
                  <c:v>-3.6000152528330401E-2</c:v>
                </c:pt>
                <c:pt idx="4">
                  <c:v>-3.9144316066433024E-2</c:v>
                </c:pt>
                <c:pt idx="5">
                  <c:v>-3.6884123534081416E-2</c:v>
                </c:pt>
                <c:pt idx="6">
                  <c:v>-3.5469769924879796E-2</c:v>
                </c:pt>
                <c:pt idx="7">
                  <c:v>-3.7053984629304156E-2</c:v>
                </c:pt>
                <c:pt idx="8">
                  <c:v>-3.7227312277490633E-2</c:v>
                </c:pt>
                <c:pt idx="9">
                  <c:v>-3.5157780158144143E-2</c:v>
                </c:pt>
                <c:pt idx="10">
                  <c:v>-3.0491799868964296E-2</c:v>
                </c:pt>
                <c:pt idx="11">
                  <c:v>-2.5149841751857204E-2</c:v>
                </c:pt>
                <c:pt idx="12">
                  <c:v>-1.7766083939113463E-2</c:v>
                </c:pt>
                <c:pt idx="13">
                  <c:v>-1.5537090383435424E-2</c:v>
                </c:pt>
                <c:pt idx="14">
                  <c:v>-1.492004395589158E-2</c:v>
                </c:pt>
                <c:pt idx="15">
                  <c:v>-1.0898842517965411E-2</c:v>
                </c:pt>
                <c:pt idx="16">
                  <c:v>-6.9261728215314535E-3</c:v>
                </c:pt>
                <c:pt idx="17">
                  <c:v>-3.1510966440300757E-3</c:v>
                </c:pt>
                <c:pt idx="18">
                  <c:v>-1.1092969483934259E-3</c:v>
                </c:pt>
                <c:pt idx="19">
                  <c:v>-2.1839283671495576E-4</c:v>
                </c:pt>
                <c:pt idx="20">
                  <c:v>-1.3866211854917826E-5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D-4968-AD80-0558E5F1EA2F}"/>
            </c:ext>
          </c:extLst>
        </c:ser>
        <c:ser>
          <c:idx val="1"/>
          <c:order val="1"/>
          <c:tx>
            <c:strRef>
              <c:f>Úrvinnsla!$Z$6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Úrvinnsla!$Z$7:$Z$27</c:f>
              <c:numCache>
                <c:formatCode>0.00%</c:formatCode>
                <c:ptCount val="21"/>
                <c:pt idx="0">
                  <c:v>3.5903089045345976E-2</c:v>
                </c:pt>
                <c:pt idx="1">
                  <c:v>3.7463037879024233E-2</c:v>
                </c:pt>
                <c:pt idx="2">
                  <c:v>3.8849659064516019E-2</c:v>
                </c:pt>
                <c:pt idx="3">
                  <c:v>3.5036450804413616E-2</c:v>
                </c:pt>
                <c:pt idx="4">
                  <c:v>3.793448908209144E-2</c:v>
                </c:pt>
                <c:pt idx="5">
                  <c:v>3.6007085634257863E-2</c:v>
                </c:pt>
                <c:pt idx="6">
                  <c:v>3.4495668542071818E-2</c:v>
                </c:pt>
                <c:pt idx="7">
                  <c:v>3.7584367232754767E-2</c:v>
                </c:pt>
                <c:pt idx="8">
                  <c:v>3.6762794180350881E-2</c:v>
                </c:pt>
                <c:pt idx="9">
                  <c:v>3.3875155561564251E-2</c:v>
                </c:pt>
                <c:pt idx="10">
                  <c:v>2.9496899168373943E-2</c:v>
                </c:pt>
                <c:pt idx="11">
                  <c:v>2.3995479614935297E-2</c:v>
                </c:pt>
                <c:pt idx="12">
                  <c:v>1.8053807835103009E-2</c:v>
                </c:pt>
                <c:pt idx="13">
                  <c:v>1.6785049450378026E-2</c:v>
                </c:pt>
                <c:pt idx="14">
                  <c:v>1.6410661730295248E-2</c:v>
                </c:pt>
                <c:pt idx="15">
                  <c:v>1.3422493075560454E-2</c:v>
                </c:pt>
                <c:pt idx="16">
                  <c:v>9.533020650256005E-3</c:v>
                </c:pt>
                <c:pt idx="17">
                  <c:v>5.3315584582159037E-3</c:v>
                </c:pt>
                <c:pt idx="18">
                  <c:v>2.2185938967868519E-3</c:v>
                </c:pt>
                <c:pt idx="19">
                  <c:v>5.8584745087027809E-4</c:v>
                </c:pt>
                <c:pt idx="20">
                  <c:v>7.6264165202048046E-5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D-4968-AD80-0558E5F1E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Úrvinnsla!$S$356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Úrvinnsla!$S$357:$S$377</c:f>
              <c:numCache>
                <c:formatCode>0.00%</c:formatCode>
                <c:ptCount val="21"/>
                <c:pt idx="0">
                  <c:v>-3.6663433559650828E-2</c:v>
                </c:pt>
                <c:pt idx="1">
                  <c:v>-3.5790494665373422E-2</c:v>
                </c:pt>
                <c:pt idx="2">
                  <c:v>-3.375363724539282E-2</c:v>
                </c:pt>
                <c:pt idx="3">
                  <c:v>-3.1522793404461687E-2</c:v>
                </c:pt>
                <c:pt idx="4">
                  <c:v>-3.7536372453928227E-2</c:v>
                </c:pt>
                <c:pt idx="5">
                  <c:v>-3.5693501454898156E-2</c:v>
                </c:pt>
                <c:pt idx="6">
                  <c:v>-3.6081474296799226E-2</c:v>
                </c:pt>
                <c:pt idx="7">
                  <c:v>-3.1619786614936952E-2</c:v>
                </c:pt>
                <c:pt idx="8">
                  <c:v>-3.2007759456838022E-2</c:v>
                </c:pt>
                <c:pt idx="9">
                  <c:v>-3.1425800193986421E-2</c:v>
                </c:pt>
                <c:pt idx="10">
                  <c:v>-3.6372453928225024E-2</c:v>
                </c:pt>
                <c:pt idx="11">
                  <c:v>-3.6178467507274492E-2</c:v>
                </c:pt>
                <c:pt idx="12">
                  <c:v>-3.113482056256062E-2</c:v>
                </c:pt>
                <c:pt idx="13">
                  <c:v>-2.9873908826382155E-2</c:v>
                </c:pt>
                <c:pt idx="14">
                  <c:v>-2.1629485935984481E-2</c:v>
                </c:pt>
                <c:pt idx="15">
                  <c:v>-1.3094083414161009E-2</c:v>
                </c:pt>
                <c:pt idx="16">
                  <c:v>-9.1173617846750724E-3</c:v>
                </c:pt>
                <c:pt idx="17">
                  <c:v>-5.62560620756547E-3</c:v>
                </c:pt>
                <c:pt idx="18">
                  <c:v>-1.6488845780795345E-3</c:v>
                </c:pt>
                <c:pt idx="19">
                  <c:v>-1.9398642095053346E-4</c:v>
                </c:pt>
                <c:pt idx="20">
                  <c:v>-9.699321047526673E-5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A-4723-9092-3C247418ACAD}"/>
            </c:ext>
          </c:extLst>
        </c:ser>
        <c:ser>
          <c:idx val="1"/>
          <c:order val="1"/>
          <c:tx>
            <c:strRef>
              <c:f>Úrvinnsla!$T$356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Úrvinnsla!$T$357:$T$377</c:f>
              <c:numCache>
                <c:formatCode>0.00%</c:formatCode>
                <c:ptCount val="21"/>
                <c:pt idx="0">
                  <c:v>3.4723569350145492E-2</c:v>
                </c:pt>
                <c:pt idx="1">
                  <c:v>3.2104752667313288E-2</c:v>
                </c:pt>
                <c:pt idx="2">
                  <c:v>3.0649854510184288E-2</c:v>
                </c:pt>
                <c:pt idx="3">
                  <c:v>3.3947623666343359E-2</c:v>
                </c:pt>
                <c:pt idx="4">
                  <c:v>3.2201745877788554E-2</c:v>
                </c:pt>
                <c:pt idx="5">
                  <c:v>3.0649854510184288E-2</c:v>
                </c:pt>
                <c:pt idx="6">
                  <c:v>3.113482056256062E-2</c:v>
                </c:pt>
                <c:pt idx="7">
                  <c:v>2.8322017458777885E-2</c:v>
                </c:pt>
                <c:pt idx="8">
                  <c:v>2.851600387972842E-2</c:v>
                </c:pt>
                <c:pt idx="9">
                  <c:v>2.8419010669253151E-2</c:v>
                </c:pt>
                <c:pt idx="10">
                  <c:v>3.229873908826382E-2</c:v>
                </c:pt>
                <c:pt idx="11">
                  <c:v>3.1231813773035886E-2</c:v>
                </c:pt>
                <c:pt idx="12">
                  <c:v>2.5606207565470416E-2</c:v>
                </c:pt>
                <c:pt idx="13">
                  <c:v>2.2211445198836083E-2</c:v>
                </c:pt>
                <c:pt idx="14">
                  <c:v>2.0271580989330747E-2</c:v>
                </c:pt>
                <c:pt idx="15">
                  <c:v>1.1736178467507274E-2</c:v>
                </c:pt>
                <c:pt idx="16">
                  <c:v>9.8933074684772072E-3</c:v>
                </c:pt>
                <c:pt idx="17">
                  <c:v>5.62560620756547E-3</c:v>
                </c:pt>
                <c:pt idx="18">
                  <c:v>3.0067895247332687E-3</c:v>
                </c:pt>
                <c:pt idx="19">
                  <c:v>3.8797284190106692E-4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A-4723-9092-3C247418A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Úrvinnsla!$Y$356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Úrvinnsla!$Y$357:$Y$377</c:f>
              <c:numCache>
                <c:formatCode>0.00%</c:formatCode>
                <c:ptCount val="21"/>
                <c:pt idx="0">
                  <c:v>-3.2185701745830492E-2</c:v>
                </c:pt>
                <c:pt idx="1">
                  <c:v>-3.5897845124412957E-2</c:v>
                </c:pt>
                <c:pt idx="2">
                  <c:v>-3.2676319421662249E-2</c:v>
                </c:pt>
                <c:pt idx="3">
                  <c:v>-3.2906850618739825E-2</c:v>
                </c:pt>
                <c:pt idx="4">
                  <c:v>-3.8448465933104574E-2</c:v>
                </c:pt>
                <c:pt idx="5">
                  <c:v>-3.9884852622587917E-2</c:v>
                </c:pt>
                <c:pt idx="6">
                  <c:v>-3.5788490582209495E-2</c:v>
                </c:pt>
                <c:pt idx="7">
                  <c:v>-3.5185562836006608E-2</c:v>
                </c:pt>
                <c:pt idx="8">
                  <c:v>-3.3740309562020281E-2</c:v>
                </c:pt>
                <c:pt idx="9">
                  <c:v>-3.0696115549329241E-2</c:v>
                </c:pt>
                <c:pt idx="10">
                  <c:v>-3.237781107672847E-2</c:v>
                </c:pt>
                <c:pt idx="11">
                  <c:v>-3.1532530020777362E-2</c:v>
                </c:pt>
                <c:pt idx="12">
                  <c:v>-2.7787875832350619E-2</c:v>
                </c:pt>
                <c:pt idx="13">
                  <c:v>-2.3245229038655352E-2</c:v>
                </c:pt>
                <c:pt idx="14">
                  <c:v>-1.7218907104794162E-2</c:v>
                </c:pt>
                <c:pt idx="15">
                  <c:v>-1.1038897706214589E-2</c:v>
                </c:pt>
                <c:pt idx="16">
                  <c:v>-8.077458482218065E-3</c:v>
                </c:pt>
                <c:pt idx="17">
                  <c:v>-4.9091322864852566E-3</c:v>
                </c:pt>
                <c:pt idx="18">
                  <c:v>-1.5752965133634207E-3</c:v>
                </c:pt>
                <c:pt idx="19">
                  <c:v>-2.7781964776015298E-4</c:v>
                </c:pt>
                <c:pt idx="20">
                  <c:v>-4.1377394347256828E-5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D-41A2-95B5-9FC4439483FD}"/>
            </c:ext>
          </c:extLst>
        </c:ser>
        <c:ser>
          <c:idx val="1"/>
          <c:order val="1"/>
          <c:tx>
            <c:strRef>
              <c:f>Úrvinnsla!$Z$356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Úrvinnsla!$Z$357:$Z$377</c:f>
              <c:numCache>
                <c:formatCode>0.00%</c:formatCode>
                <c:ptCount val="21"/>
                <c:pt idx="0">
                  <c:v>3.1349287274382368E-2</c:v>
                </c:pt>
                <c:pt idx="1">
                  <c:v>3.3870352801397371E-2</c:v>
                </c:pt>
                <c:pt idx="2">
                  <c:v>3.1497063682765426E-2</c:v>
                </c:pt>
                <c:pt idx="3">
                  <c:v>3.1946303964249932E-2</c:v>
                </c:pt>
                <c:pt idx="4">
                  <c:v>3.5989466497610458E-2</c:v>
                </c:pt>
                <c:pt idx="5">
                  <c:v>3.6075176814472629E-2</c:v>
                </c:pt>
                <c:pt idx="6">
                  <c:v>3.319649237917062E-2</c:v>
                </c:pt>
                <c:pt idx="7">
                  <c:v>3.3317669034044727E-2</c:v>
                </c:pt>
                <c:pt idx="8">
                  <c:v>3.215910199232154E-2</c:v>
                </c:pt>
                <c:pt idx="9">
                  <c:v>3.0031121711605473E-2</c:v>
                </c:pt>
                <c:pt idx="10">
                  <c:v>3.2889117449733857E-2</c:v>
                </c:pt>
                <c:pt idx="11">
                  <c:v>3.1003490478766008E-2</c:v>
                </c:pt>
                <c:pt idx="12">
                  <c:v>2.7353413191704423E-2</c:v>
                </c:pt>
                <c:pt idx="13">
                  <c:v>2.2763477947326576E-2</c:v>
                </c:pt>
                <c:pt idx="14">
                  <c:v>1.7579481541248828E-2</c:v>
                </c:pt>
                <c:pt idx="15">
                  <c:v>1.2099932318404961E-2</c:v>
                </c:pt>
                <c:pt idx="16">
                  <c:v>1.0022196016539135E-2</c:v>
                </c:pt>
                <c:pt idx="17">
                  <c:v>7.2558216516082508E-3</c:v>
                </c:pt>
                <c:pt idx="18">
                  <c:v>3.2599475689303057E-3</c:v>
                </c:pt>
                <c:pt idx="19">
                  <c:v>7.7434837992723486E-4</c:v>
                </c:pt>
                <c:pt idx="20">
                  <c:v>7.3888204191530053E-5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DD-41A2-95B5-9FC443948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Úrvinnsla!$S$381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Úrvinnsla!$S$382:$S$402</c:f>
              <c:numCache>
                <c:formatCode>0.00%</c:formatCode>
                <c:ptCount val="21"/>
                <c:pt idx="0">
                  <c:v>-3.385789222699094E-2</c:v>
                </c:pt>
                <c:pt idx="1">
                  <c:v>-3.6719122556032428E-2</c:v>
                </c:pt>
                <c:pt idx="2">
                  <c:v>-3.6432999523128277E-2</c:v>
                </c:pt>
                <c:pt idx="3">
                  <c:v>-2.9852169766332856E-2</c:v>
                </c:pt>
                <c:pt idx="4">
                  <c:v>-3.5670004768717213E-2</c:v>
                </c:pt>
                <c:pt idx="5">
                  <c:v>-3.7482117310443493E-2</c:v>
                </c:pt>
                <c:pt idx="6">
                  <c:v>-3.5765379113018601E-2</c:v>
                </c:pt>
                <c:pt idx="7">
                  <c:v>-3.2808774439675725E-2</c:v>
                </c:pt>
                <c:pt idx="8">
                  <c:v>-2.966142107773009E-2</c:v>
                </c:pt>
                <c:pt idx="9">
                  <c:v>-3.1092036242250834E-2</c:v>
                </c:pt>
                <c:pt idx="10">
                  <c:v>-3.3953266571292322E-2</c:v>
                </c:pt>
                <c:pt idx="11">
                  <c:v>-3.357176919408679E-2</c:v>
                </c:pt>
                <c:pt idx="12">
                  <c:v>-3.5288507391511681E-2</c:v>
                </c:pt>
                <c:pt idx="13">
                  <c:v>-2.7563185503099667E-2</c:v>
                </c:pt>
                <c:pt idx="14">
                  <c:v>-2.2794468288030521E-2</c:v>
                </c:pt>
                <c:pt idx="15">
                  <c:v>-1.402002861230329E-2</c:v>
                </c:pt>
                <c:pt idx="16">
                  <c:v>-8.7744396757272296E-3</c:v>
                </c:pt>
                <c:pt idx="17">
                  <c:v>-5.9132093466857417E-3</c:v>
                </c:pt>
                <c:pt idx="18">
                  <c:v>-2.0028612303290413E-3</c:v>
                </c:pt>
                <c:pt idx="19">
                  <c:v>-2.861230329041488E-4</c:v>
                </c:pt>
                <c:pt idx="20">
                  <c:v>-9.5374344301382921E-5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7-4187-A177-72D14F8AE389}"/>
            </c:ext>
          </c:extLst>
        </c:ser>
        <c:ser>
          <c:idx val="1"/>
          <c:order val="1"/>
          <c:tx>
            <c:strRef>
              <c:f>Úrvinnsla!$T$381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Úrvinnsla!$T$382:$T$402</c:f>
              <c:numCache>
                <c:formatCode>0.00%</c:formatCode>
                <c:ptCount val="21"/>
                <c:pt idx="0">
                  <c:v>3.4907010014306149E-2</c:v>
                </c:pt>
                <c:pt idx="1">
                  <c:v>3.2522651406771581E-2</c:v>
                </c:pt>
                <c:pt idx="2">
                  <c:v>3.0138292799237004E-2</c:v>
                </c:pt>
                <c:pt idx="3">
                  <c:v>3.3953266571292322E-2</c:v>
                </c:pt>
                <c:pt idx="4">
                  <c:v>3.2999523128278495E-2</c:v>
                </c:pt>
                <c:pt idx="5">
                  <c:v>3.0233667143538388E-2</c:v>
                </c:pt>
                <c:pt idx="6">
                  <c:v>3.2141154029566049E-2</c:v>
                </c:pt>
                <c:pt idx="7">
                  <c:v>2.9852169766332856E-2</c:v>
                </c:pt>
                <c:pt idx="8">
                  <c:v>2.7563185503099667E-2</c:v>
                </c:pt>
                <c:pt idx="9">
                  <c:v>2.9089175011921792E-2</c:v>
                </c:pt>
                <c:pt idx="10">
                  <c:v>3.2331902718168812E-2</c:v>
                </c:pt>
                <c:pt idx="11">
                  <c:v>3.223652837386743E-2</c:v>
                </c:pt>
                <c:pt idx="12">
                  <c:v>2.5083452551263711E-2</c:v>
                </c:pt>
                <c:pt idx="13">
                  <c:v>2.317596566523605E-2</c:v>
                </c:pt>
                <c:pt idx="14">
                  <c:v>1.9742489270386267E-2</c:v>
                </c:pt>
                <c:pt idx="15">
                  <c:v>1.239866475917978E-2</c:v>
                </c:pt>
                <c:pt idx="16">
                  <c:v>9.8235574630424413E-3</c:v>
                </c:pt>
                <c:pt idx="17">
                  <c:v>5.0548402479732952E-3</c:v>
                </c:pt>
                <c:pt idx="18">
                  <c:v>2.6704816404387222E-3</c:v>
                </c:pt>
                <c:pt idx="19">
                  <c:v>3.8149737720553169E-4</c:v>
                </c:pt>
                <c:pt idx="20">
                  <c:v>9.5374344301382921E-5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07-4187-A177-72D14F8AE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Úrvinnsla!$Y$381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Úrvinnsla!$Y$382:$Y$402</c:f>
              <c:numCache>
                <c:formatCode>0.00%</c:formatCode>
                <c:ptCount val="21"/>
                <c:pt idx="0">
                  <c:v>-3.1048930980054526E-2</c:v>
                </c:pt>
                <c:pt idx="1">
                  <c:v>-3.515568948199168E-2</c:v>
                </c:pt>
                <c:pt idx="2">
                  <c:v>-3.2727794518582293E-2</c:v>
                </c:pt>
                <c:pt idx="3">
                  <c:v>-3.1823791074759647E-2</c:v>
                </c:pt>
                <c:pt idx="4">
                  <c:v>-3.825799971301478E-2</c:v>
                </c:pt>
                <c:pt idx="5">
                  <c:v>-4.2714880183670541E-2</c:v>
                </c:pt>
                <c:pt idx="6">
                  <c:v>-3.7325297747166024E-2</c:v>
                </c:pt>
                <c:pt idx="7">
                  <c:v>-3.7107188979767544E-2</c:v>
                </c:pt>
                <c:pt idx="8">
                  <c:v>-3.3712153824078057E-2</c:v>
                </c:pt>
                <c:pt idx="9">
                  <c:v>-3.1909886640837999E-2</c:v>
                </c:pt>
                <c:pt idx="10">
                  <c:v>-3.1786482996125701E-2</c:v>
                </c:pt>
                <c:pt idx="11">
                  <c:v>-3.1143636102740707E-2</c:v>
                </c:pt>
                <c:pt idx="12">
                  <c:v>-2.8035586167312384E-2</c:v>
                </c:pt>
                <c:pt idx="13">
                  <c:v>-2.3191275649304059E-2</c:v>
                </c:pt>
                <c:pt idx="14">
                  <c:v>-1.7706988090113358E-2</c:v>
                </c:pt>
                <c:pt idx="15">
                  <c:v>-1.1232601521021667E-2</c:v>
                </c:pt>
                <c:pt idx="16">
                  <c:v>-7.8633950351556896E-3</c:v>
                </c:pt>
                <c:pt idx="17">
                  <c:v>-4.9533649017075619E-3</c:v>
                </c:pt>
                <c:pt idx="18">
                  <c:v>-1.638685607691204E-3</c:v>
                </c:pt>
                <c:pt idx="19">
                  <c:v>-3.1281389008466065E-4</c:v>
                </c:pt>
                <c:pt idx="20">
                  <c:v>-3.7308078633950353E-5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6-4AF3-9C61-0B652890E371}"/>
            </c:ext>
          </c:extLst>
        </c:ser>
        <c:ser>
          <c:idx val="1"/>
          <c:order val="1"/>
          <c:tx>
            <c:strRef>
              <c:f>Úrvinnsla!$Z$381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Úrvinnsla!$Z$382:$Z$402</c:f>
              <c:numCache>
                <c:formatCode>0.00%</c:formatCode>
                <c:ptCount val="21"/>
                <c:pt idx="0">
                  <c:v>2.9998565073898694E-2</c:v>
                </c:pt>
                <c:pt idx="1">
                  <c:v>3.3247237767254988E-2</c:v>
                </c:pt>
                <c:pt idx="2">
                  <c:v>3.1269909599655615E-2</c:v>
                </c:pt>
                <c:pt idx="3">
                  <c:v>3.1097718467498925E-2</c:v>
                </c:pt>
                <c:pt idx="4">
                  <c:v>3.5557468790357295E-2</c:v>
                </c:pt>
                <c:pt idx="5">
                  <c:v>3.7442961687473096E-2</c:v>
                </c:pt>
                <c:pt idx="6">
                  <c:v>3.3158272348974026E-2</c:v>
                </c:pt>
                <c:pt idx="7">
                  <c:v>3.3476825943463913E-2</c:v>
                </c:pt>
                <c:pt idx="8">
                  <c:v>3.1209642703400774E-2</c:v>
                </c:pt>
                <c:pt idx="9">
                  <c:v>3.0084660639977043E-2</c:v>
                </c:pt>
                <c:pt idx="10">
                  <c:v>3.1984502798105899E-2</c:v>
                </c:pt>
                <c:pt idx="11">
                  <c:v>3.065002152389152E-2</c:v>
                </c:pt>
                <c:pt idx="12">
                  <c:v>2.7498923805424021E-2</c:v>
                </c:pt>
                <c:pt idx="13">
                  <c:v>2.2803845601951499E-2</c:v>
                </c:pt>
                <c:pt idx="14">
                  <c:v>1.7781604247381261E-2</c:v>
                </c:pt>
                <c:pt idx="15">
                  <c:v>1.2326015210216673E-2</c:v>
                </c:pt>
                <c:pt idx="16">
                  <c:v>9.602525469938299E-3</c:v>
                </c:pt>
                <c:pt idx="17">
                  <c:v>7.065576122829674E-3</c:v>
                </c:pt>
                <c:pt idx="18">
                  <c:v>3.222844023532788E-3</c:v>
                </c:pt>
                <c:pt idx="19">
                  <c:v>7.4329172047639543E-4</c:v>
                </c:pt>
                <c:pt idx="20">
                  <c:v>9.1835270483570103E-5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6-4AF3-9C61-0B652890E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Úrvinnsla!$S$406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Úrvinnsla!$S$407:$S$427</c:f>
              <c:numCache>
                <c:formatCode>0.00%</c:formatCode>
                <c:ptCount val="21"/>
                <c:pt idx="0">
                  <c:v>-3.3083411433926894E-2</c:v>
                </c:pt>
                <c:pt idx="1">
                  <c:v>-3.6738519212746019E-2</c:v>
                </c:pt>
                <c:pt idx="2">
                  <c:v>-3.5051546391752578E-2</c:v>
                </c:pt>
                <c:pt idx="3">
                  <c:v>-3.0084348641049672E-2</c:v>
                </c:pt>
                <c:pt idx="4">
                  <c:v>-3.5145267104029994E-2</c:v>
                </c:pt>
                <c:pt idx="5">
                  <c:v>-3.6457357075913778E-2</c:v>
                </c:pt>
                <c:pt idx="6">
                  <c:v>-3.5895032802249295E-2</c:v>
                </c:pt>
                <c:pt idx="7">
                  <c:v>-3.5145267104029994E-2</c:v>
                </c:pt>
                <c:pt idx="8">
                  <c:v>-2.9615745079662605E-2</c:v>
                </c:pt>
                <c:pt idx="9">
                  <c:v>-3.2989690721649485E-2</c:v>
                </c:pt>
                <c:pt idx="10">
                  <c:v>-3.2052483598875352E-2</c:v>
                </c:pt>
                <c:pt idx="11">
                  <c:v>-3.3458294283036552E-2</c:v>
                </c:pt>
                <c:pt idx="12">
                  <c:v>-3.420805998125586E-2</c:v>
                </c:pt>
                <c:pt idx="13">
                  <c:v>-2.88659793814433E-2</c:v>
                </c:pt>
                <c:pt idx="14">
                  <c:v>-2.2399250234301782E-2</c:v>
                </c:pt>
                <c:pt idx="15">
                  <c:v>-1.6213683223992501E-2</c:v>
                </c:pt>
                <c:pt idx="16">
                  <c:v>-8.2474226804123713E-3</c:v>
                </c:pt>
                <c:pt idx="17">
                  <c:v>-5.9981255857544519E-3</c:v>
                </c:pt>
                <c:pt idx="18">
                  <c:v>-1.8744142455482662E-3</c:v>
                </c:pt>
                <c:pt idx="19">
                  <c:v>-2.8116213683223993E-4</c:v>
                </c:pt>
                <c:pt idx="20">
                  <c:v>-9.372071227741331E-5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3-45A4-8F29-CFA38764CA9C}"/>
            </c:ext>
          </c:extLst>
        </c:ser>
        <c:ser>
          <c:idx val="1"/>
          <c:order val="1"/>
          <c:tx>
            <c:strRef>
              <c:f>Úrvinnsla!$T$406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Úrvinnsla!$T$407:$T$427</c:f>
              <c:numCache>
                <c:formatCode>0.00%</c:formatCode>
                <c:ptCount val="21"/>
                <c:pt idx="0">
                  <c:v>3.2708528584817244E-2</c:v>
                </c:pt>
                <c:pt idx="1">
                  <c:v>3.5426429240862228E-2</c:v>
                </c:pt>
                <c:pt idx="2">
                  <c:v>3.1490159325210869E-2</c:v>
                </c:pt>
                <c:pt idx="3">
                  <c:v>3.0834114339268977E-2</c:v>
                </c:pt>
                <c:pt idx="4">
                  <c:v>3.2239925023430177E-2</c:v>
                </c:pt>
                <c:pt idx="5">
                  <c:v>3.177132146204311E-2</c:v>
                </c:pt>
                <c:pt idx="6">
                  <c:v>3.139643861293346E-2</c:v>
                </c:pt>
                <c:pt idx="7">
                  <c:v>3.1583880037488285E-2</c:v>
                </c:pt>
                <c:pt idx="8">
                  <c:v>2.6335520149953141E-2</c:v>
                </c:pt>
                <c:pt idx="9">
                  <c:v>2.9147141518275538E-2</c:v>
                </c:pt>
                <c:pt idx="10">
                  <c:v>3.0740393626991564E-2</c:v>
                </c:pt>
                <c:pt idx="11">
                  <c:v>3.2333645735707593E-2</c:v>
                </c:pt>
                <c:pt idx="12">
                  <c:v>2.5679475164011246E-2</c:v>
                </c:pt>
                <c:pt idx="13">
                  <c:v>2.3242736644798499E-2</c:v>
                </c:pt>
                <c:pt idx="14">
                  <c:v>1.930646672914714E-2</c:v>
                </c:pt>
                <c:pt idx="15">
                  <c:v>1.3589503280224929E-2</c:v>
                </c:pt>
                <c:pt idx="16">
                  <c:v>9.9343955014058113E-3</c:v>
                </c:pt>
                <c:pt idx="17">
                  <c:v>4.9671977507029057E-3</c:v>
                </c:pt>
                <c:pt idx="18">
                  <c:v>2.9053420805998124E-3</c:v>
                </c:pt>
                <c:pt idx="19">
                  <c:v>3.7488284910965324E-4</c:v>
                </c:pt>
                <c:pt idx="20">
                  <c:v>9.372071227741331E-5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A3-45A4-8F29-CFA38764C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Úrvinnsla!$Y$406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Úrvinnsla!$Y$407:$Y$427</c:f>
              <c:numCache>
                <c:formatCode>0.00%</c:formatCode>
                <c:ptCount val="21"/>
                <c:pt idx="0">
                  <c:v>-3.0684246941799654E-2</c:v>
                </c:pt>
                <c:pt idx="1">
                  <c:v>-3.3757153541685923E-2</c:v>
                </c:pt>
                <c:pt idx="2">
                  <c:v>-3.3059656966142006E-2</c:v>
                </c:pt>
                <c:pt idx="3">
                  <c:v>-3.0913944609247852E-2</c:v>
                </c:pt>
                <c:pt idx="4">
                  <c:v>-3.7648007932973099E-2</c:v>
                </c:pt>
                <c:pt idx="5">
                  <c:v>-4.4264421231907811E-2</c:v>
                </c:pt>
                <c:pt idx="6">
                  <c:v>-3.9169054682050806E-2</c:v>
                </c:pt>
                <c:pt idx="7">
                  <c:v>-3.8236258056925806E-2</c:v>
                </c:pt>
                <c:pt idx="8">
                  <c:v>-3.3759954732752367E-2</c:v>
                </c:pt>
                <c:pt idx="9">
                  <c:v>-3.2737519993501239E-2</c:v>
                </c:pt>
                <c:pt idx="10">
                  <c:v>-3.1208069671224206E-2</c:v>
                </c:pt>
                <c:pt idx="11">
                  <c:v>-3.08495172147197E-2</c:v>
                </c:pt>
                <c:pt idx="12">
                  <c:v>-2.7944682078819914E-2</c:v>
                </c:pt>
                <c:pt idx="13">
                  <c:v>-2.347398113677936E-2</c:v>
                </c:pt>
                <c:pt idx="14">
                  <c:v>-1.8165724065872808E-2</c:v>
                </c:pt>
                <c:pt idx="15">
                  <c:v>-1.152690123840657E-2</c:v>
                </c:pt>
                <c:pt idx="16">
                  <c:v>-7.8237266485709726E-3</c:v>
                </c:pt>
                <c:pt idx="17">
                  <c:v>-4.8796748377410073E-3</c:v>
                </c:pt>
                <c:pt idx="18">
                  <c:v>-1.7395396522601411E-3</c:v>
                </c:pt>
                <c:pt idx="19">
                  <c:v>-2.8852267984346943E-4</c:v>
                </c:pt>
                <c:pt idx="20">
                  <c:v>-3.0813101730855962E-5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8-4184-BD66-C40F854DC357}"/>
            </c:ext>
          </c:extLst>
        </c:ser>
        <c:ser>
          <c:idx val="1"/>
          <c:order val="1"/>
          <c:tx>
            <c:strRef>
              <c:f>Úrvinnsla!$Z$406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Úrvinnsla!$Z$407:$Z$427</c:f>
              <c:numCache>
                <c:formatCode>0.00%</c:formatCode>
                <c:ptCount val="21"/>
                <c:pt idx="0">
                  <c:v>2.8779437016619468E-2</c:v>
                </c:pt>
                <c:pt idx="1">
                  <c:v>3.2406979447661147E-2</c:v>
                </c:pt>
                <c:pt idx="2">
                  <c:v>3.1280900638951684E-2</c:v>
                </c:pt>
                <c:pt idx="3">
                  <c:v>3.0558193343809787E-2</c:v>
                </c:pt>
                <c:pt idx="4">
                  <c:v>3.493925617172422E-2</c:v>
                </c:pt>
                <c:pt idx="5">
                  <c:v>3.8569599793832336E-2</c:v>
                </c:pt>
                <c:pt idx="6">
                  <c:v>3.3631099943696056E-2</c:v>
                </c:pt>
                <c:pt idx="7">
                  <c:v>3.364510589902827E-2</c:v>
                </c:pt>
                <c:pt idx="8">
                  <c:v>3.0787891011257985E-2</c:v>
                </c:pt>
                <c:pt idx="9">
                  <c:v>3.0440543319019246E-2</c:v>
                </c:pt>
                <c:pt idx="10">
                  <c:v>3.0670240986467447E-2</c:v>
                </c:pt>
                <c:pt idx="11">
                  <c:v>3.0320092103162263E-2</c:v>
                </c:pt>
                <c:pt idx="12">
                  <c:v>2.760853915084694E-2</c:v>
                </c:pt>
                <c:pt idx="13">
                  <c:v>2.2871725057494446E-2</c:v>
                </c:pt>
                <c:pt idx="14">
                  <c:v>1.8288976472796235E-2</c:v>
                </c:pt>
                <c:pt idx="15">
                  <c:v>1.2849063421766935E-2</c:v>
                </c:pt>
                <c:pt idx="16">
                  <c:v>9.2131174175259321E-3</c:v>
                </c:pt>
                <c:pt idx="17">
                  <c:v>6.7956895271869596E-3</c:v>
                </c:pt>
                <c:pt idx="18">
                  <c:v>3.2913995030687047E-3</c:v>
                </c:pt>
                <c:pt idx="19">
                  <c:v>7.8433349860360622E-4</c:v>
                </c:pt>
                <c:pt idx="20">
                  <c:v>1.0644526052477514E-4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68-4184-BD66-C40F854D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2020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Úrvinnsla!$S$431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Úrvinnsla!$S$432:$S$452</c:f>
              <c:numCache>
                <c:formatCode>0.00%</c:formatCode>
                <c:ptCount val="21"/>
                <c:pt idx="0">
                  <c:v>-3.1939659186143964E-2</c:v>
                </c:pt>
                <c:pt idx="1">
                  <c:v>-3.510568954278797E-2</c:v>
                </c:pt>
                <c:pt idx="2">
                  <c:v>-3.4919452462985383E-2</c:v>
                </c:pt>
                <c:pt idx="3">
                  <c:v>-3.1474066486637489E-2</c:v>
                </c:pt>
                <c:pt idx="4">
                  <c:v>-3.4733215383182789E-2</c:v>
                </c:pt>
                <c:pt idx="5">
                  <c:v>-3.6688704721109973E-2</c:v>
                </c:pt>
                <c:pt idx="6">
                  <c:v>-3.7899245739826802E-2</c:v>
                </c:pt>
                <c:pt idx="7">
                  <c:v>-3.6502467641307386E-2</c:v>
                </c:pt>
                <c:pt idx="8">
                  <c:v>-2.9332340068907718E-2</c:v>
                </c:pt>
                <c:pt idx="9">
                  <c:v>-3.2032777726045257E-2</c:v>
                </c:pt>
                <c:pt idx="10">
                  <c:v>-3.2312133345749137E-2</c:v>
                </c:pt>
                <c:pt idx="11">
                  <c:v>-3.333643728466338E-2</c:v>
                </c:pt>
                <c:pt idx="12">
                  <c:v>-3.3429555824564673E-2</c:v>
                </c:pt>
                <c:pt idx="13">
                  <c:v>-2.9332340068907718E-2</c:v>
                </c:pt>
                <c:pt idx="14">
                  <c:v>-2.3745227674830057E-2</c:v>
                </c:pt>
                <c:pt idx="15">
                  <c:v>-1.7413166961542045E-2</c:v>
                </c:pt>
                <c:pt idx="16">
                  <c:v>-8.3806685911164917E-3</c:v>
                </c:pt>
                <c:pt idx="17">
                  <c:v>-4.7490455349660119E-3</c:v>
                </c:pt>
                <c:pt idx="18">
                  <c:v>-2.2348449576310644E-3</c:v>
                </c:pt>
                <c:pt idx="19">
                  <c:v>-3.7247415960517741E-4</c:v>
                </c:pt>
                <c:pt idx="20">
                  <c:v>-9.3118539901294352E-5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5-4361-B4FA-DD80B528C2DD}"/>
            </c:ext>
          </c:extLst>
        </c:ser>
        <c:ser>
          <c:idx val="1"/>
          <c:order val="1"/>
          <c:tx>
            <c:strRef>
              <c:f>Úrvinnsla!$T$431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Úrvinnsla!$T$432:$T$452</c:f>
              <c:numCache>
                <c:formatCode>0.00%</c:formatCode>
                <c:ptCount val="21"/>
                <c:pt idx="0">
                  <c:v>3.0635999627525841E-2</c:v>
                </c:pt>
                <c:pt idx="1">
                  <c:v>3.4640096843281495E-2</c:v>
                </c:pt>
                <c:pt idx="2">
                  <c:v>3.1008473787131018E-2</c:v>
                </c:pt>
                <c:pt idx="3">
                  <c:v>3.1101592327032312E-2</c:v>
                </c:pt>
                <c:pt idx="4">
                  <c:v>3.1380947946736196E-2</c:v>
                </c:pt>
                <c:pt idx="5">
                  <c:v>3.184654064624267E-2</c:v>
                </c:pt>
                <c:pt idx="6">
                  <c:v>3.2498370425551724E-2</c:v>
                </c:pt>
                <c:pt idx="7">
                  <c:v>3.1939659186143964E-2</c:v>
                </c:pt>
                <c:pt idx="8">
                  <c:v>2.6166309712263712E-2</c:v>
                </c:pt>
                <c:pt idx="9">
                  <c:v>2.8121799050190893E-2</c:v>
                </c:pt>
                <c:pt idx="10">
                  <c:v>2.8773628829499954E-2</c:v>
                </c:pt>
                <c:pt idx="11">
                  <c:v>3.2125896265946551E-2</c:v>
                </c:pt>
                <c:pt idx="12">
                  <c:v>2.8121799050190893E-2</c:v>
                </c:pt>
                <c:pt idx="13">
                  <c:v>2.3093397895520999E-2</c:v>
                </c:pt>
                <c:pt idx="14">
                  <c:v>1.9461774839370519E-2</c:v>
                </c:pt>
                <c:pt idx="15">
                  <c:v>1.499208492410839E-2</c:v>
                </c:pt>
                <c:pt idx="16">
                  <c:v>9.9636837694384948E-3</c:v>
                </c:pt>
                <c:pt idx="17">
                  <c:v>4.7490455349660119E-3</c:v>
                </c:pt>
                <c:pt idx="18">
                  <c:v>2.8866747369401249E-3</c:v>
                </c:pt>
                <c:pt idx="19">
                  <c:v>3.7247415960517741E-4</c:v>
                </c:pt>
                <c:pt idx="20">
                  <c:v>9.3118539901294352E-5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65-4361-B4FA-DD80B528C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2020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Úrvinnsla!$Y$431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Úrvinnsla!$Y$432:$Y$452</c:f>
              <c:numCache>
                <c:formatCode>0.00%</c:formatCode>
                <c:ptCount val="21"/>
                <c:pt idx="0">
                  <c:v>-3.0288300460819369E-2</c:v>
                </c:pt>
                <c:pt idx="1">
                  <c:v>-3.2490786358867887E-2</c:v>
                </c:pt>
                <c:pt idx="2">
                  <c:v>-3.3465702186557693E-2</c:v>
                </c:pt>
                <c:pt idx="3">
                  <c:v>-3.1002323320535846E-2</c:v>
                </c:pt>
                <c:pt idx="4">
                  <c:v>-3.6390449669627116E-2</c:v>
                </c:pt>
                <c:pt idx="5">
                  <c:v>-4.484063559019482E-2</c:v>
                </c:pt>
                <c:pt idx="6">
                  <c:v>-4.0688318036766688E-2</c:v>
                </c:pt>
                <c:pt idx="7">
                  <c:v>-3.8425414819819079E-2</c:v>
                </c:pt>
                <c:pt idx="8">
                  <c:v>-3.448455788253775E-2</c:v>
                </c:pt>
                <c:pt idx="9">
                  <c:v>-3.2974124910060583E-2</c:v>
                </c:pt>
                <c:pt idx="10">
                  <c:v>-3.084578753975185E-2</c:v>
                </c:pt>
                <c:pt idx="11">
                  <c:v>-3.0167465823021194E-2</c:v>
                </c:pt>
                <c:pt idx="12">
                  <c:v>-2.8253335310627407E-2</c:v>
                </c:pt>
                <c:pt idx="13">
                  <c:v>-2.3480367117599564E-2</c:v>
                </c:pt>
                <c:pt idx="14">
                  <c:v>-1.8732115100484985E-2</c:v>
                </c:pt>
                <c:pt idx="15">
                  <c:v>-1.2088956263353601E-2</c:v>
                </c:pt>
                <c:pt idx="16">
                  <c:v>-7.8707289074900991E-3</c:v>
                </c:pt>
                <c:pt idx="17">
                  <c:v>-4.7345208082738774E-3</c:v>
                </c:pt>
                <c:pt idx="18">
                  <c:v>-1.83174325934958E-3</c:v>
                </c:pt>
                <c:pt idx="19">
                  <c:v>-2.9934035272729268E-4</c:v>
                </c:pt>
                <c:pt idx="20">
                  <c:v>-3.0208659449543301E-5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0-4812-A977-2F6279A04E6E}"/>
            </c:ext>
          </c:extLst>
        </c:ser>
        <c:ser>
          <c:idx val="1"/>
          <c:order val="1"/>
          <c:tx>
            <c:strRef>
              <c:f>Úrvinnsla!$Z$431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Úrvinnsla!$Z$432:$Z$452</c:f>
              <c:numCache>
                <c:formatCode>0.00%</c:formatCode>
                <c:ptCount val="21"/>
                <c:pt idx="0">
                  <c:v>2.837691619019372E-2</c:v>
                </c:pt>
                <c:pt idx="1">
                  <c:v>3.1296171189726857E-2</c:v>
                </c:pt>
                <c:pt idx="2">
                  <c:v>3.1427990794597592E-2</c:v>
                </c:pt>
                <c:pt idx="3">
                  <c:v>3.0082332328208845E-2</c:v>
                </c:pt>
                <c:pt idx="4">
                  <c:v>3.4380200695348417E-2</c:v>
                </c:pt>
                <c:pt idx="5">
                  <c:v>3.9103736536549728E-2</c:v>
                </c:pt>
                <c:pt idx="6">
                  <c:v>3.452575150905985E-2</c:v>
                </c:pt>
                <c:pt idx="7">
                  <c:v>3.3177346800902965E-2</c:v>
                </c:pt>
                <c:pt idx="8">
                  <c:v>3.1455453212278994E-2</c:v>
                </c:pt>
                <c:pt idx="9">
                  <c:v>3.0093317295281408E-2</c:v>
                </c:pt>
                <c:pt idx="10">
                  <c:v>2.964567988707454E-2</c:v>
                </c:pt>
                <c:pt idx="11">
                  <c:v>3.0153734614180493E-2</c:v>
                </c:pt>
                <c:pt idx="12">
                  <c:v>2.7860622737783343E-2</c:v>
                </c:pt>
                <c:pt idx="13">
                  <c:v>2.3153564347190868E-2</c:v>
                </c:pt>
                <c:pt idx="14">
                  <c:v>1.866345905628148E-2</c:v>
                </c:pt>
                <c:pt idx="15">
                  <c:v>1.3376943652611401E-2</c:v>
                </c:pt>
                <c:pt idx="16">
                  <c:v>8.985703065355061E-3</c:v>
                </c:pt>
                <c:pt idx="17">
                  <c:v>6.6733674965809286E-3</c:v>
                </c:pt>
                <c:pt idx="18">
                  <c:v>3.2927438800002197E-3</c:v>
                </c:pt>
                <c:pt idx="19">
                  <c:v>7.826789039199855E-4</c:v>
                </c:pt>
                <c:pt idx="20">
                  <c:v>1.071034289574717E-4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F0-4812-A977-2F6279A04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2021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Úrvinnsla!$S$456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Úrvinnsla!$S$457:$S$477</c:f>
              <c:numCache>
                <c:formatCode>0.00%</c:formatCode>
                <c:ptCount val="21"/>
                <c:pt idx="0">
                  <c:v>-2.9677419354838711E-2</c:v>
                </c:pt>
                <c:pt idx="1">
                  <c:v>-3.5576036866359448E-2</c:v>
                </c:pt>
                <c:pt idx="2">
                  <c:v>-3.474654377880184E-2</c:v>
                </c:pt>
                <c:pt idx="3">
                  <c:v>-2.9493087557603687E-2</c:v>
                </c:pt>
                <c:pt idx="4">
                  <c:v>-3.3824884792626728E-2</c:v>
                </c:pt>
                <c:pt idx="5">
                  <c:v>-3.8341013824884793E-2</c:v>
                </c:pt>
                <c:pt idx="6">
                  <c:v>-3.9262672811059905E-2</c:v>
                </c:pt>
                <c:pt idx="7">
                  <c:v>-3.7142857142857144E-2</c:v>
                </c:pt>
                <c:pt idx="8">
                  <c:v>-3.0691244239631335E-2</c:v>
                </c:pt>
                <c:pt idx="9">
                  <c:v>-2.8940092165898618E-2</c:v>
                </c:pt>
                <c:pt idx="10">
                  <c:v>-3.1981566820276495E-2</c:v>
                </c:pt>
                <c:pt idx="11">
                  <c:v>-3.4562211981566823E-2</c:v>
                </c:pt>
                <c:pt idx="12">
                  <c:v>-3.3732718894009216E-2</c:v>
                </c:pt>
                <c:pt idx="13">
                  <c:v>-2.8847926267281106E-2</c:v>
                </c:pt>
                <c:pt idx="14">
                  <c:v>-2.4423963133640553E-2</c:v>
                </c:pt>
                <c:pt idx="15">
                  <c:v>-1.8433179723502304E-2</c:v>
                </c:pt>
                <c:pt idx="16">
                  <c:v>-8.9400921658986179E-3</c:v>
                </c:pt>
                <c:pt idx="17">
                  <c:v>-4.608294930875576E-3</c:v>
                </c:pt>
                <c:pt idx="18">
                  <c:v>-2.3963133640552995E-3</c:v>
                </c:pt>
                <c:pt idx="19">
                  <c:v>-1.8433179723502304E-4</c:v>
                </c:pt>
                <c:pt idx="20">
                  <c:v>-9.2165898617511521E-5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B-44DB-B0C3-4E2F972F540F}"/>
            </c:ext>
          </c:extLst>
        </c:ser>
        <c:ser>
          <c:idx val="1"/>
          <c:order val="1"/>
          <c:tx>
            <c:strRef>
              <c:f>Úrvinnsla!$T$456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Úrvinnsla!$T$457:$T$477</c:f>
              <c:numCache>
                <c:formatCode>0.00%</c:formatCode>
                <c:ptCount val="21"/>
                <c:pt idx="0">
                  <c:v>2.9769585253456222E-2</c:v>
                </c:pt>
                <c:pt idx="1">
                  <c:v>3.2903225806451615E-2</c:v>
                </c:pt>
                <c:pt idx="2">
                  <c:v>3.2350230414746543E-2</c:v>
                </c:pt>
                <c:pt idx="3">
                  <c:v>2.9124423963133642E-2</c:v>
                </c:pt>
                <c:pt idx="4">
                  <c:v>3.2718894009216591E-2</c:v>
                </c:pt>
                <c:pt idx="5">
                  <c:v>3.3179723502304151E-2</c:v>
                </c:pt>
                <c:pt idx="6">
                  <c:v>3.2258064516129031E-2</c:v>
                </c:pt>
                <c:pt idx="7">
                  <c:v>3.1336405529953919E-2</c:v>
                </c:pt>
                <c:pt idx="8">
                  <c:v>2.6912442396313366E-2</c:v>
                </c:pt>
                <c:pt idx="9">
                  <c:v>2.8847926267281106E-2</c:v>
                </c:pt>
                <c:pt idx="10">
                  <c:v>2.7834101382488478E-2</c:v>
                </c:pt>
                <c:pt idx="11">
                  <c:v>3.2258064516129031E-2</c:v>
                </c:pt>
                <c:pt idx="12">
                  <c:v>2.8479262672811059E-2</c:v>
                </c:pt>
                <c:pt idx="13">
                  <c:v>2.2396313364055301E-2</c:v>
                </c:pt>
                <c:pt idx="14">
                  <c:v>1.9170506912442396E-2</c:v>
                </c:pt>
                <c:pt idx="15">
                  <c:v>1.6497695852534563E-2</c:v>
                </c:pt>
                <c:pt idx="16">
                  <c:v>9.308755760368664E-3</c:v>
                </c:pt>
                <c:pt idx="17">
                  <c:v>5.4377880184331802E-3</c:v>
                </c:pt>
                <c:pt idx="18">
                  <c:v>2.9493087557603687E-3</c:v>
                </c:pt>
                <c:pt idx="19">
                  <c:v>3.6866359447004608E-4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6B-44DB-B0C3-4E2F972F5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2021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Úrvinnsla!$Y$456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Úrvinnsla!$Y$457:$Y$477</c:f>
              <c:numCache>
                <c:formatCode>0.00%</c:formatCode>
                <c:ptCount val="21"/>
                <c:pt idx="0">
                  <c:v>-3.0727347664808346E-2</c:v>
                </c:pt>
                <c:pt idx="1">
                  <c:v>-3.1513698778715377E-2</c:v>
                </c:pt>
                <c:pt idx="2">
                  <c:v>-3.397036812078353E-2</c:v>
                </c:pt>
                <c:pt idx="3">
                  <c:v>-3.0835809887416212E-2</c:v>
                </c:pt>
                <c:pt idx="4">
                  <c:v>-3.5410204125902948E-2</c:v>
                </c:pt>
                <c:pt idx="5">
                  <c:v>-4.3474370376797758E-2</c:v>
                </c:pt>
                <c:pt idx="6">
                  <c:v>-4.2083342371851885E-2</c:v>
                </c:pt>
                <c:pt idx="7">
                  <c:v>-3.7625545022668606E-2</c:v>
                </c:pt>
                <c:pt idx="8">
                  <c:v>-3.4865181457298423E-2</c:v>
                </c:pt>
                <c:pt idx="9">
                  <c:v>-3.3099958784355406E-2</c:v>
                </c:pt>
                <c:pt idx="10">
                  <c:v>-2.9984381439944467E-2</c:v>
                </c:pt>
                <c:pt idx="11">
                  <c:v>-2.9683398772207641E-2</c:v>
                </c:pt>
                <c:pt idx="12">
                  <c:v>-2.8566237879346625E-2</c:v>
                </c:pt>
                <c:pt idx="13">
                  <c:v>-2.3514609861385278E-2</c:v>
                </c:pt>
                <c:pt idx="14">
                  <c:v>-1.9360506735504025E-2</c:v>
                </c:pt>
                <c:pt idx="15">
                  <c:v>-1.3001908935117899E-2</c:v>
                </c:pt>
                <c:pt idx="16">
                  <c:v>-7.8770689168962457E-3</c:v>
                </c:pt>
                <c:pt idx="17">
                  <c:v>-4.688279572224994E-3</c:v>
                </c:pt>
                <c:pt idx="18">
                  <c:v>-1.9468968958111889E-3</c:v>
                </c:pt>
                <c:pt idx="19">
                  <c:v>-3.5250222347556345E-4</c:v>
                </c:pt>
                <c:pt idx="20">
                  <c:v>-1.8980888956376495E-5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4-4297-98E0-4B2CAA2A60C8}"/>
            </c:ext>
          </c:extLst>
        </c:ser>
        <c:ser>
          <c:idx val="1"/>
          <c:order val="1"/>
          <c:tx>
            <c:strRef>
              <c:f>Úrvinnsla!$Z$456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Úrvinnsla!$Z$457:$Z$477</c:f>
              <c:numCache>
                <c:formatCode>0.00%</c:formatCode>
                <c:ptCount val="21"/>
                <c:pt idx="0">
                  <c:v>2.8457775656738758E-2</c:v>
                </c:pt>
                <c:pt idx="1">
                  <c:v>3.0372133885767587E-2</c:v>
                </c:pt>
                <c:pt idx="2">
                  <c:v>3.2026182780537538E-2</c:v>
                </c:pt>
                <c:pt idx="3">
                  <c:v>2.9640013883164493E-2</c:v>
                </c:pt>
                <c:pt idx="4">
                  <c:v>3.3642269897394737E-2</c:v>
                </c:pt>
                <c:pt idx="5">
                  <c:v>3.8471550359009954E-2</c:v>
                </c:pt>
                <c:pt idx="6">
                  <c:v>3.5803379682856462E-2</c:v>
                </c:pt>
                <c:pt idx="7">
                  <c:v>3.3053862339747067E-2</c:v>
                </c:pt>
                <c:pt idx="8">
                  <c:v>3.1882470335582114E-2</c:v>
                </c:pt>
                <c:pt idx="9">
                  <c:v>3.0656847220113234E-2</c:v>
                </c:pt>
                <c:pt idx="10">
                  <c:v>2.889162454717022E-2</c:v>
                </c:pt>
                <c:pt idx="11">
                  <c:v>2.9856938328380225E-2</c:v>
                </c:pt>
                <c:pt idx="12">
                  <c:v>2.8007657432916114E-2</c:v>
                </c:pt>
                <c:pt idx="13">
                  <c:v>2.3707130306514241E-2</c:v>
                </c:pt>
                <c:pt idx="14">
                  <c:v>1.9056812512201999E-2</c:v>
                </c:pt>
                <c:pt idx="15">
                  <c:v>1.4062127161109786E-2</c:v>
                </c:pt>
                <c:pt idx="16">
                  <c:v>9.0565955877567848E-3</c:v>
                </c:pt>
                <c:pt idx="17">
                  <c:v>6.353174689255732E-3</c:v>
                </c:pt>
                <c:pt idx="18">
                  <c:v>3.5087529013644548E-3</c:v>
                </c:pt>
                <c:pt idx="19">
                  <c:v>7.9448578060261612E-4</c:v>
                </c:pt>
                <c:pt idx="20">
                  <c:v>9.7616000347079118E-5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A4-4297-98E0-4B2CAA2A6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Úrvinnsla!$S$32:$S$52</c:f>
              <c:numCache>
                <c:formatCode>0.00%</c:formatCode>
                <c:ptCount val="21"/>
                <c:pt idx="0">
                  <c:v>-3.3216968158256636E-2</c:v>
                </c:pt>
                <c:pt idx="1">
                  <c:v>-3.6919496456151488E-2</c:v>
                </c:pt>
                <c:pt idx="2">
                  <c:v>-4.1256743890828305E-2</c:v>
                </c:pt>
                <c:pt idx="3">
                  <c:v>-3.9987305617264358E-2</c:v>
                </c:pt>
                <c:pt idx="4">
                  <c:v>-3.9669946048873375E-2</c:v>
                </c:pt>
                <c:pt idx="5">
                  <c:v>-2.9514439860361789E-2</c:v>
                </c:pt>
                <c:pt idx="6">
                  <c:v>-3.3534327726647627E-2</c:v>
                </c:pt>
                <c:pt idx="7">
                  <c:v>-3.6813709933354491E-2</c:v>
                </c:pt>
                <c:pt idx="8">
                  <c:v>-3.8929440389294405E-2</c:v>
                </c:pt>
                <c:pt idx="9">
                  <c:v>-3.8506294298106418E-2</c:v>
                </c:pt>
                <c:pt idx="10">
                  <c:v>-3.6919496456151488E-2</c:v>
                </c:pt>
                <c:pt idx="11">
                  <c:v>-3.0043372474346769E-2</c:v>
                </c:pt>
                <c:pt idx="12">
                  <c:v>-2.4648259811699991E-2</c:v>
                </c:pt>
                <c:pt idx="13">
                  <c:v>-1.7666349307098275E-2</c:v>
                </c:pt>
                <c:pt idx="14">
                  <c:v>-1.8195281921083255E-2</c:v>
                </c:pt>
                <c:pt idx="15">
                  <c:v>-1.3329101872421454E-2</c:v>
                </c:pt>
                <c:pt idx="16">
                  <c:v>-7.828202686977679E-3</c:v>
                </c:pt>
                <c:pt idx="17">
                  <c:v>-3.7025282978948482E-3</c:v>
                </c:pt>
                <c:pt idx="18">
                  <c:v>-9.5207870517296101E-4</c:v>
                </c:pt>
                <c:pt idx="19">
                  <c:v>-2.1157304559399131E-4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9-4DFD-A7CF-3F46039EC225}"/>
            </c:ext>
          </c:extLst>
        </c:ser>
        <c:ser>
          <c:idx val="1"/>
          <c:order val="1"/>
          <c:tx>
            <c:strRef>
              <c:f>Úrvinnsla!$T$31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Úrvinnsla!$T$32:$T$52</c:f>
              <c:numCache>
                <c:formatCode>0.00%</c:formatCode>
                <c:ptCount val="21"/>
                <c:pt idx="0">
                  <c:v>2.9620226383158785E-2</c:v>
                </c:pt>
                <c:pt idx="1">
                  <c:v>3.6919496456151488E-2</c:v>
                </c:pt>
                <c:pt idx="2">
                  <c:v>3.8929440389294405E-2</c:v>
                </c:pt>
                <c:pt idx="3">
                  <c:v>4.0939384322437322E-2</c:v>
                </c:pt>
                <c:pt idx="4">
                  <c:v>3.4380619909023594E-2</c:v>
                </c:pt>
                <c:pt idx="5">
                  <c:v>2.7398709404421878E-2</c:v>
                </c:pt>
                <c:pt idx="6">
                  <c:v>2.9197080291970802E-2</c:v>
                </c:pt>
                <c:pt idx="7">
                  <c:v>3.4274833386226597E-2</c:v>
                </c:pt>
                <c:pt idx="8">
                  <c:v>3.8823653866497408E-2</c:v>
                </c:pt>
                <c:pt idx="9">
                  <c:v>3.0254945519940759E-2</c:v>
                </c:pt>
                <c:pt idx="10">
                  <c:v>3.0149158997143762E-2</c:v>
                </c:pt>
                <c:pt idx="11">
                  <c:v>2.6023484608060934E-2</c:v>
                </c:pt>
                <c:pt idx="12">
                  <c:v>1.9570506717444199E-2</c:v>
                </c:pt>
                <c:pt idx="13">
                  <c:v>1.7137416693113298E-2</c:v>
                </c:pt>
                <c:pt idx="14">
                  <c:v>1.3223315349624457E-2</c:v>
                </c:pt>
                <c:pt idx="15">
                  <c:v>1.3963821009203427E-2</c:v>
                </c:pt>
                <c:pt idx="16">
                  <c:v>9.943933142917593E-3</c:v>
                </c:pt>
                <c:pt idx="17">
                  <c:v>5.60668570824077E-3</c:v>
                </c:pt>
                <c:pt idx="18">
                  <c:v>9.5207870517296101E-4</c:v>
                </c:pt>
                <c:pt idx="19">
                  <c:v>7.4050565957896959E-4</c:v>
                </c:pt>
                <c:pt idx="20">
                  <c:v>1.0578652279699566E-4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69-4DFD-A7CF-3F46039EC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2022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Úrvinnsla!$S$481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Úrvinnsla!$S$482:$S$502</c:f>
              <c:numCache>
                <c:formatCode>0.00%</c:formatCode>
                <c:ptCount val="21"/>
                <c:pt idx="0">
                  <c:v>-2.6561508476112772E-2</c:v>
                </c:pt>
                <c:pt idx="1">
                  <c:v>-3.5717523343305232E-2</c:v>
                </c:pt>
                <c:pt idx="2">
                  <c:v>-3.3451183029643734E-2</c:v>
                </c:pt>
                <c:pt idx="3">
                  <c:v>-3.1547457166168073E-2</c:v>
                </c:pt>
                <c:pt idx="4">
                  <c:v>-3.490164083038709E-2</c:v>
                </c:pt>
                <c:pt idx="5">
                  <c:v>-3.8709092557338412E-2</c:v>
                </c:pt>
                <c:pt idx="6">
                  <c:v>-4.0068896745535307E-2</c:v>
                </c:pt>
                <c:pt idx="7">
                  <c:v>-3.970628229534947E-2</c:v>
                </c:pt>
                <c:pt idx="8">
                  <c:v>-3.245399329163267E-2</c:v>
                </c:pt>
                <c:pt idx="9">
                  <c:v>-2.9643731302692412E-2</c:v>
                </c:pt>
                <c:pt idx="10">
                  <c:v>-3.1638110778714534E-2</c:v>
                </c:pt>
                <c:pt idx="11">
                  <c:v>-3.3632490254736649E-2</c:v>
                </c:pt>
                <c:pt idx="12">
                  <c:v>-3.3541836642190188E-2</c:v>
                </c:pt>
                <c:pt idx="13">
                  <c:v>-2.7740005439216751E-2</c:v>
                </c:pt>
                <c:pt idx="14">
                  <c:v>-2.4748436225183572E-2</c:v>
                </c:pt>
                <c:pt idx="15">
                  <c:v>-1.7949415284199074E-2</c:v>
                </c:pt>
                <c:pt idx="16">
                  <c:v>-9.9718973801105979E-3</c:v>
                </c:pt>
                <c:pt idx="17">
                  <c:v>-4.8046414649623786E-3</c:v>
                </c:pt>
                <c:pt idx="18">
                  <c:v>-2.0850330885685796E-3</c:v>
                </c:pt>
                <c:pt idx="19">
                  <c:v>-1.8130722509291996E-4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5E-4CA0-A788-B747832AFA66}"/>
            </c:ext>
          </c:extLst>
        </c:ser>
        <c:ser>
          <c:idx val="1"/>
          <c:order val="1"/>
          <c:tx>
            <c:strRef>
              <c:f>Úrvinnsla!$T$481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Úrvinnsla!$T$482:$T$502</c:f>
              <c:numCache>
                <c:formatCode>0.00%</c:formatCode>
                <c:ptCount val="21"/>
                <c:pt idx="0">
                  <c:v>2.8737195177227812E-2</c:v>
                </c:pt>
                <c:pt idx="1">
                  <c:v>3.2635300516725592E-2</c:v>
                </c:pt>
                <c:pt idx="2">
                  <c:v>3.0640921040703473E-2</c:v>
                </c:pt>
                <c:pt idx="3">
                  <c:v>2.9371770465053033E-2</c:v>
                </c:pt>
                <c:pt idx="4">
                  <c:v>3.1366149941075151E-2</c:v>
                </c:pt>
                <c:pt idx="5">
                  <c:v>3.308856857945789E-2</c:v>
                </c:pt>
                <c:pt idx="6">
                  <c:v>3.3179222192004351E-2</c:v>
                </c:pt>
                <c:pt idx="7">
                  <c:v>3.2635300516725592E-2</c:v>
                </c:pt>
                <c:pt idx="8">
                  <c:v>2.7921312664309673E-2</c:v>
                </c:pt>
                <c:pt idx="9">
                  <c:v>2.7740005439216751E-2</c:v>
                </c:pt>
                <c:pt idx="10">
                  <c:v>2.7286737376484453E-2</c:v>
                </c:pt>
                <c:pt idx="11">
                  <c:v>3.0731574653249931E-2</c:v>
                </c:pt>
                <c:pt idx="12">
                  <c:v>2.8555887952134894E-2</c:v>
                </c:pt>
                <c:pt idx="13">
                  <c:v>2.2119481461336233E-2</c:v>
                </c:pt>
                <c:pt idx="14">
                  <c:v>1.8946605022210135E-2</c:v>
                </c:pt>
                <c:pt idx="15">
                  <c:v>1.7314839996373857E-2</c:v>
                </c:pt>
                <c:pt idx="16">
                  <c:v>9.0653612546459979E-3</c:v>
                </c:pt>
                <c:pt idx="17">
                  <c:v>6.6177137158915786E-3</c:v>
                </c:pt>
                <c:pt idx="18">
                  <c:v>2.0850330885685796E-3</c:v>
                </c:pt>
                <c:pt idx="19">
                  <c:v>8.158825129181398E-4</c:v>
                </c:pt>
                <c:pt idx="20">
                  <c:v>9.0653612546459981E-5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5E-4CA0-A788-B747832AF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2022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Úrvinnsla!$Y$481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Úrvinnsla!$Y$482:$Y$502</c:f>
              <c:numCache>
                <c:formatCode>0.00%</c:formatCode>
                <c:ptCount val="21"/>
                <c:pt idx="0">
                  <c:v>-3.1455316706002427E-2</c:v>
                </c:pt>
                <c:pt idx="1">
                  <c:v>-3.0370925559737194E-2</c:v>
                </c:pt>
                <c:pt idx="2">
                  <c:v>-3.3764963534689885E-2</c:v>
                </c:pt>
                <c:pt idx="3">
                  <c:v>-3.1032723097531415E-2</c:v>
                </c:pt>
                <c:pt idx="4">
                  <c:v>-3.496098318130595E-2</c:v>
                </c:pt>
                <c:pt idx="5">
                  <c:v>-4.2663349705513387E-2</c:v>
                </c:pt>
                <c:pt idx="6">
                  <c:v>-4.3399566243541493E-2</c:v>
                </c:pt>
                <c:pt idx="7">
                  <c:v>-3.737162722459654E-2</c:v>
                </c:pt>
                <c:pt idx="8">
                  <c:v>-3.5335736003912314E-2</c:v>
                </c:pt>
                <c:pt idx="9">
                  <c:v>-3.3382237247772749E-2</c:v>
                </c:pt>
                <c:pt idx="10">
                  <c:v>-2.9629393378835238E-2</c:v>
                </c:pt>
                <c:pt idx="11">
                  <c:v>-2.9602815164465991E-2</c:v>
                </c:pt>
                <c:pt idx="12">
                  <c:v>-2.8119750802662075E-2</c:v>
                </c:pt>
                <c:pt idx="13">
                  <c:v>-2.3896472539388914E-2</c:v>
                </c:pt>
                <c:pt idx="14">
                  <c:v>-1.9508409347026429E-2</c:v>
                </c:pt>
                <c:pt idx="15">
                  <c:v>-1.3650570900044651E-2</c:v>
                </c:pt>
                <c:pt idx="16">
                  <c:v>-8.0186472752014626E-3</c:v>
                </c:pt>
                <c:pt idx="17">
                  <c:v>-4.6299249431226213E-3</c:v>
                </c:pt>
                <c:pt idx="18">
                  <c:v>-2.014628649188833E-3</c:v>
                </c:pt>
                <c:pt idx="19">
                  <c:v>-3.8272628691713974E-4</c:v>
                </c:pt>
                <c:pt idx="20">
                  <c:v>-2.1262571495396654E-5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D-4DFF-8CB9-25D94E9F8E02}"/>
            </c:ext>
          </c:extLst>
        </c:ser>
        <c:ser>
          <c:idx val="1"/>
          <c:order val="1"/>
          <c:tx>
            <c:strRef>
              <c:f>Úrvinnsla!$Z$481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Úrvinnsla!$Z$482:$Z$502</c:f>
              <c:numCache>
                <c:formatCode>0.00%</c:formatCode>
                <c:ptCount val="21"/>
                <c:pt idx="0">
                  <c:v>2.8672577661542388E-2</c:v>
                </c:pt>
                <c:pt idx="1">
                  <c:v>2.9507133592736705E-2</c:v>
                </c:pt>
                <c:pt idx="2">
                  <c:v>3.1752992706937974E-2</c:v>
                </c:pt>
                <c:pt idx="3">
                  <c:v>2.9738364057749146E-2</c:v>
                </c:pt>
                <c:pt idx="4">
                  <c:v>3.3472603176628181E-2</c:v>
                </c:pt>
                <c:pt idx="5">
                  <c:v>3.8402861942123279E-2</c:v>
                </c:pt>
                <c:pt idx="6">
                  <c:v>3.6755012651230039E-2</c:v>
                </c:pt>
                <c:pt idx="7">
                  <c:v>3.2733728817163146E-2</c:v>
                </c:pt>
                <c:pt idx="8">
                  <c:v>3.1933724564648845E-2</c:v>
                </c:pt>
                <c:pt idx="9">
                  <c:v>3.0649996810614276E-2</c:v>
                </c:pt>
                <c:pt idx="10">
                  <c:v>2.7952308052135826E-2</c:v>
                </c:pt>
                <c:pt idx="11">
                  <c:v>2.9950989772703111E-2</c:v>
                </c:pt>
                <c:pt idx="12">
                  <c:v>2.7574897408092533E-2</c:v>
                </c:pt>
                <c:pt idx="13">
                  <c:v>2.3901788182262764E-2</c:v>
                </c:pt>
                <c:pt idx="14">
                  <c:v>1.9609406561629565E-2</c:v>
                </c:pt>
                <c:pt idx="15">
                  <c:v>1.4458548616869724E-2</c:v>
                </c:pt>
                <c:pt idx="16">
                  <c:v>9.081775849971295E-3</c:v>
                </c:pt>
                <c:pt idx="17">
                  <c:v>6.2698007697050877E-3</c:v>
                </c:pt>
                <c:pt idx="18">
                  <c:v>3.3834066892049924E-3</c:v>
                </c:pt>
                <c:pt idx="19">
                  <c:v>8.9037018136973491E-4</c:v>
                </c:pt>
                <c:pt idx="20">
                  <c:v>9.5681571729284935E-5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D-4DFF-8CB9-25D94E9F8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2023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Úrvinnsla!$S$506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Úrvinnsla!$S$507:$S$527</c:f>
              <c:numCache>
                <c:formatCode>0.0000%</c:formatCode>
                <c:ptCount val="21"/>
                <c:pt idx="0">
                  <c:v>-2.5563374009085239E-2</c:v>
                </c:pt>
                <c:pt idx="1">
                  <c:v>-3.3134408123274249E-2</c:v>
                </c:pt>
                <c:pt idx="2">
                  <c:v>-3.375790505032511E-2</c:v>
                </c:pt>
                <c:pt idx="3">
                  <c:v>-3.2867195154538169E-2</c:v>
                </c:pt>
                <c:pt idx="4">
                  <c:v>-3.4292330987797277E-2</c:v>
                </c:pt>
                <c:pt idx="5">
                  <c:v>-3.8478667497995903E-2</c:v>
                </c:pt>
                <c:pt idx="6">
                  <c:v>-4.4357352810189724E-2</c:v>
                </c:pt>
                <c:pt idx="7">
                  <c:v>-4.0171016299991091E-2</c:v>
                </c:pt>
                <c:pt idx="8">
                  <c:v>-3.5272111873162912E-2</c:v>
                </c:pt>
                <c:pt idx="9">
                  <c:v>-2.9215284581811704E-2</c:v>
                </c:pt>
                <c:pt idx="10">
                  <c:v>-3.0729491404649506E-2</c:v>
                </c:pt>
                <c:pt idx="11">
                  <c:v>-3.2243698227487308E-2</c:v>
                </c:pt>
                <c:pt idx="12">
                  <c:v>-3.0907633383806893E-2</c:v>
                </c:pt>
                <c:pt idx="13">
                  <c:v>-3.1174846352542977E-2</c:v>
                </c:pt>
                <c:pt idx="14">
                  <c:v>-2.3158457290460496E-2</c:v>
                </c:pt>
                <c:pt idx="15">
                  <c:v>-1.7725126926160149E-2</c:v>
                </c:pt>
                <c:pt idx="16">
                  <c:v>-1.0955731718179389E-2</c:v>
                </c:pt>
                <c:pt idx="17">
                  <c:v>-4.6316914580920993E-3</c:v>
                </c:pt>
                <c:pt idx="18">
                  <c:v>-1.8704907811525786E-3</c:v>
                </c:pt>
                <c:pt idx="19">
                  <c:v>-1.7814197915738843E-4</c:v>
                </c:pt>
                <c:pt idx="20">
                  <c:v>-8.9070989578694215E-5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A-4459-91D7-B78643996BB5}"/>
            </c:ext>
          </c:extLst>
        </c:ser>
        <c:ser>
          <c:idx val="1"/>
          <c:order val="1"/>
          <c:tx>
            <c:strRef>
              <c:f>Úrvinnsla!$T$506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Úrvinnsla!$T$507:$T$527</c:f>
              <c:numCache>
                <c:formatCode>0.0000%</c:formatCode>
                <c:ptCount val="21"/>
                <c:pt idx="0">
                  <c:v>2.6810367863186961E-2</c:v>
                </c:pt>
                <c:pt idx="1">
                  <c:v>3.2689053175380775E-2</c:v>
                </c:pt>
                <c:pt idx="2">
                  <c:v>3.1263917342121673E-2</c:v>
                </c:pt>
                <c:pt idx="3">
                  <c:v>2.7701077758973902E-2</c:v>
                </c:pt>
                <c:pt idx="4">
                  <c:v>3.1887414269172527E-2</c:v>
                </c:pt>
                <c:pt idx="5">
                  <c:v>3.5450253852320299E-2</c:v>
                </c:pt>
                <c:pt idx="6">
                  <c:v>3.3223479112852942E-2</c:v>
                </c:pt>
                <c:pt idx="7">
                  <c:v>3.2867195154538169E-2</c:v>
                </c:pt>
                <c:pt idx="8">
                  <c:v>2.894807161307562E-2</c:v>
                </c:pt>
                <c:pt idx="9">
                  <c:v>2.6275941925714794E-2</c:v>
                </c:pt>
                <c:pt idx="10">
                  <c:v>2.7255722811080432E-2</c:v>
                </c:pt>
                <c:pt idx="11">
                  <c:v>3.0105994477598645E-2</c:v>
                </c:pt>
                <c:pt idx="12">
                  <c:v>2.9215284581811704E-2</c:v>
                </c:pt>
                <c:pt idx="13">
                  <c:v>2.1644250467622694E-2</c:v>
                </c:pt>
                <c:pt idx="14">
                  <c:v>1.9506546717734035E-2</c:v>
                </c:pt>
                <c:pt idx="15">
                  <c:v>1.6210920103322347E-2</c:v>
                </c:pt>
                <c:pt idx="16">
                  <c:v>9.1743119266055051E-3</c:v>
                </c:pt>
                <c:pt idx="17">
                  <c:v>6.4131112496659841E-3</c:v>
                </c:pt>
                <c:pt idx="18">
                  <c:v>1.5142068228378017E-3</c:v>
                </c:pt>
                <c:pt idx="19">
                  <c:v>6.2349692705085955E-4</c:v>
                </c:pt>
                <c:pt idx="20">
                  <c:v>8.9070989578694215E-5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6A-4459-91D7-B78643996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2023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Úrvinnsla!$Y$506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Úrvinnsla!$Y$507:$Y$527</c:f>
              <c:numCache>
                <c:formatCode>0.0000%</c:formatCode>
                <c:ptCount val="21"/>
                <c:pt idx="0">
                  <c:v>-3.1107030673770755E-2</c:v>
                </c:pt>
                <c:pt idx="1">
                  <c:v>-2.9389464562949056E-2</c:v>
                </c:pt>
                <c:pt idx="2">
                  <c:v>-3.3296540625854271E-2</c:v>
                </c:pt>
                <c:pt idx="3">
                  <c:v>-3.1519659168863054E-2</c:v>
                </c:pt>
                <c:pt idx="4">
                  <c:v>-3.5150789925675295E-2</c:v>
                </c:pt>
                <c:pt idx="5">
                  <c:v>-4.2560050340676399E-2</c:v>
                </c:pt>
                <c:pt idx="6">
                  <c:v>-4.5028084526947218E-2</c:v>
                </c:pt>
                <c:pt idx="7">
                  <c:v>-3.8155241155566101E-2</c:v>
                </c:pt>
                <c:pt idx="8">
                  <c:v>-3.6703304638460069E-2</c:v>
                </c:pt>
                <c:pt idx="9">
                  <c:v>-3.3085068522119468E-2</c:v>
                </c:pt>
                <c:pt idx="10">
                  <c:v>-3.0183774416001733E-2</c:v>
                </c:pt>
                <c:pt idx="11">
                  <c:v>-2.9023256773554641E-2</c:v>
                </c:pt>
                <c:pt idx="12">
                  <c:v>-2.7527478478845051E-2</c:v>
                </c:pt>
                <c:pt idx="13">
                  <c:v>-2.4125872322427907E-2</c:v>
                </c:pt>
                <c:pt idx="14">
                  <c:v>-1.9419328550281362E-2</c:v>
                </c:pt>
                <c:pt idx="15">
                  <c:v>-1.3990684911723292E-2</c:v>
                </c:pt>
                <c:pt idx="16">
                  <c:v>-8.0694660071487893E-3</c:v>
                </c:pt>
                <c:pt idx="17">
                  <c:v>-4.6059655764677972E-3</c:v>
                </c:pt>
                <c:pt idx="18">
                  <c:v>-1.9935114169146737E-3</c:v>
                </c:pt>
                <c:pt idx="19">
                  <c:v>-3.6362886130008926E-4</c:v>
                </c:pt>
                <c:pt idx="20">
                  <c:v>-3.8683921414903112E-5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8-4AAC-BC15-62E09AFA4EF8}"/>
            </c:ext>
          </c:extLst>
        </c:ser>
        <c:ser>
          <c:idx val="1"/>
          <c:order val="1"/>
          <c:tx>
            <c:strRef>
              <c:f>Úrvinnsla!$Z$506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Úrvinnsla!$Z$507:$Z$527</c:f>
              <c:numCache>
                <c:formatCode>0.0000%</c:formatCode>
                <c:ptCount val="21"/>
                <c:pt idx="0">
                  <c:v>2.8306314763331768E-2</c:v>
                </c:pt>
                <c:pt idx="1">
                  <c:v>2.8383682606161576E-2</c:v>
                </c:pt>
                <c:pt idx="2">
                  <c:v>3.1341713130354498E-2</c:v>
                </c:pt>
                <c:pt idx="3">
                  <c:v>2.9750514496154817E-2</c:v>
                </c:pt>
                <c:pt idx="4">
                  <c:v>3.3134068155911675E-2</c:v>
                </c:pt>
                <c:pt idx="5">
                  <c:v>3.806497867226466E-2</c:v>
                </c:pt>
                <c:pt idx="6">
                  <c:v>3.7907664058510718E-2</c:v>
                </c:pt>
                <c:pt idx="7">
                  <c:v>3.2713702876536396E-2</c:v>
                </c:pt>
                <c:pt idx="8">
                  <c:v>3.2257232603840537E-2</c:v>
                </c:pt>
                <c:pt idx="9">
                  <c:v>2.992330267847472E-2</c:v>
                </c:pt>
                <c:pt idx="10">
                  <c:v>2.8112895156257253E-2</c:v>
                </c:pt>
                <c:pt idx="11">
                  <c:v>2.9332728144873865E-2</c:v>
                </c:pt>
                <c:pt idx="12">
                  <c:v>2.7370163865091113E-2</c:v>
                </c:pt>
                <c:pt idx="13">
                  <c:v>2.409750411339031E-2</c:v>
                </c:pt>
                <c:pt idx="14">
                  <c:v>1.9581801020223954E-2</c:v>
                </c:pt>
                <c:pt idx="15">
                  <c:v>1.4627680151022029E-2</c:v>
                </c:pt>
                <c:pt idx="16">
                  <c:v>9.2867200676710737E-3</c:v>
                </c:pt>
                <c:pt idx="17">
                  <c:v>6.0321128126305584E-3</c:v>
                </c:pt>
                <c:pt idx="18">
                  <c:v>3.2339758302859E-3</c:v>
                </c:pt>
                <c:pt idx="19">
                  <c:v>7.8141521258104287E-4</c:v>
                </c:pt>
                <c:pt idx="20">
                  <c:v>8.2525699018459964E-5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68-4AAC-BC15-62E09AFA4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East Iceland</a:t>
            </a:r>
            <a:r>
              <a:rPr lang="en-US" baseline="0"/>
              <a:t> </a:t>
            </a:r>
            <a:r>
              <a:rPr lang="en-US"/>
              <a:t>2003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'Úrvinnsla - EN'!$S$6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EN'!$S$7:$S$27</c:f>
              <c:numCache>
                <c:formatCode>0.00%</c:formatCode>
                <c:ptCount val="21"/>
                <c:pt idx="0">
                  <c:v>-3.1788793103448273E-2</c:v>
                </c:pt>
                <c:pt idx="1">
                  <c:v>-3.6099137931034482E-2</c:v>
                </c:pt>
                <c:pt idx="2">
                  <c:v>-4.3426724137931035E-2</c:v>
                </c:pt>
                <c:pt idx="3">
                  <c:v>-4.1379310344827586E-2</c:v>
                </c:pt>
                <c:pt idx="4">
                  <c:v>-3.9547413793103448E-2</c:v>
                </c:pt>
                <c:pt idx="5">
                  <c:v>-2.9633620689655173E-2</c:v>
                </c:pt>
                <c:pt idx="6">
                  <c:v>-3.1142241379310345E-2</c:v>
                </c:pt>
                <c:pt idx="7">
                  <c:v>-3.8362068965517242E-2</c:v>
                </c:pt>
                <c:pt idx="8">
                  <c:v>-3.6314655172413793E-2</c:v>
                </c:pt>
                <c:pt idx="9">
                  <c:v>-3.9547413793103448E-2</c:v>
                </c:pt>
                <c:pt idx="10">
                  <c:v>-3.5129310344827587E-2</c:v>
                </c:pt>
                <c:pt idx="11">
                  <c:v>-2.9741379310344828E-2</c:v>
                </c:pt>
                <c:pt idx="12">
                  <c:v>-2.2629310344827586E-2</c:v>
                </c:pt>
                <c:pt idx="13">
                  <c:v>-1.7780172413793104E-2</c:v>
                </c:pt>
                <c:pt idx="14">
                  <c:v>-1.9396551724137932E-2</c:v>
                </c:pt>
                <c:pt idx="15">
                  <c:v>-1.228448275862069E-2</c:v>
                </c:pt>
                <c:pt idx="16">
                  <c:v>-8.1896551724137939E-3</c:v>
                </c:pt>
                <c:pt idx="17">
                  <c:v>-4.0948275862068969E-3</c:v>
                </c:pt>
                <c:pt idx="18">
                  <c:v>-8.6206896551724137E-4</c:v>
                </c:pt>
                <c:pt idx="19">
                  <c:v>-3.2327586206896551E-4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F2-490A-A8A5-7648AD126E0B}"/>
            </c:ext>
          </c:extLst>
        </c:ser>
        <c:ser>
          <c:idx val="0"/>
          <c:order val="1"/>
          <c:tx>
            <c:strRef>
              <c:f>'Úrvinnsla - EN'!$T$6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EN'!$T$7:$T$27</c:f>
              <c:numCache>
                <c:formatCode>0.00%</c:formatCode>
                <c:ptCount val="21"/>
                <c:pt idx="0">
                  <c:v>3.0926724137931034E-2</c:v>
                </c:pt>
                <c:pt idx="1">
                  <c:v>3.9978448275862069E-2</c:v>
                </c:pt>
                <c:pt idx="2">
                  <c:v>3.9870689655172417E-2</c:v>
                </c:pt>
                <c:pt idx="3">
                  <c:v>4.0301724137931032E-2</c:v>
                </c:pt>
                <c:pt idx="4">
                  <c:v>3.5237068965517239E-2</c:v>
                </c:pt>
                <c:pt idx="5">
                  <c:v>2.6077586206896552E-2</c:v>
                </c:pt>
                <c:pt idx="6">
                  <c:v>2.8448275862068967E-2</c:v>
                </c:pt>
                <c:pt idx="7">
                  <c:v>3.6099137931034482E-2</c:v>
                </c:pt>
                <c:pt idx="8">
                  <c:v>3.8793103448275863E-2</c:v>
                </c:pt>
                <c:pt idx="9">
                  <c:v>2.9202586206896551E-2</c:v>
                </c:pt>
                <c:pt idx="10">
                  <c:v>2.9741379310344828E-2</c:v>
                </c:pt>
                <c:pt idx="11">
                  <c:v>2.6400862068965518E-2</c:v>
                </c:pt>
                <c:pt idx="12">
                  <c:v>1.810344827586207E-2</c:v>
                </c:pt>
                <c:pt idx="13">
                  <c:v>1.7349137931034483E-2</c:v>
                </c:pt>
                <c:pt idx="14">
                  <c:v>1.4870689655172414E-2</c:v>
                </c:pt>
                <c:pt idx="15">
                  <c:v>1.4008620689655173E-2</c:v>
                </c:pt>
                <c:pt idx="16">
                  <c:v>8.4051724137931029E-3</c:v>
                </c:pt>
                <c:pt idx="17">
                  <c:v>6.0344827586206896E-3</c:v>
                </c:pt>
                <c:pt idx="18">
                  <c:v>1.7241379310344827E-3</c:v>
                </c:pt>
                <c:pt idx="19">
                  <c:v>6.4655172413793103E-4</c:v>
                </c:pt>
                <c:pt idx="20">
                  <c:v>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F2-490A-A8A5-7648AD126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EN'!$Y$7:$Y$27</c:f>
              <c:numCache>
                <c:formatCode>0.00%</c:formatCode>
                <c:ptCount val="21"/>
                <c:pt idx="0">
                  <c:v>-3.6974253911138379E-2</c:v>
                </c:pt>
                <c:pt idx="1">
                  <c:v>-3.9147782619396748E-2</c:v>
                </c:pt>
                <c:pt idx="2">
                  <c:v>-4.093652394868115E-2</c:v>
                </c:pt>
                <c:pt idx="3">
                  <c:v>-3.6000152528330401E-2</c:v>
                </c:pt>
                <c:pt idx="4">
                  <c:v>-3.9144316066433024E-2</c:v>
                </c:pt>
                <c:pt idx="5">
                  <c:v>-3.6884123534081416E-2</c:v>
                </c:pt>
                <c:pt idx="6">
                  <c:v>-3.5469769924879796E-2</c:v>
                </c:pt>
                <c:pt idx="7">
                  <c:v>-3.7053984629304156E-2</c:v>
                </c:pt>
                <c:pt idx="8">
                  <c:v>-3.7227312277490633E-2</c:v>
                </c:pt>
                <c:pt idx="9">
                  <c:v>-3.5157780158144143E-2</c:v>
                </c:pt>
                <c:pt idx="10">
                  <c:v>-3.0491799868964296E-2</c:v>
                </c:pt>
                <c:pt idx="11">
                  <c:v>-2.5149841751857204E-2</c:v>
                </c:pt>
                <c:pt idx="12">
                  <c:v>-1.7766083939113463E-2</c:v>
                </c:pt>
                <c:pt idx="13">
                  <c:v>-1.5537090383435424E-2</c:v>
                </c:pt>
                <c:pt idx="14">
                  <c:v>-1.492004395589158E-2</c:v>
                </c:pt>
                <c:pt idx="15">
                  <c:v>-1.0898842517965411E-2</c:v>
                </c:pt>
                <c:pt idx="16">
                  <c:v>-6.9261728215314535E-3</c:v>
                </c:pt>
                <c:pt idx="17">
                  <c:v>-3.1510966440300757E-3</c:v>
                </c:pt>
                <c:pt idx="18">
                  <c:v>-1.1092969483934259E-3</c:v>
                </c:pt>
                <c:pt idx="19">
                  <c:v>-2.1839283671495576E-4</c:v>
                </c:pt>
                <c:pt idx="20">
                  <c:v>-1.3866211854917826E-5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A-4DA9-8208-4E8A22997E01}"/>
            </c:ext>
          </c:extLst>
        </c:ser>
        <c:ser>
          <c:idx val="1"/>
          <c:order val="1"/>
          <c:tx>
            <c:strRef>
              <c:f>Úrvinnsla!$Z$6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Úrvinnsla!$Z$7:$Z$27</c:f>
              <c:numCache>
                <c:formatCode>0.00%</c:formatCode>
                <c:ptCount val="21"/>
                <c:pt idx="0">
                  <c:v>3.5903089045345976E-2</c:v>
                </c:pt>
                <c:pt idx="1">
                  <c:v>3.7463037879024233E-2</c:v>
                </c:pt>
                <c:pt idx="2">
                  <c:v>3.8849659064516019E-2</c:v>
                </c:pt>
                <c:pt idx="3">
                  <c:v>3.5036450804413616E-2</c:v>
                </c:pt>
                <c:pt idx="4">
                  <c:v>3.793448908209144E-2</c:v>
                </c:pt>
                <c:pt idx="5">
                  <c:v>3.6007085634257863E-2</c:v>
                </c:pt>
                <c:pt idx="6">
                  <c:v>3.4495668542071818E-2</c:v>
                </c:pt>
                <c:pt idx="7">
                  <c:v>3.7584367232754767E-2</c:v>
                </c:pt>
                <c:pt idx="8">
                  <c:v>3.6762794180350881E-2</c:v>
                </c:pt>
                <c:pt idx="9">
                  <c:v>3.3875155561564251E-2</c:v>
                </c:pt>
                <c:pt idx="10">
                  <c:v>2.9496899168373943E-2</c:v>
                </c:pt>
                <c:pt idx="11">
                  <c:v>2.3995479614935297E-2</c:v>
                </c:pt>
                <c:pt idx="12">
                  <c:v>1.8053807835103009E-2</c:v>
                </c:pt>
                <c:pt idx="13">
                  <c:v>1.6785049450378026E-2</c:v>
                </c:pt>
                <c:pt idx="14">
                  <c:v>1.6410661730295248E-2</c:v>
                </c:pt>
                <c:pt idx="15">
                  <c:v>1.3422493075560454E-2</c:v>
                </c:pt>
                <c:pt idx="16">
                  <c:v>9.533020650256005E-3</c:v>
                </c:pt>
                <c:pt idx="17">
                  <c:v>5.3315584582159037E-3</c:v>
                </c:pt>
                <c:pt idx="18">
                  <c:v>2.2185938967868519E-3</c:v>
                </c:pt>
                <c:pt idx="19">
                  <c:v>5.8584745087027809E-4</c:v>
                </c:pt>
                <c:pt idx="20">
                  <c:v>7.6264165202048046E-5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AA-4DA9-8208-4E8A22997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EN'!$S$32:$S$52</c:f>
              <c:numCache>
                <c:formatCode>0.00%</c:formatCode>
                <c:ptCount val="21"/>
                <c:pt idx="0">
                  <c:v>-3.3216968158256636E-2</c:v>
                </c:pt>
                <c:pt idx="1">
                  <c:v>-3.6919496456151488E-2</c:v>
                </c:pt>
                <c:pt idx="2">
                  <c:v>-4.1256743890828305E-2</c:v>
                </c:pt>
                <c:pt idx="3">
                  <c:v>-3.9987305617264358E-2</c:v>
                </c:pt>
                <c:pt idx="4">
                  <c:v>-3.9669946048873375E-2</c:v>
                </c:pt>
                <c:pt idx="5">
                  <c:v>-2.9514439860361789E-2</c:v>
                </c:pt>
                <c:pt idx="6">
                  <c:v>-3.3534327726647627E-2</c:v>
                </c:pt>
                <c:pt idx="7">
                  <c:v>-3.6813709933354491E-2</c:v>
                </c:pt>
                <c:pt idx="8">
                  <c:v>-3.8929440389294405E-2</c:v>
                </c:pt>
                <c:pt idx="9">
                  <c:v>-3.8506294298106418E-2</c:v>
                </c:pt>
                <c:pt idx="10">
                  <c:v>-3.6919496456151488E-2</c:v>
                </c:pt>
                <c:pt idx="11">
                  <c:v>-3.0043372474346769E-2</c:v>
                </c:pt>
                <c:pt idx="12">
                  <c:v>-2.4648259811699991E-2</c:v>
                </c:pt>
                <c:pt idx="13">
                  <c:v>-1.7666349307098275E-2</c:v>
                </c:pt>
                <c:pt idx="14">
                  <c:v>-1.8195281921083255E-2</c:v>
                </c:pt>
                <c:pt idx="15">
                  <c:v>-1.3329101872421454E-2</c:v>
                </c:pt>
                <c:pt idx="16">
                  <c:v>-7.828202686977679E-3</c:v>
                </c:pt>
                <c:pt idx="17">
                  <c:v>-3.7025282978948482E-3</c:v>
                </c:pt>
                <c:pt idx="18">
                  <c:v>-9.5207870517296101E-4</c:v>
                </c:pt>
                <c:pt idx="19">
                  <c:v>-2.1157304559399131E-4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F-499D-B9A4-0A5CBBD97DBC}"/>
            </c:ext>
          </c:extLst>
        </c:ser>
        <c:ser>
          <c:idx val="1"/>
          <c:order val="1"/>
          <c:tx>
            <c:strRef>
              <c:f>'Úrvinnsla - EN'!$T$31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EN'!$T$32:$T$52</c:f>
              <c:numCache>
                <c:formatCode>0.00%</c:formatCode>
                <c:ptCount val="21"/>
                <c:pt idx="0">
                  <c:v>2.9620226383158785E-2</c:v>
                </c:pt>
                <c:pt idx="1">
                  <c:v>3.6919496456151488E-2</c:v>
                </c:pt>
                <c:pt idx="2">
                  <c:v>3.8929440389294405E-2</c:v>
                </c:pt>
                <c:pt idx="3">
                  <c:v>4.0939384322437322E-2</c:v>
                </c:pt>
                <c:pt idx="4">
                  <c:v>3.4380619909023594E-2</c:v>
                </c:pt>
                <c:pt idx="5">
                  <c:v>2.7398709404421878E-2</c:v>
                </c:pt>
                <c:pt idx="6">
                  <c:v>2.9197080291970802E-2</c:v>
                </c:pt>
                <c:pt idx="7">
                  <c:v>3.4274833386226597E-2</c:v>
                </c:pt>
                <c:pt idx="8">
                  <c:v>3.8823653866497408E-2</c:v>
                </c:pt>
                <c:pt idx="9">
                  <c:v>3.0254945519940759E-2</c:v>
                </c:pt>
                <c:pt idx="10">
                  <c:v>3.0149158997143762E-2</c:v>
                </c:pt>
                <c:pt idx="11">
                  <c:v>2.6023484608060934E-2</c:v>
                </c:pt>
                <c:pt idx="12">
                  <c:v>1.9570506717444199E-2</c:v>
                </c:pt>
                <c:pt idx="13">
                  <c:v>1.7137416693113298E-2</c:v>
                </c:pt>
                <c:pt idx="14">
                  <c:v>1.3223315349624457E-2</c:v>
                </c:pt>
                <c:pt idx="15">
                  <c:v>1.3963821009203427E-2</c:v>
                </c:pt>
                <c:pt idx="16">
                  <c:v>9.943933142917593E-3</c:v>
                </c:pt>
                <c:pt idx="17">
                  <c:v>5.60668570824077E-3</c:v>
                </c:pt>
                <c:pt idx="18">
                  <c:v>9.5207870517296101E-4</c:v>
                </c:pt>
                <c:pt idx="19">
                  <c:v>7.4050565957896959E-4</c:v>
                </c:pt>
                <c:pt idx="20">
                  <c:v>1.0578652279699566E-4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F-499D-B9A4-0A5CBBD97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EN'!$Y$32:$Y$51</c:f>
              <c:numCache>
                <c:formatCode>0.00%</c:formatCode>
                <c:ptCount val="20"/>
                <c:pt idx="0">
                  <c:v>-3.6473139002649965E-2</c:v>
                </c:pt>
                <c:pt idx="1">
                  <c:v>-3.846921567952645E-2</c:v>
                </c:pt>
                <c:pt idx="2">
                  <c:v>-4.0468733867914788E-2</c:v>
                </c:pt>
                <c:pt idx="3">
                  <c:v>-3.68379392229067E-2</c:v>
                </c:pt>
                <c:pt idx="4">
                  <c:v>-3.864817427814296E-2</c:v>
                </c:pt>
                <c:pt idx="5">
                  <c:v>-3.5605878101662249E-2</c:v>
                </c:pt>
                <c:pt idx="6">
                  <c:v>-3.5822693326909176E-2</c:v>
                </c:pt>
                <c:pt idx="7">
                  <c:v>-3.624599924286747E-2</c:v>
                </c:pt>
                <c:pt idx="8">
                  <c:v>-3.7371373507244385E-2</c:v>
                </c:pt>
                <c:pt idx="9">
                  <c:v>-3.527549299652407E-2</c:v>
                </c:pt>
                <c:pt idx="10">
                  <c:v>-3.1372818942079363E-2</c:v>
                </c:pt>
                <c:pt idx="11">
                  <c:v>-2.6083215748356679E-2</c:v>
                </c:pt>
                <c:pt idx="12">
                  <c:v>-1.8546305537392022E-2</c:v>
                </c:pt>
                <c:pt idx="13">
                  <c:v>-1.5524658429982447E-2</c:v>
                </c:pt>
                <c:pt idx="14">
                  <c:v>-1.4770967408885984E-2</c:v>
                </c:pt>
                <c:pt idx="15">
                  <c:v>-1.1095433114223768E-2</c:v>
                </c:pt>
                <c:pt idx="16">
                  <c:v>-7.1962005712909111E-3</c:v>
                </c:pt>
                <c:pt idx="17">
                  <c:v>-3.2384623326565027E-3</c:v>
                </c:pt>
                <c:pt idx="18">
                  <c:v>-1.1047251953057783E-3</c:v>
                </c:pt>
                <c:pt idx="19">
                  <c:v>-2.1681522524692845E-4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C6-4479-9B32-B23E1744358B}"/>
            </c:ext>
          </c:extLst>
        </c:ser>
        <c:ser>
          <c:idx val="1"/>
          <c:order val="1"/>
          <c:tx>
            <c:strRef>
              <c:f>'Úrvinnsla - EN'!$Z$31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EN'!$Z$32:$Z$52</c:f>
              <c:numCache>
                <c:formatCode>0.00%</c:formatCode>
                <c:ptCount val="21"/>
                <c:pt idx="0">
                  <c:v>3.5533606359913275E-2</c:v>
                </c:pt>
                <c:pt idx="1">
                  <c:v>3.6366452145782428E-2</c:v>
                </c:pt>
                <c:pt idx="2">
                  <c:v>3.8964793337233711E-2</c:v>
                </c:pt>
                <c:pt idx="3">
                  <c:v>3.5199779743263243E-2</c:v>
                </c:pt>
                <c:pt idx="4">
                  <c:v>3.7385139553291806E-2</c:v>
                </c:pt>
                <c:pt idx="5">
                  <c:v>3.5134391024537977E-2</c:v>
                </c:pt>
                <c:pt idx="6">
                  <c:v>3.4948549402897752E-2</c:v>
                </c:pt>
                <c:pt idx="7">
                  <c:v>3.6363010634270575E-2</c:v>
                </c:pt>
                <c:pt idx="8">
                  <c:v>3.6868912826513403E-2</c:v>
                </c:pt>
                <c:pt idx="9">
                  <c:v>3.4397907561000793E-2</c:v>
                </c:pt>
                <c:pt idx="10">
                  <c:v>3.0037512475479231E-2</c:v>
                </c:pt>
                <c:pt idx="11">
                  <c:v>2.4944075437932339E-2</c:v>
                </c:pt>
                <c:pt idx="12">
                  <c:v>1.9103830402312696E-2</c:v>
                </c:pt>
                <c:pt idx="13">
                  <c:v>1.647107409574285E-2</c:v>
                </c:pt>
                <c:pt idx="14">
                  <c:v>1.6250817358984065E-2</c:v>
                </c:pt>
                <c:pt idx="15">
                  <c:v>1.3421894896238427E-2</c:v>
                </c:pt>
                <c:pt idx="16">
                  <c:v>9.8805795505385961E-3</c:v>
                </c:pt>
                <c:pt idx="17">
                  <c:v>5.4066145851257869E-3</c:v>
                </c:pt>
                <c:pt idx="18">
                  <c:v>2.2507485287538288E-3</c:v>
                </c:pt>
                <c:pt idx="19">
                  <c:v>6.0914753759851322E-4</c:v>
                </c:pt>
                <c:pt idx="20">
                  <c:v>6.194720721340813E-5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C6-4479-9B32-B23E17443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EN'!$S$57:$S$77</c:f>
              <c:numCache>
                <c:formatCode>0.00%</c:formatCode>
                <c:ptCount val="21"/>
                <c:pt idx="0">
                  <c:v>-3.0378238856348654E-2</c:v>
                </c:pt>
                <c:pt idx="1">
                  <c:v>-3.633475627916212E-2</c:v>
                </c:pt>
                <c:pt idx="2">
                  <c:v>-3.6533306859922565E-2</c:v>
                </c:pt>
                <c:pt idx="3">
                  <c:v>-3.9908666732850193E-2</c:v>
                </c:pt>
                <c:pt idx="4">
                  <c:v>-4.0702869055891988E-2</c:v>
                </c:pt>
                <c:pt idx="5">
                  <c:v>-3.2860121115854263E-2</c:v>
                </c:pt>
                <c:pt idx="6">
                  <c:v>-4.0504318475131543E-2</c:v>
                </c:pt>
                <c:pt idx="7">
                  <c:v>-4.1695621959694229E-2</c:v>
                </c:pt>
                <c:pt idx="8">
                  <c:v>-4.5865184155663652E-2</c:v>
                </c:pt>
                <c:pt idx="9">
                  <c:v>-4.2092723121215127E-2</c:v>
                </c:pt>
                <c:pt idx="10">
                  <c:v>-4.2688374863496477E-2</c:v>
                </c:pt>
                <c:pt idx="11">
                  <c:v>-3.2860121115854263E-2</c:v>
                </c:pt>
                <c:pt idx="12">
                  <c:v>-2.4719547304675866E-2</c:v>
                </c:pt>
                <c:pt idx="13">
                  <c:v>-1.7671001687679936E-2</c:v>
                </c:pt>
                <c:pt idx="14">
                  <c:v>-1.5288394718554551E-2</c:v>
                </c:pt>
                <c:pt idx="15">
                  <c:v>-1.3600714782090738E-2</c:v>
                </c:pt>
                <c:pt idx="16">
                  <c:v>-6.7507197458552565E-3</c:v>
                </c:pt>
                <c:pt idx="17">
                  <c:v>-3.9710116152089749E-3</c:v>
                </c:pt>
                <c:pt idx="18">
                  <c:v>-1.0920281941824679E-3</c:v>
                </c:pt>
                <c:pt idx="19">
                  <c:v>-9.9275290380224356E-5</c:v>
                </c:pt>
                <c:pt idx="20">
                  <c:v>-9.9275290380224356E-5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7-4866-8628-B0C3410B40EF}"/>
            </c:ext>
          </c:extLst>
        </c:ser>
        <c:ser>
          <c:idx val="1"/>
          <c:order val="1"/>
          <c:tx>
            <c:strRef>
              <c:f>'Úrvinnsla - EN'!$T$56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EN'!$T$57:$T$77</c:f>
              <c:numCache>
                <c:formatCode>0.00%</c:formatCode>
                <c:ptCount val="21"/>
                <c:pt idx="0">
                  <c:v>3.0278963565968431E-2</c:v>
                </c:pt>
                <c:pt idx="1">
                  <c:v>3.4845626923458752E-2</c:v>
                </c:pt>
                <c:pt idx="2">
                  <c:v>3.3952149310036733E-2</c:v>
                </c:pt>
                <c:pt idx="3">
                  <c:v>3.7327509182964361E-2</c:v>
                </c:pt>
                <c:pt idx="4">
                  <c:v>3.3157946986994938E-2</c:v>
                </c:pt>
                <c:pt idx="5">
                  <c:v>2.5414474337337435E-2</c:v>
                </c:pt>
                <c:pt idx="6">
                  <c:v>2.869055891988484E-2</c:v>
                </c:pt>
                <c:pt idx="7">
                  <c:v>3.1370991760150901E-2</c:v>
                </c:pt>
                <c:pt idx="8">
                  <c:v>3.6731857440683011E-2</c:v>
                </c:pt>
                <c:pt idx="9">
                  <c:v>3.1966643502432245E-2</c:v>
                </c:pt>
                <c:pt idx="10">
                  <c:v>2.7102154273801252E-2</c:v>
                </c:pt>
                <c:pt idx="11">
                  <c:v>2.5414474337337435E-2</c:v>
                </c:pt>
                <c:pt idx="12">
                  <c:v>1.9557232204904199E-2</c:v>
                </c:pt>
                <c:pt idx="13">
                  <c:v>1.6281147622356794E-2</c:v>
                </c:pt>
                <c:pt idx="14">
                  <c:v>1.2409411297528046E-2</c:v>
                </c:pt>
                <c:pt idx="15">
                  <c:v>1.2607961878288493E-2</c:v>
                </c:pt>
                <c:pt idx="16">
                  <c:v>9.8282537476422124E-3</c:v>
                </c:pt>
                <c:pt idx="17">
                  <c:v>5.3608656805321153E-3</c:v>
                </c:pt>
                <c:pt idx="18">
                  <c:v>9.9275290380224372E-4</c:v>
                </c:pt>
                <c:pt idx="19">
                  <c:v>8.9347761342201929E-4</c:v>
                </c:pt>
                <c:pt idx="20">
                  <c:v>9.9275290380224356E-5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57-4866-8628-B0C3410B4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EN'!$Y$57:$Y$77</c:f>
              <c:numCache>
                <c:formatCode>0.00%</c:formatCode>
                <c:ptCount val="21"/>
                <c:pt idx="0">
                  <c:v>-3.6450403131035466E-2</c:v>
                </c:pt>
                <c:pt idx="1">
                  <c:v>-3.7291749694288043E-2</c:v>
                </c:pt>
                <c:pt idx="2">
                  <c:v>-4.0279040933043117E-2</c:v>
                </c:pt>
                <c:pt idx="3">
                  <c:v>-3.7056717658399671E-2</c:v>
                </c:pt>
                <c:pt idx="4">
                  <c:v>-3.7765220027454464E-2</c:v>
                </c:pt>
                <c:pt idx="5">
                  <c:v>-3.5874744956178449E-2</c:v>
                </c:pt>
                <c:pt idx="6">
                  <c:v>-3.6051870548442146E-2</c:v>
                </c:pt>
                <c:pt idx="7">
                  <c:v>-3.5636306658900392E-2</c:v>
                </c:pt>
                <c:pt idx="8">
                  <c:v>-3.7009029998944058E-2</c:v>
                </c:pt>
                <c:pt idx="9">
                  <c:v>-3.5861119910619702E-2</c:v>
                </c:pt>
                <c:pt idx="10">
                  <c:v>-3.2018857063053303E-2</c:v>
                </c:pt>
                <c:pt idx="11">
                  <c:v>-2.7066153002449102E-2</c:v>
                </c:pt>
                <c:pt idx="12">
                  <c:v>-1.9562159160969695E-2</c:v>
                </c:pt>
                <c:pt idx="13">
                  <c:v>-1.5501895584463361E-2</c:v>
                </c:pt>
                <c:pt idx="14">
                  <c:v>-1.4548142395351134E-2</c:v>
                </c:pt>
                <c:pt idx="15">
                  <c:v>-1.1305381552369567E-2</c:v>
                </c:pt>
                <c:pt idx="16">
                  <c:v>-7.3473058175538277E-3</c:v>
                </c:pt>
                <c:pt idx="17">
                  <c:v>-3.3653862530102835E-3</c:v>
                </c:pt>
                <c:pt idx="18">
                  <c:v>-1.0661598149718813E-3</c:v>
                </c:pt>
                <c:pt idx="19">
                  <c:v>-2.0096942199150479E-4</c:v>
                </c:pt>
                <c:pt idx="20">
                  <c:v>-4.0875136676238263E-5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9AA-8011-ED81DB95560D}"/>
            </c:ext>
          </c:extLst>
        </c:ser>
        <c:ser>
          <c:idx val="1"/>
          <c:order val="1"/>
          <c:tx>
            <c:strRef>
              <c:f>'Úrvinnsla - EN'!$Z$56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EN'!$Z$57:$Z$77</c:f>
              <c:numCache>
                <c:formatCode>0.00%</c:formatCode>
                <c:ptCount val="21"/>
                <c:pt idx="0">
                  <c:v>3.5142398757395846E-2</c:v>
                </c:pt>
                <c:pt idx="1">
                  <c:v>3.5653337965848825E-2</c:v>
                </c:pt>
                <c:pt idx="2">
                  <c:v>3.8453284828171147E-2</c:v>
                </c:pt>
                <c:pt idx="3">
                  <c:v>3.5554556385547914E-2</c:v>
                </c:pt>
                <c:pt idx="4">
                  <c:v>3.6225589879316157E-2</c:v>
                </c:pt>
                <c:pt idx="5">
                  <c:v>3.5534118817209796E-2</c:v>
                </c:pt>
                <c:pt idx="6">
                  <c:v>3.4515646661693523E-2</c:v>
                </c:pt>
                <c:pt idx="7">
                  <c:v>3.5152617541564901E-2</c:v>
                </c:pt>
                <c:pt idx="8">
                  <c:v>3.6838716929459732E-2</c:v>
                </c:pt>
                <c:pt idx="9">
                  <c:v>3.4955054380963087E-2</c:v>
                </c:pt>
                <c:pt idx="10">
                  <c:v>3.0492851960473744E-2</c:v>
                </c:pt>
                <c:pt idx="11">
                  <c:v>2.570705470796418E-2</c:v>
                </c:pt>
                <c:pt idx="12">
                  <c:v>2.0025410709967061E-2</c:v>
                </c:pt>
                <c:pt idx="13">
                  <c:v>1.6115022634606936E-2</c:v>
                </c:pt>
                <c:pt idx="14">
                  <c:v>1.6063928713761638E-2</c:v>
                </c:pt>
                <c:pt idx="15">
                  <c:v>1.3611420513187341E-2</c:v>
                </c:pt>
                <c:pt idx="16">
                  <c:v>1.0120002588758656E-2</c:v>
                </c:pt>
                <c:pt idx="17">
                  <c:v>5.5828624176962093E-3</c:v>
                </c:pt>
                <c:pt idx="18">
                  <c:v>2.2617575627518504E-3</c:v>
                </c:pt>
                <c:pt idx="19">
                  <c:v>6.0631452736420086E-4</c:v>
                </c:pt>
                <c:pt idx="20">
                  <c:v>8.856279613184957E-5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9AA-8011-ED81DB955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Úrvinnsla!$Y$32:$Y$51</c:f>
              <c:numCache>
                <c:formatCode>0.00%</c:formatCode>
                <c:ptCount val="20"/>
                <c:pt idx="0">
                  <c:v>-3.6473139002649965E-2</c:v>
                </c:pt>
                <c:pt idx="1">
                  <c:v>-3.846921567952645E-2</c:v>
                </c:pt>
                <c:pt idx="2">
                  <c:v>-4.0468733867914788E-2</c:v>
                </c:pt>
                <c:pt idx="3">
                  <c:v>-3.68379392229067E-2</c:v>
                </c:pt>
                <c:pt idx="4">
                  <c:v>-3.864817427814296E-2</c:v>
                </c:pt>
                <c:pt idx="5">
                  <c:v>-3.5605878101662249E-2</c:v>
                </c:pt>
                <c:pt idx="6">
                  <c:v>-3.5822693326909176E-2</c:v>
                </c:pt>
                <c:pt idx="7">
                  <c:v>-3.624599924286747E-2</c:v>
                </c:pt>
                <c:pt idx="8">
                  <c:v>-3.7371373507244385E-2</c:v>
                </c:pt>
                <c:pt idx="9">
                  <c:v>-3.527549299652407E-2</c:v>
                </c:pt>
                <c:pt idx="10">
                  <c:v>-3.1372818942079363E-2</c:v>
                </c:pt>
                <c:pt idx="11">
                  <c:v>-2.6083215748356679E-2</c:v>
                </c:pt>
                <c:pt idx="12">
                  <c:v>-1.8546305537392022E-2</c:v>
                </c:pt>
                <c:pt idx="13">
                  <c:v>-1.5524658429982447E-2</c:v>
                </c:pt>
                <c:pt idx="14">
                  <c:v>-1.4770967408885984E-2</c:v>
                </c:pt>
                <c:pt idx="15">
                  <c:v>-1.1095433114223768E-2</c:v>
                </c:pt>
                <c:pt idx="16">
                  <c:v>-7.1962005712909111E-3</c:v>
                </c:pt>
                <c:pt idx="17">
                  <c:v>-3.2384623326565027E-3</c:v>
                </c:pt>
                <c:pt idx="18">
                  <c:v>-1.1047251953057783E-3</c:v>
                </c:pt>
                <c:pt idx="19">
                  <c:v>-2.1681522524692845E-4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F-4CB7-8B65-41D3AF495739}"/>
            </c:ext>
          </c:extLst>
        </c:ser>
        <c:ser>
          <c:idx val="1"/>
          <c:order val="1"/>
          <c:tx>
            <c:strRef>
              <c:f>Úrvinnsla!$Z$31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Úrvinnsla!$Z$32:$Z$52</c:f>
              <c:numCache>
                <c:formatCode>0.00%</c:formatCode>
                <c:ptCount val="21"/>
                <c:pt idx="0">
                  <c:v>3.5533606359913275E-2</c:v>
                </c:pt>
                <c:pt idx="1">
                  <c:v>3.6366452145782428E-2</c:v>
                </c:pt>
                <c:pt idx="2">
                  <c:v>3.8964793337233711E-2</c:v>
                </c:pt>
                <c:pt idx="3">
                  <c:v>3.5199779743263243E-2</c:v>
                </c:pt>
                <c:pt idx="4">
                  <c:v>3.7385139553291806E-2</c:v>
                </c:pt>
                <c:pt idx="5">
                  <c:v>3.5134391024537977E-2</c:v>
                </c:pt>
                <c:pt idx="6">
                  <c:v>3.4948549402897752E-2</c:v>
                </c:pt>
                <c:pt idx="7">
                  <c:v>3.6363010634270575E-2</c:v>
                </c:pt>
                <c:pt idx="8">
                  <c:v>3.6868912826513403E-2</c:v>
                </c:pt>
                <c:pt idx="9">
                  <c:v>3.4397907561000793E-2</c:v>
                </c:pt>
                <c:pt idx="10">
                  <c:v>3.0037512475479231E-2</c:v>
                </c:pt>
                <c:pt idx="11">
                  <c:v>2.4944075437932339E-2</c:v>
                </c:pt>
                <c:pt idx="12">
                  <c:v>1.9103830402312696E-2</c:v>
                </c:pt>
                <c:pt idx="13">
                  <c:v>1.647107409574285E-2</c:v>
                </c:pt>
                <c:pt idx="14">
                  <c:v>1.6250817358984065E-2</c:v>
                </c:pt>
                <c:pt idx="15">
                  <c:v>1.3421894896238427E-2</c:v>
                </c:pt>
                <c:pt idx="16">
                  <c:v>9.8805795505385961E-3</c:v>
                </c:pt>
                <c:pt idx="17">
                  <c:v>5.4066145851257869E-3</c:v>
                </c:pt>
                <c:pt idx="18">
                  <c:v>2.2507485287538288E-3</c:v>
                </c:pt>
                <c:pt idx="19">
                  <c:v>6.0914753759851322E-4</c:v>
                </c:pt>
                <c:pt idx="20">
                  <c:v>6.194720721340813E-5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BF-4CB7-8B65-41D3AF495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EN'!$S$82:$S$102</c:f>
              <c:numCache>
                <c:formatCode>0.00%</c:formatCode>
                <c:ptCount val="21"/>
                <c:pt idx="0">
                  <c:v>-3.318965517241379E-2</c:v>
                </c:pt>
                <c:pt idx="1">
                  <c:v>-3.8038793103448279E-2</c:v>
                </c:pt>
                <c:pt idx="2">
                  <c:v>-3.9762931034482758E-2</c:v>
                </c:pt>
                <c:pt idx="3">
                  <c:v>-4.1918103448275859E-2</c:v>
                </c:pt>
                <c:pt idx="4">
                  <c:v>-4.7306034482758622E-2</c:v>
                </c:pt>
                <c:pt idx="5">
                  <c:v>-4.9461206896551722E-2</c:v>
                </c:pt>
                <c:pt idx="6">
                  <c:v>-6.4978448275862064E-2</c:v>
                </c:pt>
                <c:pt idx="7">
                  <c:v>-6.7241379310344823E-2</c:v>
                </c:pt>
                <c:pt idx="8">
                  <c:v>-7.1874999999999994E-2</c:v>
                </c:pt>
                <c:pt idx="9">
                  <c:v>-7.5431034482758619E-2</c:v>
                </c:pt>
                <c:pt idx="10">
                  <c:v>-5.9482758620689656E-2</c:v>
                </c:pt>
                <c:pt idx="11">
                  <c:v>-4.6551724137931037E-2</c:v>
                </c:pt>
                <c:pt idx="12">
                  <c:v>-2.9633620689655173E-2</c:v>
                </c:pt>
                <c:pt idx="13">
                  <c:v>-1.8749999999999999E-2</c:v>
                </c:pt>
                <c:pt idx="14">
                  <c:v>-1.670258620689655E-2</c:v>
                </c:pt>
                <c:pt idx="15">
                  <c:v>-1.5517241379310345E-2</c:v>
                </c:pt>
                <c:pt idx="16">
                  <c:v>-7.5431034482758624E-3</c:v>
                </c:pt>
                <c:pt idx="17">
                  <c:v>-4.4181034482758622E-3</c:v>
                </c:pt>
                <c:pt idx="18">
                  <c:v>-1.4008620689655172E-3</c:v>
                </c:pt>
                <c:pt idx="19">
                  <c:v>0</c:v>
                </c:pt>
                <c:pt idx="20">
                  <c:v>-1.0775862068965517E-4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3-4BD0-B930-50667F561548}"/>
            </c:ext>
          </c:extLst>
        </c:ser>
        <c:ser>
          <c:idx val="1"/>
          <c:order val="1"/>
          <c:tx>
            <c:strRef>
              <c:f>'Úrvinnsla - EN'!$T$81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EN'!$T$82:$T$102</c:f>
              <c:numCache>
                <c:formatCode>0.00%</c:formatCode>
                <c:ptCount val="21"/>
                <c:pt idx="0">
                  <c:v>3.2974137931034486E-2</c:v>
                </c:pt>
                <c:pt idx="1">
                  <c:v>3.8900862068965515E-2</c:v>
                </c:pt>
                <c:pt idx="2">
                  <c:v>3.9439655172413796E-2</c:v>
                </c:pt>
                <c:pt idx="3">
                  <c:v>4.0840517241379312E-2</c:v>
                </c:pt>
                <c:pt idx="4">
                  <c:v>3.8038793103448279E-2</c:v>
                </c:pt>
                <c:pt idx="5">
                  <c:v>3.1896551724137932E-2</c:v>
                </c:pt>
                <c:pt idx="6">
                  <c:v>3.2327586206896554E-2</c:v>
                </c:pt>
                <c:pt idx="7">
                  <c:v>3.545258620689655E-2</c:v>
                </c:pt>
                <c:pt idx="8">
                  <c:v>3.9331896551724137E-2</c:v>
                </c:pt>
                <c:pt idx="9">
                  <c:v>3.8254310344827583E-2</c:v>
                </c:pt>
                <c:pt idx="10">
                  <c:v>2.9633620689655173E-2</c:v>
                </c:pt>
                <c:pt idx="11">
                  <c:v>2.8017241379310345E-2</c:v>
                </c:pt>
                <c:pt idx="12">
                  <c:v>2.3168103448275863E-2</c:v>
                </c:pt>
                <c:pt idx="13">
                  <c:v>1.670258620689655E-2</c:v>
                </c:pt>
                <c:pt idx="14">
                  <c:v>1.4116379310344828E-2</c:v>
                </c:pt>
                <c:pt idx="15">
                  <c:v>1.3685344827586206E-2</c:v>
                </c:pt>
                <c:pt idx="16">
                  <c:v>1.1099137931034482E-2</c:v>
                </c:pt>
                <c:pt idx="17">
                  <c:v>5.0646551724137928E-3</c:v>
                </c:pt>
                <c:pt idx="18">
                  <c:v>1.8318965517241379E-3</c:v>
                </c:pt>
                <c:pt idx="19">
                  <c:v>7.543103448275862E-4</c:v>
                </c:pt>
                <c:pt idx="20">
                  <c:v>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33-4BD0-B930-50667F561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EN'!$Y$82:$Y$102</c:f>
              <c:numCache>
                <c:formatCode>0.00%</c:formatCode>
                <c:ptCount val="21"/>
                <c:pt idx="0">
                  <c:v>-3.5779666612202436E-2</c:v>
                </c:pt>
                <c:pt idx="1">
                  <c:v>-3.6479921037977134E-2</c:v>
                </c:pt>
                <c:pt idx="2">
                  <c:v>-3.8960822432150349E-2</c:v>
                </c:pt>
                <c:pt idx="3">
                  <c:v>-3.8300582544991343E-2</c:v>
                </c:pt>
                <c:pt idx="4">
                  <c:v>-3.6526604666362109E-2</c:v>
                </c:pt>
                <c:pt idx="5">
                  <c:v>-3.7103480931405079E-2</c:v>
                </c:pt>
                <c:pt idx="6">
                  <c:v>-3.7273542720521788E-2</c:v>
                </c:pt>
                <c:pt idx="7">
                  <c:v>-3.5192786712505544E-2</c:v>
                </c:pt>
                <c:pt idx="8">
                  <c:v>-3.7313557259137486E-2</c:v>
                </c:pt>
                <c:pt idx="9">
                  <c:v>-3.7196848188175036E-2</c:v>
                </c:pt>
                <c:pt idx="10">
                  <c:v>-3.2278394483328941E-2</c:v>
                </c:pt>
                <c:pt idx="11">
                  <c:v>-2.8053526114488265E-2</c:v>
                </c:pt>
                <c:pt idx="12">
                  <c:v>-2.0860912798316721E-2</c:v>
                </c:pt>
                <c:pt idx="13">
                  <c:v>-1.5182182859772384E-2</c:v>
                </c:pt>
                <c:pt idx="14">
                  <c:v>-1.3958404887108982E-2</c:v>
                </c:pt>
                <c:pt idx="15">
                  <c:v>-1.1590878019013574E-2</c:v>
                </c:pt>
                <c:pt idx="16">
                  <c:v>-7.2593042138643709E-3</c:v>
                </c:pt>
                <c:pt idx="17">
                  <c:v>-3.5512903021431121E-3</c:v>
                </c:pt>
                <c:pt idx="18">
                  <c:v>-1.1270761710087999E-3</c:v>
                </c:pt>
                <c:pt idx="19">
                  <c:v>-1.700617891167124E-4</c:v>
                </c:pt>
                <c:pt idx="20">
                  <c:v>-3.0010903961772778E-5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C-4DDF-8ED9-C5A919FAF775}"/>
            </c:ext>
          </c:extLst>
        </c:ser>
        <c:ser>
          <c:idx val="1"/>
          <c:order val="1"/>
          <c:tx>
            <c:strRef>
              <c:f>'Úrvinnsla - EN'!$Z$81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EN'!$Z$82:$Z$102</c:f>
              <c:numCache>
                <c:formatCode>0.00%</c:formatCode>
                <c:ptCount val="21"/>
                <c:pt idx="0">
                  <c:v>3.4489197741846202E-2</c:v>
                </c:pt>
                <c:pt idx="1">
                  <c:v>3.5192786712505544E-2</c:v>
                </c:pt>
                <c:pt idx="2">
                  <c:v>3.7020117309289044E-2</c:v>
                </c:pt>
                <c:pt idx="3">
                  <c:v>3.6186481088128684E-2</c:v>
                </c:pt>
                <c:pt idx="4">
                  <c:v>3.5316164873237278E-2</c:v>
                </c:pt>
                <c:pt idx="5">
                  <c:v>3.5956397491088428E-2</c:v>
                </c:pt>
                <c:pt idx="6">
                  <c:v>3.4879339493349253E-2</c:v>
                </c:pt>
                <c:pt idx="7">
                  <c:v>3.3788943316071504E-2</c:v>
                </c:pt>
                <c:pt idx="8">
                  <c:v>3.6309859248860418E-2</c:v>
                </c:pt>
                <c:pt idx="9">
                  <c:v>3.4899346762657102E-2</c:v>
                </c:pt>
                <c:pt idx="10">
                  <c:v>3.0911231080625962E-2</c:v>
                </c:pt>
                <c:pt idx="11">
                  <c:v>2.6096148267203752E-2</c:v>
                </c:pt>
                <c:pt idx="12">
                  <c:v>2.0794221900623893E-2</c:v>
                </c:pt>
                <c:pt idx="13">
                  <c:v>1.5842422746931387E-2</c:v>
                </c:pt>
                <c:pt idx="14">
                  <c:v>1.5415601001697284E-2</c:v>
                </c:pt>
                <c:pt idx="15">
                  <c:v>1.4015092150147887E-2</c:v>
                </c:pt>
                <c:pt idx="16">
                  <c:v>1.0060321916963164E-2</c:v>
                </c:pt>
                <c:pt idx="17">
                  <c:v>5.665391759005772E-3</c:v>
                </c:pt>
                <c:pt idx="18">
                  <c:v>2.2874977908640139E-3</c:v>
                </c:pt>
                <c:pt idx="19">
                  <c:v>6.03552624120097E-4</c:v>
                </c:pt>
                <c:pt idx="20">
                  <c:v>8.002907723139408E-5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AC-4DDF-8ED9-C5A919FAF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EN'!$S$106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EN'!$S$107:$S$127</c:f>
              <c:numCache>
                <c:formatCode>0.00%</c:formatCode>
                <c:ptCount val="21"/>
                <c:pt idx="0">
                  <c:v>-2.6621160409556314E-2</c:v>
                </c:pt>
                <c:pt idx="1">
                  <c:v>-2.7076222980659842E-2</c:v>
                </c:pt>
                <c:pt idx="2">
                  <c:v>-2.8517254455821008E-2</c:v>
                </c:pt>
                <c:pt idx="3">
                  <c:v>-3.0716723549488054E-2</c:v>
                </c:pt>
                <c:pt idx="4">
                  <c:v>-3.4584755403868031E-2</c:v>
                </c:pt>
                <c:pt idx="5">
                  <c:v>-4.3003412969283276E-2</c:v>
                </c:pt>
                <c:pt idx="6">
                  <c:v>-5.9233978005309065E-2</c:v>
                </c:pt>
                <c:pt idx="7">
                  <c:v>-6.4467197572999624E-2</c:v>
                </c:pt>
                <c:pt idx="8">
                  <c:v>-7.0913917330299586E-2</c:v>
                </c:pt>
                <c:pt idx="9">
                  <c:v>-7.2810011376564274E-2</c:v>
                </c:pt>
                <c:pt idx="10">
                  <c:v>-5.9916571861964356E-2</c:v>
                </c:pt>
                <c:pt idx="11">
                  <c:v>-4.1714069017823284E-2</c:v>
                </c:pt>
                <c:pt idx="12">
                  <c:v>-2.2373909745923397E-2</c:v>
                </c:pt>
                <c:pt idx="13">
                  <c:v>-1.4258627227910504E-2</c:v>
                </c:pt>
                <c:pt idx="14">
                  <c:v>-1.2210845657944634E-2</c:v>
                </c:pt>
                <c:pt idx="15">
                  <c:v>-1.0845657944634053E-2</c:v>
                </c:pt>
                <c:pt idx="16">
                  <c:v>-5.9158134243458473E-3</c:v>
                </c:pt>
                <c:pt idx="17">
                  <c:v>-2.9579067121729237E-3</c:v>
                </c:pt>
                <c:pt idx="18">
                  <c:v>-1.061812665908229E-3</c:v>
                </c:pt>
                <c:pt idx="19">
                  <c:v>-7.5843761850587782E-5</c:v>
                </c:pt>
                <c:pt idx="20">
                  <c:v>-7.5843761850587782E-5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7-4DEB-982D-4FEB3DC87879}"/>
            </c:ext>
          </c:extLst>
        </c:ser>
        <c:ser>
          <c:idx val="1"/>
          <c:order val="1"/>
          <c:tx>
            <c:strRef>
              <c:f>'Úrvinnsla - EN'!$T$106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EN'!$T$107:$T$127</c:f>
              <c:numCache>
                <c:formatCode>0.00%</c:formatCode>
                <c:ptCount val="21"/>
                <c:pt idx="0">
                  <c:v>2.396662874478574E-2</c:v>
                </c:pt>
                <c:pt idx="1">
                  <c:v>2.6317785362153963E-2</c:v>
                </c:pt>
                <c:pt idx="2">
                  <c:v>2.8896473265073948E-2</c:v>
                </c:pt>
                <c:pt idx="3">
                  <c:v>3.0489192263936291E-2</c:v>
                </c:pt>
                <c:pt idx="4">
                  <c:v>2.5862722791050435E-2</c:v>
                </c:pt>
                <c:pt idx="5">
                  <c:v>2.4421691315889268E-2</c:v>
                </c:pt>
                <c:pt idx="6">
                  <c:v>2.3511566173682216E-2</c:v>
                </c:pt>
                <c:pt idx="7">
                  <c:v>2.4118316268486917E-2</c:v>
                </c:pt>
                <c:pt idx="8">
                  <c:v>2.8972317026924536E-2</c:v>
                </c:pt>
                <c:pt idx="9">
                  <c:v>2.8062191884717484E-2</c:v>
                </c:pt>
                <c:pt idx="10">
                  <c:v>2.2601441031475163E-2</c:v>
                </c:pt>
                <c:pt idx="11">
                  <c:v>1.9946909366704589E-2</c:v>
                </c:pt>
                <c:pt idx="12">
                  <c:v>1.7444065225635193E-2</c:v>
                </c:pt>
                <c:pt idx="13">
                  <c:v>1.1452408039438757E-2</c:v>
                </c:pt>
                <c:pt idx="14">
                  <c:v>1.1073189230185817E-2</c:v>
                </c:pt>
                <c:pt idx="15">
                  <c:v>8.9495638983693587E-3</c:v>
                </c:pt>
                <c:pt idx="16">
                  <c:v>8.4945013272658323E-3</c:v>
                </c:pt>
                <c:pt idx="17">
                  <c:v>3.8680318543799774E-3</c:v>
                </c:pt>
                <c:pt idx="18">
                  <c:v>1.6685627607129314E-3</c:v>
                </c:pt>
                <c:pt idx="19">
                  <c:v>3.7921880925293893E-4</c:v>
                </c:pt>
                <c:pt idx="20">
                  <c:v>1.5168752370117556E-4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47-4DEB-982D-4FEB3DC87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EN'!$Y$106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EN'!$Y$107:$Y$127</c:f>
              <c:numCache>
                <c:formatCode>0.00%</c:formatCode>
                <c:ptCount val="21"/>
                <c:pt idx="0">
                  <c:v>-3.5505343352661277E-2</c:v>
                </c:pt>
                <c:pt idx="1">
                  <c:v>-3.5073064822278267E-2</c:v>
                </c:pt>
                <c:pt idx="2">
                  <c:v>-3.7891000806053197E-2</c:v>
                </c:pt>
                <c:pt idx="3">
                  <c:v>-3.8580046283054684E-2</c:v>
                </c:pt>
                <c:pt idx="4">
                  <c:v>-3.5768610728308066E-2</c:v>
                </c:pt>
                <c:pt idx="5">
                  <c:v>-3.8573545854026364E-2</c:v>
                </c:pt>
                <c:pt idx="6">
                  <c:v>-3.8710054863621002E-2</c:v>
                </c:pt>
                <c:pt idx="7">
                  <c:v>-3.5781611586364698E-2</c:v>
                </c:pt>
                <c:pt idx="8">
                  <c:v>-3.8430536415403414E-2</c:v>
                </c:pt>
                <c:pt idx="9">
                  <c:v>-3.7962505525364676E-2</c:v>
                </c:pt>
                <c:pt idx="10">
                  <c:v>-3.3818482019813308E-2</c:v>
                </c:pt>
                <c:pt idx="11">
                  <c:v>-2.8452377856938559E-2</c:v>
                </c:pt>
                <c:pt idx="12">
                  <c:v>-2.1818690033542212E-2</c:v>
                </c:pt>
                <c:pt idx="13">
                  <c:v>-1.5077745131178658E-2</c:v>
                </c:pt>
                <c:pt idx="14">
                  <c:v>-1.3429886372500584E-2</c:v>
                </c:pt>
                <c:pt idx="15">
                  <c:v>-1.1704022465482722E-2</c:v>
                </c:pt>
                <c:pt idx="16">
                  <c:v>-7.2902311552562465E-3</c:v>
                </c:pt>
                <c:pt idx="17">
                  <c:v>-3.7019943316258875E-3</c:v>
                </c:pt>
                <c:pt idx="18">
                  <c:v>-1.137575079955277E-3</c:v>
                </c:pt>
                <c:pt idx="19">
                  <c:v>-1.6901115473621258E-4</c:v>
                </c:pt>
                <c:pt idx="20">
                  <c:v>-2.925193062742141E-5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D-474A-BF1F-5E7EE025434B}"/>
            </c:ext>
          </c:extLst>
        </c:ser>
        <c:ser>
          <c:idx val="1"/>
          <c:order val="1"/>
          <c:tx>
            <c:strRef>
              <c:f>'Úrvinnsla - EN'!$Z$106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EN'!$Z$107:$Z$127</c:f>
              <c:numCache>
                <c:formatCode>0.00%</c:formatCode>
                <c:ptCount val="21"/>
                <c:pt idx="0">
                  <c:v>3.4163004758314047E-2</c:v>
                </c:pt>
                <c:pt idx="1">
                  <c:v>3.4065498322889312E-2</c:v>
                </c:pt>
                <c:pt idx="2">
                  <c:v>3.6083881536181389E-2</c:v>
                </c:pt>
                <c:pt idx="3">
                  <c:v>3.6230141189318492E-2</c:v>
                </c:pt>
                <c:pt idx="4">
                  <c:v>3.454002964195637E-2</c:v>
                </c:pt>
                <c:pt idx="5">
                  <c:v>3.615863647000702E-2</c:v>
                </c:pt>
                <c:pt idx="6">
                  <c:v>3.4790296159546527E-2</c:v>
                </c:pt>
                <c:pt idx="7">
                  <c:v>3.2518396214150133E-2</c:v>
                </c:pt>
                <c:pt idx="8">
                  <c:v>3.6126134324865444E-2</c:v>
                </c:pt>
                <c:pt idx="9">
                  <c:v>3.4309264411451157E-2</c:v>
                </c:pt>
                <c:pt idx="10">
                  <c:v>3.0916040458670271E-2</c:v>
                </c:pt>
                <c:pt idx="11">
                  <c:v>2.6723263735406538E-2</c:v>
                </c:pt>
                <c:pt idx="12">
                  <c:v>2.1194648846823889E-2</c:v>
                </c:pt>
                <c:pt idx="13">
                  <c:v>1.5584778595387296E-2</c:v>
                </c:pt>
                <c:pt idx="14">
                  <c:v>1.4976988481239762E-2</c:v>
                </c:pt>
                <c:pt idx="15">
                  <c:v>1.3712655035232325E-2</c:v>
                </c:pt>
                <c:pt idx="16">
                  <c:v>1.0104916924517019E-2</c:v>
                </c:pt>
                <c:pt idx="17">
                  <c:v>5.8763878415975454E-3</c:v>
                </c:pt>
                <c:pt idx="18">
                  <c:v>2.3239033776229229E-3</c:v>
                </c:pt>
                <c:pt idx="19">
                  <c:v>6.175407576900075E-4</c:v>
                </c:pt>
                <c:pt idx="20">
                  <c:v>7.8005148339790425E-5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BD-474A-BF1F-5E7EE0254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EN'!$S$131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EN'!$S$132:$S$152</c:f>
              <c:numCache>
                <c:formatCode>0.00%</c:formatCode>
                <c:ptCount val="21"/>
                <c:pt idx="0">
                  <c:v>-3.1826218742106595E-2</c:v>
                </c:pt>
                <c:pt idx="1">
                  <c:v>-2.8795150290477394E-2</c:v>
                </c:pt>
                <c:pt idx="2">
                  <c:v>-3.1826218742106595E-2</c:v>
                </c:pt>
                <c:pt idx="3">
                  <c:v>-3.5699250652521677E-2</c:v>
                </c:pt>
                <c:pt idx="4">
                  <c:v>-3.5699250652521677E-2</c:v>
                </c:pt>
                <c:pt idx="5">
                  <c:v>-4.0919424096994193E-2</c:v>
                </c:pt>
                <c:pt idx="6">
                  <c:v>-4.6813168308495412E-2</c:v>
                </c:pt>
                <c:pt idx="7">
                  <c:v>-5.127557464006062E-2</c:v>
                </c:pt>
                <c:pt idx="8">
                  <c:v>-5.6327355392775953E-2</c:v>
                </c:pt>
                <c:pt idx="9">
                  <c:v>-5.2285930790603688E-2</c:v>
                </c:pt>
                <c:pt idx="10">
                  <c:v>-5.060200387303191E-2</c:v>
                </c:pt>
                <c:pt idx="11">
                  <c:v>-4.0161656984086892E-2</c:v>
                </c:pt>
                <c:pt idx="12">
                  <c:v>-2.5511492801212426E-2</c:v>
                </c:pt>
                <c:pt idx="13">
                  <c:v>-1.633409110044624E-2</c:v>
                </c:pt>
                <c:pt idx="14">
                  <c:v>-1.2713648227666919E-2</c:v>
                </c:pt>
                <c:pt idx="15">
                  <c:v>-1.2713648227666919E-2</c:v>
                </c:pt>
                <c:pt idx="16">
                  <c:v>-7.072493053801465E-3</c:v>
                </c:pt>
                <c:pt idx="17">
                  <c:v>-3.1994611433863772E-3</c:v>
                </c:pt>
                <c:pt idx="18">
                  <c:v>-1.0945524964216552E-3</c:v>
                </c:pt>
                <c:pt idx="19">
                  <c:v>-8.4196345878588864E-5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D-4CA0-892F-CDFD6C7AAA4E}"/>
            </c:ext>
          </c:extLst>
        </c:ser>
        <c:ser>
          <c:idx val="1"/>
          <c:order val="1"/>
          <c:tx>
            <c:strRef>
              <c:f>'Úrvinnsla - EN'!$T$131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EN'!$T$132:$T$152</c:f>
              <c:numCache>
                <c:formatCode>0.00%</c:formatCode>
                <c:ptCount val="21"/>
                <c:pt idx="0">
                  <c:v>2.6353456259998315E-2</c:v>
                </c:pt>
                <c:pt idx="1">
                  <c:v>3.0058095478656226E-2</c:v>
                </c:pt>
                <c:pt idx="2">
                  <c:v>3.3004967584406839E-2</c:v>
                </c:pt>
                <c:pt idx="3">
                  <c:v>3.4183716426707082E-2</c:v>
                </c:pt>
                <c:pt idx="4">
                  <c:v>2.8121579523448681E-2</c:v>
                </c:pt>
                <c:pt idx="5">
                  <c:v>2.9468721057506104E-2</c:v>
                </c:pt>
                <c:pt idx="6">
                  <c:v>2.5427296455333839E-2</c:v>
                </c:pt>
                <c:pt idx="7">
                  <c:v>2.7532205102298559E-2</c:v>
                </c:pt>
                <c:pt idx="8">
                  <c:v>3.1742022396228003E-2</c:v>
                </c:pt>
                <c:pt idx="9">
                  <c:v>3.334175296792119E-2</c:v>
                </c:pt>
                <c:pt idx="10">
                  <c:v>2.5258903763576659E-2</c:v>
                </c:pt>
                <c:pt idx="11">
                  <c:v>2.3743369537762061E-2</c:v>
                </c:pt>
                <c:pt idx="12">
                  <c:v>1.8944177822682495E-2</c:v>
                </c:pt>
                <c:pt idx="13">
                  <c:v>1.3050433611181274E-2</c:v>
                </c:pt>
                <c:pt idx="14">
                  <c:v>1.262945188178833E-2</c:v>
                </c:pt>
                <c:pt idx="15">
                  <c:v>1.0187757851309253E-2</c:v>
                </c:pt>
                <c:pt idx="16">
                  <c:v>8.9248126631304193E-3</c:v>
                </c:pt>
                <c:pt idx="17">
                  <c:v>4.5466026774437993E-3</c:v>
                </c:pt>
                <c:pt idx="18">
                  <c:v>2.1049086469647218E-3</c:v>
                </c:pt>
                <c:pt idx="19">
                  <c:v>1.6839269175717773E-4</c:v>
                </c:pt>
                <c:pt idx="20">
                  <c:v>2.5258903763576663E-4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D-4CA0-892F-CDFD6C7AA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EN'!$Y$131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EN'!$Y$132:$Y$152</c:f>
              <c:numCache>
                <c:formatCode>0.00%</c:formatCode>
                <c:ptCount val="21"/>
                <c:pt idx="0">
                  <c:v>-3.5836669741551197E-2</c:v>
                </c:pt>
                <c:pt idx="1">
                  <c:v>-3.4080498575092169E-2</c:v>
                </c:pt>
                <c:pt idx="2">
                  <c:v>-3.661014585096637E-2</c:v>
                </c:pt>
                <c:pt idx="3">
                  <c:v>-3.8550176092614255E-2</c:v>
                </c:pt>
                <c:pt idx="4">
                  <c:v>-3.6711585340725737E-2</c:v>
                </c:pt>
                <c:pt idx="5">
                  <c:v>-4.1136883081478101E-2</c:v>
                </c:pt>
                <c:pt idx="6">
                  <c:v>-3.8505796315844533E-2</c:v>
                </c:pt>
                <c:pt idx="7">
                  <c:v>-3.6470666552547243E-2</c:v>
                </c:pt>
                <c:pt idx="8">
                  <c:v>-3.7408981832821382E-2</c:v>
                </c:pt>
                <c:pt idx="9">
                  <c:v>-3.7269502534402255E-2</c:v>
                </c:pt>
                <c:pt idx="10">
                  <c:v>-3.4055138702652324E-2</c:v>
                </c:pt>
                <c:pt idx="11">
                  <c:v>-2.8463286829667245E-2</c:v>
                </c:pt>
                <c:pt idx="12">
                  <c:v>-2.2484696901974584E-2</c:v>
                </c:pt>
                <c:pt idx="13">
                  <c:v>-1.5383932618818928E-2</c:v>
                </c:pt>
                <c:pt idx="14">
                  <c:v>-1.3047654370298518E-2</c:v>
                </c:pt>
                <c:pt idx="15">
                  <c:v>-1.1608481609337504E-2</c:v>
                </c:pt>
                <c:pt idx="16">
                  <c:v>-7.3163231988943095E-3</c:v>
                </c:pt>
                <c:pt idx="17">
                  <c:v>-3.8008108819212638E-3</c:v>
                </c:pt>
                <c:pt idx="18">
                  <c:v>-1.0841345468032295E-3</c:v>
                </c:pt>
                <c:pt idx="19">
                  <c:v>-1.9970899546375282E-4</c:v>
                </c:pt>
                <c:pt idx="20">
                  <c:v>-1.2679936219920814E-5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A-4DFE-B078-28C716F422FC}"/>
            </c:ext>
          </c:extLst>
        </c:ser>
        <c:ser>
          <c:idx val="1"/>
          <c:order val="1"/>
          <c:tx>
            <c:strRef>
              <c:f>'Úrvinnsla - EN'!$Z$131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EN'!$Z$132:$Z$152</c:f>
              <c:numCache>
                <c:formatCode>0.00%</c:formatCode>
                <c:ptCount val="21"/>
                <c:pt idx="0">
                  <c:v>3.4229487825676239E-2</c:v>
                </c:pt>
                <c:pt idx="1">
                  <c:v>3.3411631939491343E-2</c:v>
                </c:pt>
                <c:pt idx="2">
                  <c:v>3.4983944030761528E-2</c:v>
                </c:pt>
                <c:pt idx="3">
                  <c:v>3.6530896249591861E-2</c:v>
                </c:pt>
                <c:pt idx="4">
                  <c:v>3.494273423804678E-2</c:v>
                </c:pt>
                <c:pt idx="5">
                  <c:v>3.7057113602718579E-2</c:v>
                </c:pt>
                <c:pt idx="6">
                  <c:v>3.4055138702652324E-2</c:v>
                </c:pt>
                <c:pt idx="7">
                  <c:v>3.2685705590900879E-2</c:v>
                </c:pt>
                <c:pt idx="8">
                  <c:v>3.5354832165194208E-2</c:v>
                </c:pt>
                <c:pt idx="9">
                  <c:v>3.4134388304026833E-2</c:v>
                </c:pt>
                <c:pt idx="10">
                  <c:v>3.1309932511039466E-2</c:v>
                </c:pt>
                <c:pt idx="11">
                  <c:v>2.68053851689126E-2</c:v>
                </c:pt>
                <c:pt idx="12">
                  <c:v>2.1498831860875738E-2</c:v>
                </c:pt>
                <c:pt idx="13">
                  <c:v>1.5941849812495443E-2</c:v>
                </c:pt>
                <c:pt idx="14">
                  <c:v>1.4439277370434827E-2</c:v>
                </c:pt>
                <c:pt idx="15">
                  <c:v>1.3424882472841161E-2</c:v>
                </c:pt>
                <c:pt idx="16">
                  <c:v>1.0064699374562147E-2</c:v>
                </c:pt>
                <c:pt idx="17">
                  <c:v>5.9880998798576045E-3</c:v>
                </c:pt>
                <c:pt idx="18">
                  <c:v>2.383828009345113E-3</c:v>
                </c:pt>
                <c:pt idx="19">
                  <c:v>6.3716679505102089E-4</c:v>
                </c:pt>
                <c:pt idx="20">
                  <c:v>8.2419585429485296E-5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4A-4DFE-B078-28C716F42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EN'!$S$156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EN'!$S$157:$S$177</c:f>
              <c:numCache>
                <c:formatCode>0.00%</c:formatCode>
                <c:ptCount val="21"/>
                <c:pt idx="0">
                  <c:v>-3.5205364626990782E-2</c:v>
                </c:pt>
                <c:pt idx="1">
                  <c:v>-3.1666200987240385E-2</c:v>
                </c:pt>
                <c:pt idx="2">
                  <c:v>-3.557790816801714E-2</c:v>
                </c:pt>
                <c:pt idx="3">
                  <c:v>-3.7068082332122568E-2</c:v>
                </c:pt>
                <c:pt idx="4">
                  <c:v>-3.8185712955201637E-2</c:v>
                </c:pt>
                <c:pt idx="5">
                  <c:v>-3.8092577069945052E-2</c:v>
                </c:pt>
                <c:pt idx="6">
                  <c:v>-3.8558256496227995E-2</c:v>
                </c:pt>
                <c:pt idx="7">
                  <c:v>-3.9675887119307071E-2</c:v>
                </c:pt>
                <c:pt idx="8">
                  <c:v>-4.2656235447517926E-2</c:v>
                </c:pt>
                <c:pt idx="9">
                  <c:v>-4.0234702430846606E-2</c:v>
                </c:pt>
                <c:pt idx="10">
                  <c:v>-4.0514110086616373E-2</c:v>
                </c:pt>
                <c:pt idx="11">
                  <c:v>-3.6416131135326442E-2</c:v>
                </c:pt>
                <c:pt idx="12">
                  <c:v>-2.8033901462233397E-2</c:v>
                </c:pt>
                <c:pt idx="13">
                  <c:v>-2.0489894756449661E-2</c:v>
                </c:pt>
                <c:pt idx="14">
                  <c:v>-1.4063518673744994E-2</c:v>
                </c:pt>
                <c:pt idx="15">
                  <c:v>-1.3225295706435689E-2</c:v>
                </c:pt>
                <c:pt idx="16">
                  <c:v>-8.8479090993759894E-3</c:v>
                </c:pt>
                <c:pt idx="17">
                  <c:v>-3.7254354102635744E-3</c:v>
                </c:pt>
                <c:pt idx="18">
                  <c:v>-1.5833100493620191E-3</c:v>
                </c:pt>
                <c:pt idx="19">
                  <c:v>-1.8627177051317874E-4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1-4C2A-8B5F-CE8D0BFA9DD2}"/>
            </c:ext>
          </c:extLst>
        </c:ser>
        <c:ser>
          <c:idx val="1"/>
          <c:order val="1"/>
          <c:tx>
            <c:strRef>
              <c:f>'Úrvinnsla - EN'!$T$156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EN'!$T$157:$T$177</c:f>
              <c:numCache>
                <c:formatCode>0.00%</c:formatCode>
                <c:ptCount val="21"/>
                <c:pt idx="0">
                  <c:v>3.1014249790444259E-2</c:v>
                </c:pt>
                <c:pt idx="1">
                  <c:v>2.9896619167365187E-2</c:v>
                </c:pt>
                <c:pt idx="2">
                  <c:v>3.4925956971221014E-2</c:v>
                </c:pt>
                <c:pt idx="3">
                  <c:v>3.7440625873148926E-2</c:v>
                </c:pt>
                <c:pt idx="4">
                  <c:v>3.2597559839806278E-2</c:v>
                </c:pt>
                <c:pt idx="5">
                  <c:v>3.1852472757753561E-2</c:v>
                </c:pt>
                <c:pt idx="6">
                  <c:v>2.7940765576976809E-2</c:v>
                </c:pt>
                <c:pt idx="7">
                  <c:v>2.9524075626338828E-2</c:v>
                </c:pt>
                <c:pt idx="8">
                  <c:v>3.222501629877992E-2</c:v>
                </c:pt>
                <c:pt idx="9">
                  <c:v>3.5019092856477599E-2</c:v>
                </c:pt>
                <c:pt idx="10">
                  <c:v>2.7102542609667504E-2</c:v>
                </c:pt>
                <c:pt idx="11">
                  <c:v>2.6823134953897737E-2</c:v>
                </c:pt>
                <c:pt idx="12">
                  <c:v>2.1886933035298501E-2</c:v>
                </c:pt>
                <c:pt idx="13">
                  <c:v>1.5646828723107013E-2</c:v>
                </c:pt>
                <c:pt idx="14">
                  <c:v>1.3690975132718636E-2</c:v>
                </c:pt>
                <c:pt idx="15">
                  <c:v>9.7792679519418824E-3</c:v>
                </c:pt>
                <c:pt idx="16">
                  <c:v>1.0524355033994598E-2</c:v>
                </c:pt>
                <c:pt idx="17">
                  <c:v>5.1224736891124154E-3</c:v>
                </c:pt>
                <c:pt idx="18">
                  <c:v>2.4215330166713236E-3</c:v>
                </c:pt>
                <c:pt idx="19">
                  <c:v>2.7940765576976809E-4</c:v>
                </c:pt>
                <c:pt idx="20">
                  <c:v>2.7940765576976809E-4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01-4C2A-8B5F-CE8D0BFA9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EN'!$Y$156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EN'!$Y$157:$Y$177</c:f>
              <c:numCache>
                <c:formatCode>0.00%</c:formatCode>
                <c:ptCount val="21"/>
                <c:pt idx="0">
                  <c:v>-3.6769494752135465E-2</c:v>
                </c:pt>
                <c:pt idx="1">
                  <c:v>-3.3816788156609302E-2</c:v>
                </c:pt>
                <c:pt idx="2">
                  <c:v>-3.5814483605120115E-2</c:v>
                </c:pt>
                <c:pt idx="3">
                  <c:v>-3.8194183512437065E-2</c:v>
                </c:pt>
                <c:pt idx="4">
                  <c:v>-3.7376944465319008E-2</c:v>
                </c:pt>
                <c:pt idx="5">
                  <c:v>-4.1350417073720599E-2</c:v>
                </c:pt>
                <c:pt idx="6">
                  <c:v>-3.7423912226647628E-2</c:v>
                </c:pt>
                <c:pt idx="7">
                  <c:v>-3.6262242929786331E-2</c:v>
                </c:pt>
                <c:pt idx="8">
                  <c:v>-3.5614087823451317E-2</c:v>
                </c:pt>
                <c:pt idx="9">
                  <c:v>-3.6237193457077731E-2</c:v>
                </c:pt>
                <c:pt idx="10">
                  <c:v>-3.3513063300017534E-2</c:v>
                </c:pt>
                <c:pt idx="11">
                  <c:v>-2.8766188221737932E-2</c:v>
                </c:pt>
                <c:pt idx="12">
                  <c:v>-2.3223992384960295E-2</c:v>
                </c:pt>
                <c:pt idx="13">
                  <c:v>-1.5972170035820746E-2</c:v>
                </c:pt>
                <c:pt idx="14">
                  <c:v>-1.2862904235865835E-2</c:v>
                </c:pt>
                <c:pt idx="15">
                  <c:v>-1.1441346659652815E-2</c:v>
                </c:pt>
                <c:pt idx="16">
                  <c:v>-7.5461536534655949E-3</c:v>
                </c:pt>
                <c:pt idx="17">
                  <c:v>-3.8388316925928711E-3</c:v>
                </c:pt>
                <c:pt idx="18">
                  <c:v>-1.1898499536584755E-3</c:v>
                </c:pt>
                <c:pt idx="19">
                  <c:v>-2.2857643846597029E-4</c:v>
                </c:pt>
                <c:pt idx="20">
                  <c:v>-2.191828862002455E-5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E-4EC3-94B9-BA6458873AF6}"/>
            </c:ext>
          </c:extLst>
        </c:ser>
        <c:ser>
          <c:idx val="1"/>
          <c:order val="1"/>
          <c:tx>
            <c:strRef>
              <c:f>'Úrvinnsla - EN'!$Z$156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EN'!$Z$157:$Z$177</c:f>
              <c:numCache>
                <c:formatCode>0.00%</c:formatCode>
                <c:ptCount val="21"/>
                <c:pt idx="0">
                  <c:v>3.4959670348939154E-2</c:v>
                </c:pt>
                <c:pt idx="1">
                  <c:v>3.3118534104857093E-2</c:v>
                </c:pt>
                <c:pt idx="2">
                  <c:v>3.4007790386012378E-2</c:v>
                </c:pt>
                <c:pt idx="3">
                  <c:v>3.6565967786378099E-2</c:v>
                </c:pt>
                <c:pt idx="4">
                  <c:v>3.5726810450640016E-2</c:v>
                </c:pt>
                <c:pt idx="5">
                  <c:v>3.7799654317276624E-2</c:v>
                </c:pt>
                <c:pt idx="6">
                  <c:v>3.3976478545126622E-2</c:v>
                </c:pt>
                <c:pt idx="7">
                  <c:v>3.324378146840009E-2</c:v>
                </c:pt>
                <c:pt idx="8">
                  <c:v>3.4267678665364093E-2</c:v>
                </c:pt>
                <c:pt idx="9">
                  <c:v>3.4230104456301196E-2</c:v>
                </c:pt>
                <c:pt idx="10">
                  <c:v>3.185353573307282E-2</c:v>
                </c:pt>
                <c:pt idx="11">
                  <c:v>2.7188071441096164E-2</c:v>
                </c:pt>
                <c:pt idx="12">
                  <c:v>2.2303424262919265E-2</c:v>
                </c:pt>
                <c:pt idx="13">
                  <c:v>1.6773753162495929E-2</c:v>
                </c:pt>
                <c:pt idx="14">
                  <c:v>1.4012048796372837E-2</c:v>
                </c:pt>
                <c:pt idx="15">
                  <c:v>1.3179153828811904E-2</c:v>
                </c:pt>
                <c:pt idx="16">
                  <c:v>9.9978707948197697E-3</c:v>
                </c:pt>
                <c:pt idx="17">
                  <c:v>6.196613311289797E-3</c:v>
                </c:pt>
                <c:pt idx="18">
                  <c:v>2.4078805641141255E-3</c:v>
                </c:pt>
                <c:pt idx="19">
                  <c:v>6.2310563362641218E-4</c:v>
                </c:pt>
                <c:pt idx="20">
                  <c:v>1.0332907492297287E-4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3E-4EC3-94B9-BA6458873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EN'!$S$181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EN'!$S$182:$S$202</c:f>
              <c:numCache>
                <c:formatCode>0.00%</c:formatCode>
                <c:ptCount val="21"/>
                <c:pt idx="0">
                  <c:v>-3.5958739034030657E-2</c:v>
                </c:pt>
                <c:pt idx="1">
                  <c:v>-3.4898293646968087E-2</c:v>
                </c:pt>
                <c:pt idx="2">
                  <c:v>-3.7308396799383012E-2</c:v>
                </c:pt>
                <c:pt idx="3">
                  <c:v>-3.5669526655740864E-2</c:v>
                </c:pt>
                <c:pt idx="4">
                  <c:v>-3.9429287573508144E-2</c:v>
                </c:pt>
                <c:pt idx="5">
                  <c:v>-3.5862334907934057E-2</c:v>
                </c:pt>
                <c:pt idx="6">
                  <c:v>-3.2584594620649762E-2</c:v>
                </c:pt>
                <c:pt idx="7">
                  <c:v>-3.5187506025257879E-2</c:v>
                </c:pt>
                <c:pt idx="8">
                  <c:v>-3.7308396799383012E-2</c:v>
                </c:pt>
                <c:pt idx="9">
                  <c:v>-3.7597609177672804E-2</c:v>
                </c:pt>
                <c:pt idx="10">
                  <c:v>-3.7886821555962596E-2</c:v>
                </c:pt>
                <c:pt idx="11">
                  <c:v>-3.6055143160127257E-2</c:v>
                </c:pt>
                <c:pt idx="12">
                  <c:v>-2.9403258459462064E-2</c:v>
                </c:pt>
                <c:pt idx="13">
                  <c:v>-2.2365757254410489E-2</c:v>
                </c:pt>
                <c:pt idx="14">
                  <c:v>-1.5424660175455509E-2</c:v>
                </c:pt>
                <c:pt idx="15">
                  <c:v>-1.2243324014267811E-2</c:v>
                </c:pt>
                <c:pt idx="16">
                  <c:v>-1.0122433240142678E-2</c:v>
                </c:pt>
                <c:pt idx="17">
                  <c:v>-4.2417815482502655E-3</c:v>
                </c:pt>
                <c:pt idx="18">
                  <c:v>-1.7352742697387448E-3</c:v>
                </c:pt>
                <c:pt idx="19">
                  <c:v>-3.8561650438638772E-4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B-466A-B3C6-3511272EF794}"/>
            </c:ext>
          </c:extLst>
        </c:ser>
        <c:ser>
          <c:idx val="1"/>
          <c:order val="1"/>
          <c:tx>
            <c:strRef>
              <c:f>'Úrvinnsla - EN'!$T$181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EN'!$T$182:$T$202</c:f>
              <c:numCache>
                <c:formatCode>0.00%</c:formatCode>
                <c:ptCount val="21"/>
                <c:pt idx="0">
                  <c:v>3.0174491468234841E-2</c:v>
                </c:pt>
                <c:pt idx="1">
                  <c:v>3.2873806998939555E-2</c:v>
                </c:pt>
                <c:pt idx="2">
                  <c:v>3.5765930781837464E-2</c:v>
                </c:pt>
                <c:pt idx="3">
                  <c:v>3.6055143160127257E-2</c:v>
                </c:pt>
                <c:pt idx="4">
                  <c:v>3.3741444133808925E-2</c:v>
                </c:pt>
                <c:pt idx="5">
                  <c:v>3.3066615251132747E-2</c:v>
                </c:pt>
                <c:pt idx="6">
                  <c:v>2.7185963559240335E-2</c:v>
                </c:pt>
                <c:pt idx="7">
                  <c:v>2.8728429576785886E-2</c:v>
                </c:pt>
                <c:pt idx="8">
                  <c:v>3.2198978116263377E-2</c:v>
                </c:pt>
                <c:pt idx="9">
                  <c:v>3.6247951412320449E-2</c:v>
                </c:pt>
                <c:pt idx="10">
                  <c:v>3.046370384652463E-2</c:v>
                </c:pt>
                <c:pt idx="11">
                  <c:v>2.7089559433143739E-2</c:v>
                </c:pt>
                <c:pt idx="12">
                  <c:v>2.4004627398052637E-2</c:v>
                </c:pt>
                <c:pt idx="13">
                  <c:v>1.7449146823484044E-2</c:v>
                </c:pt>
                <c:pt idx="14">
                  <c:v>1.3978598284006556E-2</c:v>
                </c:pt>
                <c:pt idx="15">
                  <c:v>1.0122433240142678E-2</c:v>
                </c:pt>
                <c:pt idx="16">
                  <c:v>1.0411645618432469E-2</c:v>
                </c:pt>
                <c:pt idx="17">
                  <c:v>5.9770558179890101E-3</c:v>
                </c:pt>
                <c:pt idx="18">
                  <c:v>2.3136990263183262E-3</c:v>
                </c:pt>
                <c:pt idx="19">
                  <c:v>2.8921237828979078E-4</c:v>
                </c:pt>
                <c:pt idx="20">
                  <c:v>1.9280825219319386E-4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B-466A-B3C6-3511272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EN'!$Y$181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EN'!$Y$182:$Y$202</c:f>
              <c:numCache>
                <c:formatCode>0.00%</c:formatCode>
                <c:ptCount val="21"/>
                <c:pt idx="0">
                  <c:v>-3.7606649245978022E-2</c:v>
                </c:pt>
                <c:pt idx="1">
                  <c:v>-3.4190725057456788E-2</c:v>
                </c:pt>
                <c:pt idx="2">
                  <c:v>-3.505336397695432E-2</c:v>
                </c:pt>
                <c:pt idx="3">
                  <c:v>-3.8352800428171144E-2</c:v>
                </c:pt>
                <c:pt idx="4">
                  <c:v>-3.6659005761420518E-2</c:v>
                </c:pt>
                <c:pt idx="5">
                  <c:v>-3.8906904259673206E-2</c:v>
                </c:pt>
                <c:pt idx="6">
                  <c:v>-3.6322135818405064E-2</c:v>
                </c:pt>
                <c:pt idx="7">
                  <c:v>-3.5213928155400941E-2</c:v>
                </c:pt>
                <c:pt idx="8">
                  <c:v>-3.4030160879010167E-2</c:v>
                </c:pt>
                <c:pt idx="9">
                  <c:v>-3.5094292100872081E-2</c:v>
                </c:pt>
                <c:pt idx="10">
                  <c:v>-3.3727922425463588E-2</c:v>
                </c:pt>
                <c:pt idx="11">
                  <c:v>-2.9175455718918237E-2</c:v>
                </c:pt>
                <c:pt idx="12">
                  <c:v>-2.4254635897112992E-2</c:v>
                </c:pt>
                <c:pt idx="13">
                  <c:v>-1.7051286087586184E-2</c:v>
                </c:pt>
                <c:pt idx="14">
                  <c:v>-1.3046626578094009E-2</c:v>
                </c:pt>
                <c:pt idx="15">
                  <c:v>-1.1447281428076692E-2</c:v>
                </c:pt>
                <c:pt idx="16">
                  <c:v>-7.9463526744954823E-3</c:v>
                </c:pt>
                <c:pt idx="17">
                  <c:v>-3.9983628750432897E-3</c:v>
                </c:pt>
                <c:pt idx="18">
                  <c:v>-1.2435853036551962E-3</c:v>
                </c:pt>
                <c:pt idx="19">
                  <c:v>-1.8260239901772503E-4</c:v>
                </c:pt>
                <c:pt idx="20">
                  <c:v>-2.518653779554828E-5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0-45D4-B7FC-E78E89DA7D12}"/>
            </c:ext>
          </c:extLst>
        </c:ser>
        <c:ser>
          <c:idx val="1"/>
          <c:order val="1"/>
          <c:tx>
            <c:strRef>
              <c:f>'Úrvinnsla - EN'!$Z$181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EN'!$Z$182:$Z$202</c:f>
              <c:numCache>
                <c:formatCode>0.00%</c:formatCode>
                <c:ptCount val="21"/>
                <c:pt idx="0">
                  <c:v>3.5591726222334162E-2</c:v>
                </c:pt>
                <c:pt idx="1">
                  <c:v>3.3183263545634861E-2</c:v>
                </c:pt>
                <c:pt idx="2">
                  <c:v>3.3718477473790261E-2</c:v>
                </c:pt>
                <c:pt idx="3">
                  <c:v>3.6574001196360548E-2</c:v>
                </c:pt>
                <c:pt idx="4">
                  <c:v>3.573340049743412E-2</c:v>
                </c:pt>
                <c:pt idx="5">
                  <c:v>3.6983282435538202E-2</c:v>
                </c:pt>
                <c:pt idx="6">
                  <c:v>3.4376475773698956E-2</c:v>
                </c:pt>
                <c:pt idx="7">
                  <c:v>3.3126593835594874E-2</c:v>
                </c:pt>
                <c:pt idx="8">
                  <c:v>3.3384755847999242E-2</c:v>
                </c:pt>
                <c:pt idx="9">
                  <c:v>3.4707049082265531E-2</c:v>
                </c:pt>
                <c:pt idx="10">
                  <c:v>3.2695274375846108E-2</c:v>
                </c:pt>
                <c:pt idx="11">
                  <c:v>2.8130214400402986E-2</c:v>
                </c:pt>
                <c:pt idx="12">
                  <c:v>2.3354217170922141E-2</c:v>
                </c:pt>
                <c:pt idx="13">
                  <c:v>1.7816327173125965E-2</c:v>
                </c:pt>
                <c:pt idx="14">
                  <c:v>1.3959638573182633E-2</c:v>
                </c:pt>
                <c:pt idx="15">
                  <c:v>1.3213487390989516E-2</c:v>
                </c:pt>
                <c:pt idx="16">
                  <c:v>1.0380001888990334E-2</c:v>
                </c:pt>
                <c:pt idx="17">
                  <c:v>6.3910839656203759E-3</c:v>
                </c:pt>
                <c:pt idx="18">
                  <c:v>2.4367975317192959E-3</c:v>
                </c:pt>
                <c:pt idx="19">
                  <c:v>6.0447690709315867E-4</c:v>
                </c:pt>
                <c:pt idx="20">
                  <c:v>1.1019110285552373E-4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10-45D4-B7FC-E78E89DA7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Úrvinnsla!$S$57:$S$77</c:f>
              <c:numCache>
                <c:formatCode>0.00%</c:formatCode>
                <c:ptCount val="21"/>
                <c:pt idx="0">
                  <c:v>-3.0378238856348654E-2</c:v>
                </c:pt>
                <c:pt idx="1">
                  <c:v>-3.633475627916212E-2</c:v>
                </c:pt>
                <c:pt idx="2">
                  <c:v>-3.6533306859922565E-2</c:v>
                </c:pt>
                <c:pt idx="3">
                  <c:v>-3.9908666732850193E-2</c:v>
                </c:pt>
                <c:pt idx="4">
                  <c:v>-4.0702869055891988E-2</c:v>
                </c:pt>
                <c:pt idx="5">
                  <c:v>-3.2860121115854263E-2</c:v>
                </c:pt>
                <c:pt idx="6">
                  <c:v>-4.0504318475131543E-2</c:v>
                </c:pt>
                <c:pt idx="7">
                  <c:v>-4.1695621959694229E-2</c:v>
                </c:pt>
                <c:pt idx="8">
                  <c:v>-4.5865184155663652E-2</c:v>
                </c:pt>
                <c:pt idx="9">
                  <c:v>-4.2092723121215127E-2</c:v>
                </c:pt>
                <c:pt idx="10">
                  <c:v>-4.2688374863496477E-2</c:v>
                </c:pt>
                <c:pt idx="11">
                  <c:v>-3.2860121115854263E-2</c:v>
                </c:pt>
                <c:pt idx="12">
                  <c:v>-2.4719547304675866E-2</c:v>
                </c:pt>
                <c:pt idx="13">
                  <c:v>-1.7671001687679936E-2</c:v>
                </c:pt>
                <c:pt idx="14">
                  <c:v>-1.5288394718554551E-2</c:v>
                </c:pt>
                <c:pt idx="15">
                  <c:v>-1.3600714782090738E-2</c:v>
                </c:pt>
                <c:pt idx="16">
                  <c:v>-6.7507197458552565E-3</c:v>
                </c:pt>
                <c:pt idx="17">
                  <c:v>-3.9710116152089749E-3</c:v>
                </c:pt>
                <c:pt idx="18">
                  <c:v>-1.0920281941824679E-3</c:v>
                </c:pt>
                <c:pt idx="19">
                  <c:v>-9.9275290380224356E-5</c:v>
                </c:pt>
                <c:pt idx="20">
                  <c:v>-9.9275290380224356E-5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2-4A51-ABAA-71B9ECA5E55C}"/>
            </c:ext>
          </c:extLst>
        </c:ser>
        <c:ser>
          <c:idx val="1"/>
          <c:order val="1"/>
          <c:tx>
            <c:strRef>
              <c:f>Úrvinnsla!$T$56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Úrvinnsla!$T$57:$T$77</c:f>
              <c:numCache>
                <c:formatCode>0.00%</c:formatCode>
                <c:ptCount val="21"/>
                <c:pt idx="0">
                  <c:v>3.0278963565968431E-2</c:v>
                </c:pt>
                <c:pt idx="1">
                  <c:v>3.4845626923458752E-2</c:v>
                </c:pt>
                <c:pt idx="2">
                  <c:v>3.3952149310036733E-2</c:v>
                </c:pt>
                <c:pt idx="3">
                  <c:v>3.7327509182964361E-2</c:v>
                </c:pt>
                <c:pt idx="4">
                  <c:v>3.3157946986994938E-2</c:v>
                </c:pt>
                <c:pt idx="5">
                  <c:v>2.5414474337337435E-2</c:v>
                </c:pt>
                <c:pt idx="6">
                  <c:v>2.869055891988484E-2</c:v>
                </c:pt>
                <c:pt idx="7">
                  <c:v>3.1370991760150901E-2</c:v>
                </c:pt>
                <c:pt idx="8">
                  <c:v>3.6731857440683011E-2</c:v>
                </c:pt>
                <c:pt idx="9">
                  <c:v>3.1966643502432245E-2</c:v>
                </c:pt>
                <c:pt idx="10">
                  <c:v>2.7102154273801252E-2</c:v>
                </c:pt>
                <c:pt idx="11">
                  <c:v>2.5414474337337435E-2</c:v>
                </c:pt>
                <c:pt idx="12">
                  <c:v>1.9557232204904199E-2</c:v>
                </c:pt>
                <c:pt idx="13">
                  <c:v>1.6281147622356794E-2</c:v>
                </c:pt>
                <c:pt idx="14">
                  <c:v>1.2409411297528046E-2</c:v>
                </c:pt>
                <c:pt idx="15">
                  <c:v>1.2607961878288493E-2</c:v>
                </c:pt>
                <c:pt idx="16">
                  <c:v>9.8282537476422124E-3</c:v>
                </c:pt>
                <c:pt idx="17">
                  <c:v>5.3608656805321153E-3</c:v>
                </c:pt>
                <c:pt idx="18">
                  <c:v>9.9275290380224372E-4</c:v>
                </c:pt>
                <c:pt idx="19">
                  <c:v>8.9347761342201929E-4</c:v>
                </c:pt>
                <c:pt idx="20">
                  <c:v>9.9275290380224356E-5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2-4A51-ABAA-71B9ECA5E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EN'!$S$206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EN'!$S$207:$S$227</c:f>
              <c:numCache>
                <c:formatCode>0.00%</c:formatCode>
                <c:ptCount val="21"/>
                <c:pt idx="0">
                  <c:v>-3.5535486404240701E-2</c:v>
                </c:pt>
                <c:pt idx="1">
                  <c:v>-3.3572199862569943E-2</c:v>
                </c:pt>
                <c:pt idx="2">
                  <c:v>-3.681162265632669E-2</c:v>
                </c:pt>
                <c:pt idx="3">
                  <c:v>-3.7106115637577305E-2</c:v>
                </c:pt>
                <c:pt idx="4">
                  <c:v>-3.7793265927162069E-2</c:v>
                </c:pt>
                <c:pt idx="5">
                  <c:v>-3.5339157750073624E-2</c:v>
                </c:pt>
                <c:pt idx="6">
                  <c:v>-3.1805241975066262E-2</c:v>
                </c:pt>
                <c:pt idx="7">
                  <c:v>-3.3474035535486404E-2</c:v>
                </c:pt>
                <c:pt idx="8">
                  <c:v>-3.6026308039658388E-2</c:v>
                </c:pt>
                <c:pt idx="9">
                  <c:v>-3.8480416216746832E-2</c:v>
                </c:pt>
                <c:pt idx="10">
                  <c:v>-3.8185923235496223E-2</c:v>
                </c:pt>
                <c:pt idx="11">
                  <c:v>-3.4848336114655931E-2</c:v>
                </c:pt>
                <c:pt idx="12">
                  <c:v>-3.1314420339648569E-2</c:v>
                </c:pt>
                <c:pt idx="13">
                  <c:v>-2.4442917443800921E-2</c:v>
                </c:pt>
                <c:pt idx="14">
                  <c:v>-1.5411799352115441E-2</c:v>
                </c:pt>
                <c:pt idx="15">
                  <c:v>-1.2957691175026995E-2</c:v>
                </c:pt>
                <c:pt idx="16">
                  <c:v>-1.1092568960439777E-2</c:v>
                </c:pt>
                <c:pt idx="17">
                  <c:v>-4.1229017375085898E-3</c:v>
                </c:pt>
                <c:pt idx="18">
                  <c:v>-1.9632865416707567E-3</c:v>
                </c:pt>
                <c:pt idx="19">
                  <c:v>-3.9265730833415137E-4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7-46BF-A556-E328FC97F234}"/>
            </c:ext>
          </c:extLst>
        </c:ser>
        <c:ser>
          <c:idx val="1"/>
          <c:order val="1"/>
          <c:tx>
            <c:strRef>
              <c:f>'Úrvinnsla - EN'!$T$206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EN'!$T$207:$T$227</c:f>
              <c:numCache>
                <c:formatCode>0.00%</c:formatCode>
                <c:ptCount val="21"/>
                <c:pt idx="0">
                  <c:v>3.19034063021498E-2</c:v>
                </c:pt>
                <c:pt idx="1">
                  <c:v>3.0136448414646119E-2</c:v>
                </c:pt>
                <c:pt idx="2">
                  <c:v>3.6320801020909003E-2</c:v>
                </c:pt>
                <c:pt idx="3">
                  <c:v>3.6909786983410228E-2</c:v>
                </c:pt>
                <c:pt idx="4">
                  <c:v>3.2001570629233339E-2</c:v>
                </c:pt>
                <c:pt idx="5">
                  <c:v>2.9841955433395503E-2</c:v>
                </c:pt>
                <c:pt idx="6">
                  <c:v>2.6798861293805831E-2</c:v>
                </c:pt>
                <c:pt idx="7">
                  <c:v>2.8958476489643663E-2</c:v>
                </c:pt>
                <c:pt idx="8">
                  <c:v>3.2394227937567487E-2</c:v>
                </c:pt>
                <c:pt idx="9">
                  <c:v>3.494650044173947E-2</c:v>
                </c:pt>
                <c:pt idx="10">
                  <c:v>3.2688720918818102E-2</c:v>
                </c:pt>
                <c:pt idx="11">
                  <c:v>2.7584175910474133E-2</c:v>
                </c:pt>
                <c:pt idx="12">
                  <c:v>2.4344753116717386E-2</c:v>
                </c:pt>
                <c:pt idx="13">
                  <c:v>2.0221851379208795E-2</c:v>
                </c:pt>
                <c:pt idx="14">
                  <c:v>1.3448512810444685E-2</c:v>
                </c:pt>
                <c:pt idx="15">
                  <c:v>1.0994404633356238E-2</c:v>
                </c:pt>
                <c:pt idx="16">
                  <c:v>1.0110925689604398E-2</c:v>
                </c:pt>
                <c:pt idx="17">
                  <c:v>7.3623245312653381E-3</c:v>
                </c:pt>
                <c:pt idx="18">
                  <c:v>1.9632865416707567E-3</c:v>
                </c:pt>
                <c:pt idx="19">
                  <c:v>3.9265730833415137E-4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7-46BF-A556-E328FC97F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EN'!$Y$206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EN'!$Y$207:$Y$227</c:f>
              <c:numCache>
                <c:formatCode>0.00%</c:formatCode>
                <c:ptCount val="21"/>
                <c:pt idx="0">
                  <c:v>-3.8052830567872079E-2</c:v>
                </c:pt>
                <c:pt idx="1">
                  <c:v>-3.388265735495459E-2</c:v>
                </c:pt>
                <c:pt idx="2">
                  <c:v>-3.4812153793978368E-2</c:v>
                </c:pt>
                <c:pt idx="3">
                  <c:v>-3.7500157009533616E-2</c:v>
                </c:pt>
                <c:pt idx="4">
                  <c:v>-3.7814176076771379E-2</c:v>
                </c:pt>
                <c:pt idx="5">
                  <c:v>-3.7104492984814039E-2</c:v>
                </c:pt>
                <c:pt idx="6">
                  <c:v>-3.613731425772173E-2</c:v>
                </c:pt>
                <c:pt idx="7">
                  <c:v>-3.4975443708942004E-2</c:v>
                </c:pt>
                <c:pt idx="8">
                  <c:v>-3.267054375541683E-2</c:v>
                </c:pt>
                <c:pt idx="9">
                  <c:v>-3.4325424239759837E-2</c:v>
                </c:pt>
                <c:pt idx="10">
                  <c:v>-3.4042807079245854E-2</c:v>
                </c:pt>
                <c:pt idx="11">
                  <c:v>-2.9269717257231858E-2</c:v>
                </c:pt>
                <c:pt idx="12">
                  <c:v>-2.5297376056674162E-2</c:v>
                </c:pt>
                <c:pt idx="13">
                  <c:v>-1.8530265157700374E-2</c:v>
                </c:pt>
                <c:pt idx="14">
                  <c:v>-1.3009809955660508E-2</c:v>
                </c:pt>
                <c:pt idx="15">
                  <c:v>-1.1191639556353862E-2</c:v>
                </c:pt>
                <c:pt idx="16">
                  <c:v>-8.2587014683531586E-3</c:v>
                </c:pt>
                <c:pt idx="17">
                  <c:v>-4.0759674927461596E-3</c:v>
                </c:pt>
                <c:pt idx="18">
                  <c:v>-1.2780576036576941E-3</c:v>
                </c:pt>
                <c:pt idx="19">
                  <c:v>-1.9783201235979049E-4</c:v>
                </c:pt>
                <c:pt idx="20">
                  <c:v>-2.1981334706643388E-5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0-4C87-8435-EF10127A6F2D}"/>
            </c:ext>
          </c:extLst>
        </c:ser>
        <c:ser>
          <c:idx val="1"/>
          <c:order val="1"/>
          <c:tx>
            <c:strRef>
              <c:f>'Úrvinnsla - EN'!$Z$206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EN'!$Z$207:$Z$227</c:f>
              <c:numCache>
                <c:formatCode>0.00%</c:formatCode>
                <c:ptCount val="21"/>
                <c:pt idx="0">
                  <c:v>3.6043108537550397E-2</c:v>
                </c:pt>
                <c:pt idx="1">
                  <c:v>3.267054375541683E-2</c:v>
                </c:pt>
                <c:pt idx="2">
                  <c:v>3.3650283245198649E-2</c:v>
                </c:pt>
                <c:pt idx="3">
                  <c:v>3.5512416313918584E-2</c:v>
                </c:pt>
                <c:pt idx="4">
                  <c:v>3.6231519977893055E-2</c:v>
                </c:pt>
                <c:pt idx="5">
                  <c:v>3.5747930614346904E-2</c:v>
                </c:pt>
                <c:pt idx="6">
                  <c:v>3.4746209789858443E-2</c:v>
                </c:pt>
                <c:pt idx="7">
                  <c:v>3.3565498097044455E-2</c:v>
                </c:pt>
                <c:pt idx="8">
                  <c:v>3.2312562018765777E-2</c:v>
                </c:pt>
                <c:pt idx="9">
                  <c:v>3.4513835680102495E-2</c:v>
                </c:pt>
                <c:pt idx="10">
                  <c:v>3.3116450830894449E-2</c:v>
                </c:pt>
                <c:pt idx="11">
                  <c:v>2.8958838380666475E-2</c:v>
                </c:pt>
                <c:pt idx="12">
                  <c:v>2.4035019406378356E-2</c:v>
                </c:pt>
                <c:pt idx="13">
                  <c:v>1.8875686131661913E-2</c:v>
                </c:pt>
                <c:pt idx="14">
                  <c:v>1.4011530780148971E-2</c:v>
                </c:pt>
                <c:pt idx="15">
                  <c:v>1.2915604235489179E-2</c:v>
                </c:pt>
                <c:pt idx="16">
                  <c:v>1.083679801037519E-2</c:v>
                </c:pt>
                <c:pt idx="17">
                  <c:v>6.5064750731664428E-3</c:v>
                </c:pt>
                <c:pt idx="18">
                  <c:v>2.5843769233667869E-3</c:v>
                </c:pt>
                <c:pt idx="19">
                  <c:v>6.1547737178601486E-4</c:v>
                </c:pt>
                <c:pt idx="20">
                  <c:v>1.0048610151608406E-4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50-4C87-8435-EF10127A6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EN'!$S$231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EN'!$S$232:$S$252</c:f>
              <c:numCache>
                <c:formatCode>0.00%</c:formatCode>
                <c:ptCount val="21"/>
                <c:pt idx="0">
                  <c:v>-3.2997160481738959E-2</c:v>
                </c:pt>
                <c:pt idx="1">
                  <c:v>-3.534710662880642E-2</c:v>
                </c:pt>
                <c:pt idx="2">
                  <c:v>-3.4367962400861644E-2</c:v>
                </c:pt>
                <c:pt idx="3">
                  <c:v>-3.6522079702340157E-2</c:v>
                </c:pt>
                <c:pt idx="4">
                  <c:v>-3.9165769117791051E-2</c:v>
                </c:pt>
                <c:pt idx="5">
                  <c:v>-3.4172133555272689E-2</c:v>
                </c:pt>
                <c:pt idx="6">
                  <c:v>-3.3290903750122391E-2</c:v>
                </c:pt>
                <c:pt idx="7">
                  <c:v>-3.3290903750122391E-2</c:v>
                </c:pt>
                <c:pt idx="8">
                  <c:v>-3.3878390286889257E-2</c:v>
                </c:pt>
                <c:pt idx="9">
                  <c:v>-3.9067854694996573E-2</c:v>
                </c:pt>
                <c:pt idx="10">
                  <c:v>-3.799079604425732E-2</c:v>
                </c:pt>
                <c:pt idx="11">
                  <c:v>-3.3780475864094779E-2</c:v>
                </c:pt>
                <c:pt idx="12">
                  <c:v>-3.2899246058944481E-2</c:v>
                </c:pt>
                <c:pt idx="13">
                  <c:v>-2.4184862430235973E-2</c:v>
                </c:pt>
                <c:pt idx="14">
                  <c:v>-1.6645451875061196E-2</c:v>
                </c:pt>
                <c:pt idx="15">
                  <c:v>-1.3120532654460003E-2</c:v>
                </c:pt>
                <c:pt idx="16">
                  <c:v>-1.0476843239009105E-2</c:v>
                </c:pt>
                <c:pt idx="17">
                  <c:v>-4.7978067169294038E-3</c:v>
                </c:pt>
                <c:pt idx="18">
                  <c:v>-1.2728874963282091E-3</c:v>
                </c:pt>
                <c:pt idx="19">
                  <c:v>-4.8957211397238814E-4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49-4F4C-A903-6A0331CA6853}"/>
            </c:ext>
          </c:extLst>
        </c:ser>
        <c:ser>
          <c:idx val="1"/>
          <c:order val="1"/>
          <c:tx>
            <c:strRef>
              <c:f>'Úrvinnsla - EN'!$T$231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EN'!$T$232:$T$252</c:f>
              <c:numCache>
                <c:formatCode>0.00%</c:formatCode>
                <c:ptCount val="21"/>
                <c:pt idx="0">
                  <c:v>3.1920101830999706E-2</c:v>
                </c:pt>
                <c:pt idx="1">
                  <c:v>3.015764222069911E-2</c:v>
                </c:pt>
                <c:pt idx="2">
                  <c:v>3.4661705669245077E-2</c:v>
                </c:pt>
                <c:pt idx="3">
                  <c:v>3.7011651816312545E-2</c:v>
                </c:pt>
                <c:pt idx="4">
                  <c:v>3.5445021051600904E-2</c:v>
                </c:pt>
                <c:pt idx="5">
                  <c:v>2.97659845295212E-2</c:v>
                </c:pt>
                <c:pt idx="6">
                  <c:v>2.7709781650837168E-2</c:v>
                </c:pt>
                <c:pt idx="7">
                  <c:v>2.7905610496426123E-2</c:v>
                </c:pt>
                <c:pt idx="8">
                  <c:v>3.0647214334671498E-2</c:v>
                </c:pt>
                <c:pt idx="9">
                  <c:v>3.5151277783217465E-2</c:v>
                </c:pt>
                <c:pt idx="10">
                  <c:v>3.3095074904533436E-2</c:v>
                </c:pt>
                <c:pt idx="11">
                  <c:v>2.7807696073631646E-2</c:v>
                </c:pt>
                <c:pt idx="12">
                  <c:v>2.4380691275824928E-2</c:v>
                </c:pt>
                <c:pt idx="13">
                  <c:v>2.1737001860374035E-2</c:v>
                </c:pt>
                <c:pt idx="14">
                  <c:v>1.321844707725448E-2</c:v>
                </c:pt>
                <c:pt idx="15">
                  <c:v>1.2239302849309703E-2</c:v>
                </c:pt>
                <c:pt idx="16">
                  <c:v>8.5185547831195529E-3</c:v>
                </c:pt>
                <c:pt idx="17">
                  <c:v>8.5185547831195529E-3</c:v>
                </c:pt>
                <c:pt idx="18">
                  <c:v>1.6645451875061197E-3</c:v>
                </c:pt>
                <c:pt idx="19">
                  <c:v>6.8540095956134343E-4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49-4F4C-A903-6A0331CA6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EN'!$Y$231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EN'!$Y$232:$Y$252</c:f>
              <c:numCache>
                <c:formatCode>0.00%</c:formatCode>
                <c:ptCount val="21"/>
                <c:pt idx="0">
                  <c:v>-3.7815849174685126E-2</c:v>
                </c:pt>
                <c:pt idx="1">
                  <c:v>-3.4029570523351323E-2</c:v>
                </c:pt>
                <c:pt idx="2">
                  <c:v>-3.4120316044746926E-2</c:v>
                </c:pt>
                <c:pt idx="3">
                  <c:v>-3.7168113901275134E-2</c:v>
                </c:pt>
                <c:pt idx="4">
                  <c:v>-3.8501134319017444E-2</c:v>
                </c:pt>
                <c:pt idx="5">
                  <c:v>-3.5519048736603304E-2</c:v>
                </c:pt>
                <c:pt idx="6">
                  <c:v>-3.596651803176093E-2</c:v>
                </c:pt>
                <c:pt idx="7">
                  <c:v>-3.4727372291324415E-2</c:v>
                </c:pt>
                <c:pt idx="8">
                  <c:v>-3.1814128138934521E-2</c:v>
                </c:pt>
                <c:pt idx="9">
                  <c:v>-3.4154736759759052E-2</c:v>
                </c:pt>
                <c:pt idx="10">
                  <c:v>-3.3625909410936398E-2</c:v>
                </c:pt>
                <c:pt idx="11">
                  <c:v>-3.0230775248376751E-2</c:v>
                </c:pt>
                <c:pt idx="12">
                  <c:v>-2.5737307361339279E-2</c:v>
                </c:pt>
                <c:pt idx="13">
                  <c:v>-1.9798169443792538E-2</c:v>
                </c:pt>
                <c:pt idx="14">
                  <c:v>-1.3258233591488696E-2</c:v>
                </c:pt>
                <c:pt idx="15">
                  <c:v>-1.0961433153406868E-2</c:v>
                </c:pt>
                <c:pt idx="16">
                  <c:v>-8.4987874520848009E-3</c:v>
                </c:pt>
                <c:pt idx="17">
                  <c:v>-4.3057185324258777E-3</c:v>
                </c:pt>
                <c:pt idx="18">
                  <c:v>-1.3173746381913479E-3</c:v>
                </c:pt>
                <c:pt idx="19">
                  <c:v>-2.3155753735429869E-4</c:v>
                </c:pt>
                <c:pt idx="20">
                  <c:v>-2.1904091371352578E-5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D-4305-8080-91CA505BA2BF}"/>
            </c:ext>
          </c:extLst>
        </c:ser>
        <c:ser>
          <c:idx val="1"/>
          <c:order val="1"/>
          <c:tx>
            <c:strRef>
              <c:f>'Úrvinnsla - EN'!$Z$231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EN'!$Z$232:$Z$252</c:f>
              <c:numCache>
                <c:formatCode>0.00%</c:formatCode>
                <c:ptCount val="21"/>
                <c:pt idx="0">
                  <c:v>3.5681764843933352E-2</c:v>
                </c:pt>
                <c:pt idx="1">
                  <c:v>3.2812328874286159E-2</c:v>
                </c:pt>
                <c:pt idx="2">
                  <c:v>3.2950011734334664E-2</c:v>
                </c:pt>
                <c:pt idx="3">
                  <c:v>3.5387624188375183E-2</c:v>
                </c:pt>
                <c:pt idx="4">
                  <c:v>3.659547836970977E-2</c:v>
                </c:pt>
                <c:pt idx="5">
                  <c:v>3.486505515137292E-2</c:v>
                </c:pt>
                <c:pt idx="6">
                  <c:v>3.4677305796761322E-2</c:v>
                </c:pt>
                <c:pt idx="7">
                  <c:v>3.3450676679965582E-2</c:v>
                </c:pt>
                <c:pt idx="8">
                  <c:v>3.1413596182429789E-2</c:v>
                </c:pt>
                <c:pt idx="9">
                  <c:v>3.486505515137292E-2</c:v>
                </c:pt>
                <c:pt idx="10">
                  <c:v>3.3050144723460843E-2</c:v>
                </c:pt>
                <c:pt idx="11">
                  <c:v>2.9586169130876947E-2</c:v>
                </c:pt>
                <c:pt idx="12">
                  <c:v>2.50801846201987E-2</c:v>
                </c:pt>
                <c:pt idx="13">
                  <c:v>1.9691778142845968E-2</c:v>
                </c:pt>
                <c:pt idx="14">
                  <c:v>1.4178205429085504E-2</c:v>
                </c:pt>
                <c:pt idx="15">
                  <c:v>1.2817022608151452E-2</c:v>
                </c:pt>
                <c:pt idx="16">
                  <c:v>1.0873816787921459E-2</c:v>
                </c:pt>
                <c:pt idx="17">
                  <c:v>6.7621059219275604E-3</c:v>
                </c:pt>
                <c:pt idx="18">
                  <c:v>2.7442697332394589E-3</c:v>
                </c:pt>
                <c:pt idx="19">
                  <c:v>5.9141046702651957E-4</c:v>
                </c:pt>
                <c:pt idx="20">
                  <c:v>1.2203708049753579E-4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D-4305-8080-91CA505BA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EN'!$S$256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EN'!$S$257:$S$277</c:f>
              <c:numCache>
                <c:formatCode>0.00%</c:formatCode>
                <c:ptCount val="21"/>
                <c:pt idx="0">
                  <c:v>-3.4573432021815349E-2</c:v>
                </c:pt>
                <c:pt idx="1">
                  <c:v>-3.6618620958317104E-2</c:v>
                </c:pt>
                <c:pt idx="2">
                  <c:v>-3.2236073237241918E-2</c:v>
                </c:pt>
                <c:pt idx="3">
                  <c:v>-3.632645111024542E-2</c:v>
                </c:pt>
                <c:pt idx="4">
                  <c:v>-3.8955979742890535E-2</c:v>
                </c:pt>
                <c:pt idx="5">
                  <c:v>-3.5936891312816514E-2</c:v>
                </c:pt>
                <c:pt idx="6">
                  <c:v>-3.2528243085313595E-2</c:v>
                </c:pt>
                <c:pt idx="7">
                  <c:v>-3.1359563693026879E-2</c:v>
                </c:pt>
                <c:pt idx="8">
                  <c:v>-3.4476042072458121E-2</c:v>
                </c:pt>
                <c:pt idx="9">
                  <c:v>-3.7884690299961041E-2</c:v>
                </c:pt>
                <c:pt idx="10">
                  <c:v>-3.5255161667315932E-2</c:v>
                </c:pt>
                <c:pt idx="11">
                  <c:v>-3.7884690299961041E-2</c:v>
                </c:pt>
                <c:pt idx="12">
                  <c:v>-3.1262173743669651E-2</c:v>
                </c:pt>
                <c:pt idx="13">
                  <c:v>-2.5710946630307752E-2</c:v>
                </c:pt>
                <c:pt idx="14">
                  <c:v>-1.7627580833657966E-2</c:v>
                </c:pt>
                <c:pt idx="15">
                  <c:v>-1.2465913517724971E-2</c:v>
                </c:pt>
                <c:pt idx="16">
                  <c:v>-1.0420724581223218E-2</c:v>
                </c:pt>
                <c:pt idx="17">
                  <c:v>-5.0642773665757696E-3</c:v>
                </c:pt>
                <c:pt idx="18">
                  <c:v>-1.2660693416439424E-3</c:v>
                </c:pt>
                <c:pt idx="19">
                  <c:v>-4.8694974678613166E-4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B-4916-A28E-49D185291C7E}"/>
            </c:ext>
          </c:extLst>
        </c:ser>
        <c:ser>
          <c:idx val="1"/>
          <c:order val="1"/>
          <c:tx>
            <c:strRef>
              <c:f>'Úrvinnsla - EN'!$T$256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EN'!$T$257:$T$277</c:f>
              <c:numCache>
                <c:formatCode>0.00%</c:formatCode>
                <c:ptCount val="21"/>
                <c:pt idx="0">
                  <c:v>3.2430853135956367E-2</c:v>
                </c:pt>
                <c:pt idx="1">
                  <c:v>2.9703934553954033E-2</c:v>
                </c:pt>
                <c:pt idx="2">
                  <c:v>3.3891702376314767E-2</c:v>
                </c:pt>
                <c:pt idx="3">
                  <c:v>3.6618620958317104E-2</c:v>
                </c:pt>
                <c:pt idx="4">
                  <c:v>3.3502142578885862E-2</c:v>
                </c:pt>
                <c:pt idx="5">
                  <c:v>3.0093494351382939E-2</c:v>
                </c:pt>
                <c:pt idx="6">
                  <c:v>2.7463965718737826E-2</c:v>
                </c:pt>
                <c:pt idx="7">
                  <c:v>2.7950915465523959E-2</c:v>
                </c:pt>
                <c:pt idx="8">
                  <c:v>3.0093494351382939E-2</c:v>
                </c:pt>
                <c:pt idx="9">
                  <c:v>3.4670821971172577E-2</c:v>
                </c:pt>
                <c:pt idx="10">
                  <c:v>3.4476042072458121E-2</c:v>
                </c:pt>
                <c:pt idx="11">
                  <c:v>2.7074405921308921E-2</c:v>
                </c:pt>
                <c:pt idx="12">
                  <c:v>2.6197896377093882E-2</c:v>
                </c:pt>
                <c:pt idx="13">
                  <c:v>2.1425788858589794E-2</c:v>
                </c:pt>
                <c:pt idx="14">
                  <c:v>1.4121542656797818E-2</c:v>
                </c:pt>
                <c:pt idx="15">
                  <c:v>1.2563303467082197E-2</c:v>
                </c:pt>
                <c:pt idx="16">
                  <c:v>8.7650954421503707E-3</c:v>
                </c:pt>
                <c:pt idx="17">
                  <c:v>7.7911959485781066E-3</c:v>
                </c:pt>
                <c:pt idx="18">
                  <c:v>1.9477989871445266E-3</c:v>
                </c:pt>
                <c:pt idx="19">
                  <c:v>8.76509544215037E-4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5B-4916-A28E-49D185291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EN'!$Y$256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EN'!$Y$257:$Y$277</c:f>
              <c:numCache>
                <c:formatCode>0.00%</c:formatCode>
                <c:ptCount val="21"/>
                <c:pt idx="0">
                  <c:v>-3.7423452029938763E-2</c:v>
                </c:pt>
                <c:pt idx="1">
                  <c:v>-3.4751457945609389E-2</c:v>
                </c:pt>
                <c:pt idx="2">
                  <c:v>-3.3213507862187241E-2</c:v>
                </c:pt>
                <c:pt idx="3">
                  <c:v>-3.6311156818090023E-2</c:v>
                </c:pt>
                <c:pt idx="4">
                  <c:v>-3.8995578781881396E-2</c:v>
                </c:pt>
                <c:pt idx="5">
                  <c:v>-3.4832239162112366E-2</c:v>
                </c:pt>
                <c:pt idx="6">
                  <c:v>-3.6680886232084438E-2</c:v>
                </c:pt>
                <c:pt idx="7">
                  <c:v>-3.3434102722637693E-2</c:v>
                </c:pt>
                <c:pt idx="8">
                  <c:v>-3.215092416818649E-2</c:v>
                </c:pt>
                <c:pt idx="9">
                  <c:v>-3.3138940585415264E-2</c:v>
                </c:pt>
                <c:pt idx="10">
                  <c:v>-3.3213507862187241E-2</c:v>
                </c:pt>
                <c:pt idx="11">
                  <c:v>-3.0827355005483802E-2</c:v>
                </c:pt>
                <c:pt idx="12">
                  <c:v>-2.6166900207234889E-2</c:v>
                </c:pt>
                <c:pt idx="13">
                  <c:v>-2.0757665671400652E-2</c:v>
                </c:pt>
                <c:pt idx="14">
                  <c:v>-1.3844657720664767E-2</c:v>
                </c:pt>
                <c:pt idx="15">
                  <c:v>-1.0967603625212438E-2</c:v>
                </c:pt>
                <c:pt idx="16">
                  <c:v>-8.6560180452809783E-3</c:v>
                </c:pt>
                <c:pt idx="17">
                  <c:v>-4.483357515915453E-3</c:v>
                </c:pt>
                <c:pt idx="18">
                  <c:v>-1.4758106861121553E-3</c:v>
                </c:pt>
                <c:pt idx="19">
                  <c:v>-2.3923667964344413E-4</c:v>
                </c:pt>
                <c:pt idx="20">
                  <c:v>-1.8641819192995648E-5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E-418C-ADEF-9ECBC185CB26}"/>
            </c:ext>
          </c:extLst>
        </c:ser>
        <c:ser>
          <c:idx val="1"/>
          <c:order val="1"/>
          <c:tx>
            <c:strRef>
              <c:f>'Úrvinnsla - EN'!$Z$256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EN'!$Z$257:$Z$277</c:f>
              <c:numCache>
                <c:formatCode>0.00%</c:formatCode>
                <c:ptCount val="21"/>
                <c:pt idx="0">
                  <c:v>3.5500237683194713E-2</c:v>
                </c:pt>
                <c:pt idx="1">
                  <c:v>3.3076801188105277E-2</c:v>
                </c:pt>
                <c:pt idx="2">
                  <c:v>3.2542402371239398E-2</c:v>
                </c:pt>
                <c:pt idx="3">
                  <c:v>3.4537077024889937E-2</c:v>
                </c:pt>
                <c:pt idx="4">
                  <c:v>3.6711955930739427E-2</c:v>
                </c:pt>
                <c:pt idx="5">
                  <c:v>3.4328910043901484E-2</c:v>
                </c:pt>
                <c:pt idx="6">
                  <c:v>3.4875736740229354E-2</c:v>
                </c:pt>
                <c:pt idx="7">
                  <c:v>3.2607648738414888E-2</c:v>
                </c:pt>
                <c:pt idx="8">
                  <c:v>3.1647595049975608E-2</c:v>
                </c:pt>
                <c:pt idx="9">
                  <c:v>3.4335123983632483E-2</c:v>
                </c:pt>
                <c:pt idx="10">
                  <c:v>3.3353321506134709E-2</c:v>
                </c:pt>
                <c:pt idx="11">
                  <c:v>3.023081679130794E-2</c:v>
                </c:pt>
                <c:pt idx="12">
                  <c:v>2.5623180480772518E-2</c:v>
                </c:pt>
                <c:pt idx="13">
                  <c:v>2.025433655318977E-2</c:v>
                </c:pt>
                <c:pt idx="14">
                  <c:v>1.4845102017355534E-2</c:v>
                </c:pt>
                <c:pt idx="15">
                  <c:v>1.2636046442985549E-2</c:v>
                </c:pt>
                <c:pt idx="16">
                  <c:v>1.0824683011399473E-2</c:v>
                </c:pt>
                <c:pt idx="17">
                  <c:v>6.9285428000633821E-3</c:v>
                </c:pt>
                <c:pt idx="18">
                  <c:v>2.8211286378733414E-3</c:v>
                </c:pt>
                <c:pt idx="19">
                  <c:v>6.2450094296535418E-4</c:v>
                </c:pt>
                <c:pt idx="20">
                  <c:v>1.1185091515797388E-4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EE-418C-ADEF-9ECBC185C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EN'!$S$281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EN'!$S$282:$S$302</c:f>
              <c:numCache>
                <c:formatCode>0.00%</c:formatCode>
                <c:ptCount val="21"/>
                <c:pt idx="0">
                  <c:v>-3.5628077628656947E-2</c:v>
                </c:pt>
                <c:pt idx="1">
                  <c:v>-3.4952206237327414E-2</c:v>
                </c:pt>
                <c:pt idx="2">
                  <c:v>-3.2345273727913487E-2</c:v>
                </c:pt>
                <c:pt idx="3">
                  <c:v>-3.5917736796369608E-2</c:v>
                </c:pt>
                <c:pt idx="4">
                  <c:v>-3.7076373467220237E-2</c:v>
                </c:pt>
                <c:pt idx="5">
                  <c:v>-3.5338418460944286E-2</c:v>
                </c:pt>
                <c:pt idx="6">
                  <c:v>-3.253837983972193E-2</c:v>
                </c:pt>
                <c:pt idx="7">
                  <c:v>-3.0993530945254418E-2</c:v>
                </c:pt>
                <c:pt idx="8">
                  <c:v>-3.5917736796369608E-2</c:v>
                </c:pt>
                <c:pt idx="9">
                  <c:v>-3.5338418460944286E-2</c:v>
                </c:pt>
                <c:pt idx="10">
                  <c:v>-3.6786714299507577E-2</c:v>
                </c:pt>
                <c:pt idx="11">
                  <c:v>-3.6400502075890705E-2</c:v>
                </c:pt>
                <c:pt idx="12">
                  <c:v>-3.2345273727913487E-2</c:v>
                </c:pt>
                <c:pt idx="13">
                  <c:v>-2.5683112870522353E-2</c:v>
                </c:pt>
                <c:pt idx="14">
                  <c:v>-1.9696823404460752E-2</c:v>
                </c:pt>
                <c:pt idx="15">
                  <c:v>-1.1972578932123201E-2</c:v>
                </c:pt>
                <c:pt idx="16">
                  <c:v>-1.0041517814038814E-2</c:v>
                </c:pt>
                <c:pt idx="17">
                  <c:v>-5.696630298348943E-3</c:v>
                </c:pt>
                <c:pt idx="18">
                  <c:v>-1.3517427826590712E-3</c:v>
                </c:pt>
                <c:pt idx="19">
                  <c:v>-6.758713913295356E-4</c:v>
                </c:pt>
                <c:pt idx="20">
                  <c:v>-9.6553055904219373E-5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9-48A0-8C7A-B64AEEDE4DB8}"/>
            </c:ext>
          </c:extLst>
        </c:ser>
        <c:ser>
          <c:idx val="1"/>
          <c:order val="1"/>
          <c:tx>
            <c:strRef>
              <c:f>'Úrvinnsla - EN'!$T$281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EN'!$T$282:$T$302</c:f>
              <c:numCache>
                <c:formatCode>0.00%</c:formatCode>
                <c:ptCount val="21"/>
                <c:pt idx="0">
                  <c:v>3.5048759293231632E-2</c:v>
                </c:pt>
                <c:pt idx="1">
                  <c:v>3.1476296224775512E-2</c:v>
                </c:pt>
                <c:pt idx="2">
                  <c:v>3.1186637057062858E-2</c:v>
                </c:pt>
                <c:pt idx="3">
                  <c:v>3.6400502075890705E-2</c:v>
                </c:pt>
                <c:pt idx="4">
                  <c:v>3.4179781790093657E-2</c:v>
                </c:pt>
                <c:pt idx="5">
                  <c:v>2.8676257603553152E-2</c:v>
                </c:pt>
                <c:pt idx="6">
                  <c:v>3.0028000386212225E-2</c:v>
                </c:pt>
                <c:pt idx="7">
                  <c:v>2.7034855653181422E-2</c:v>
                </c:pt>
                <c:pt idx="8">
                  <c:v>3.0221106498020664E-2</c:v>
                </c:pt>
                <c:pt idx="9">
                  <c:v>3.1765955392488172E-2</c:v>
                </c:pt>
                <c:pt idx="10">
                  <c:v>3.4855653181423189E-2</c:v>
                </c:pt>
                <c:pt idx="11">
                  <c:v>2.7421067876798301E-2</c:v>
                </c:pt>
                <c:pt idx="12">
                  <c:v>2.6552090373660325E-2</c:v>
                </c:pt>
                <c:pt idx="13">
                  <c:v>2.1338225354832482E-2</c:v>
                </c:pt>
                <c:pt idx="14">
                  <c:v>1.5158829776962441E-2</c:v>
                </c:pt>
                <c:pt idx="15">
                  <c:v>1.2841556435261177E-2</c:v>
                </c:pt>
                <c:pt idx="16">
                  <c:v>7.9173505841459886E-3</c:v>
                </c:pt>
                <c:pt idx="17">
                  <c:v>8.3035628077628657E-3</c:v>
                </c:pt>
                <c:pt idx="18">
                  <c:v>2.2207202857970456E-3</c:v>
                </c:pt>
                <c:pt idx="19">
                  <c:v>5.7931833542531621E-4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9-48A0-8C7A-B64AEEDE4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EN'!$Y$281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EN'!$Y$282:$Y$302</c:f>
              <c:numCache>
                <c:formatCode>0.00%</c:formatCode>
                <c:ptCount val="21"/>
                <c:pt idx="0">
                  <c:v>-3.6211391250679369E-2</c:v>
                </c:pt>
                <c:pt idx="1">
                  <c:v>-3.5486733543975364E-2</c:v>
                </c:pt>
                <c:pt idx="2">
                  <c:v>-3.2763125976829378E-2</c:v>
                </c:pt>
                <c:pt idx="3">
                  <c:v>-3.5376192537867973E-2</c:v>
                </c:pt>
                <c:pt idx="4">
                  <c:v>-3.8904292982795519E-2</c:v>
                </c:pt>
                <c:pt idx="5">
                  <c:v>-3.5560427548046954E-2</c:v>
                </c:pt>
                <c:pt idx="6">
                  <c:v>-3.6960613625407236E-2</c:v>
                </c:pt>
                <c:pt idx="7">
                  <c:v>-3.2907443401469581E-2</c:v>
                </c:pt>
                <c:pt idx="8">
                  <c:v>-3.2523620463596699E-2</c:v>
                </c:pt>
                <c:pt idx="9">
                  <c:v>-3.2287185533867002E-2</c:v>
                </c:pt>
                <c:pt idx="10">
                  <c:v>-3.31039607456605E-2</c:v>
                </c:pt>
                <c:pt idx="11">
                  <c:v>-3.0890070040009703E-2</c:v>
                </c:pt>
                <c:pt idx="12">
                  <c:v>-2.6717147059455708E-2</c:v>
                </c:pt>
                <c:pt idx="13">
                  <c:v>-2.1540143273426248E-2</c:v>
                </c:pt>
                <c:pt idx="14">
                  <c:v>-1.4401036628990607E-2</c:v>
                </c:pt>
                <c:pt idx="15">
                  <c:v>-1.0937418437625702E-2</c:v>
                </c:pt>
                <c:pt idx="16">
                  <c:v>-8.5546456393108383E-3</c:v>
                </c:pt>
                <c:pt idx="17">
                  <c:v>-4.5475341679179293E-3</c:v>
                </c:pt>
                <c:pt idx="18">
                  <c:v>-1.5107270834676713E-3</c:v>
                </c:pt>
                <c:pt idx="19">
                  <c:v>-2.7942309877145954E-4</c:v>
                </c:pt>
                <c:pt idx="20">
                  <c:v>-1.842350101789843E-5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2-4B5A-8426-3F808681E489}"/>
            </c:ext>
          </c:extLst>
        </c:ser>
        <c:ser>
          <c:idx val="1"/>
          <c:order val="1"/>
          <c:tx>
            <c:strRef>
              <c:f>'Úrvinnsla - EN'!$Z$281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EN'!$Z$282:$Z$302</c:f>
              <c:numCache>
                <c:formatCode>0.00%</c:formatCode>
                <c:ptCount val="21"/>
                <c:pt idx="0">
                  <c:v>3.48818285938877E-2</c:v>
                </c:pt>
                <c:pt idx="1">
                  <c:v>3.3539983603084092E-2</c:v>
                </c:pt>
                <c:pt idx="2">
                  <c:v>3.2259550282340156E-2</c:v>
                </c:pt>
                <c:pt idx="3">
                  <c:v>3.3543054186587075E-2</c:v>
                </c:pt>
                <c:pt idx="4">
                  <c:v>3.7104931050047439E-2</c:v>
                </c:pt>
                <c:pt idx="5">
                  <c:v>3.4298417728320915E-2</c:v>
                </c:pt>
                <c:pt idx="6">
                  <c:v>3.5142828191641259E-2</c:v>
                </c:pt>
                <c:pt idx="7">
                  <c:v>3.2250338531831201E-2</c:v>
                </c:pt>
                <c:pt idx="8">
                  <c:v>3.2075315272161169E-2</c:v>
                </c:pt>
                <c:pt idx="9">
                  <c:v>3.3205290001258936E-2</c:v>
                </c:pt>
                <c:pt idx="10">
                  <c:v>3.3214501751767891E-2</c:v>
                </c:pt>
                <c:pt idx="11">
                  <c:v>3.0711976196836684E-2</c:v>
                </c:pt>
                <c:pt idx="12">
                  <c:v>2.5915724765177128E-2</c:v>
                </c:pt>
                <c:pt idx="13">
                  <c:v>2.1048849912948957E-2</c:v>
                </c:pt>
                <c:pt idx="14">
                  <c:v>1.5632340613686818E-2</c:v>
                </c:pt>
                <c:pt idx="15">
                  <c:v>1.2319181013968084E-2</c:v>
                </c:pt>
                <c:pt idx="16">
                  <c:v>1.0673348256369158E-2</c:v>
                </c:pt>
                <c:pt idx="17">
                  <c:v>6.8811776301850643E-3</c:v>
                </c:pt>
                <c:pt idx="18">
                  <c:v>3.0890070040009705E-3</c:v>
                </c:pt>
                <c:pt idx="19">
                  <c:v>6.4175195212346197E-4</c:v>
                </c:pt>
                <c:pt idx="20">
                  <c:v>8.9046921586509079E-5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2-4B5A-8426-3F808681E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EN'!$S$306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EN'!$S$307:$S$327</c:f>
              <c:numCache>
                <c:formatCode>0.00%</c:formatCode>
                <c:ptCount val="21"/>
                <c:pt idx="0">
                  <c:v>-3.4989367871641211E-2</c:v>
                </c:pt>
                <c:pt idx="1">
                  <c:v>-3.5375990721051617E-2</c:v>
                </c:pt>
                <c:pt idx="2">
                  <c:v>-3.2862942199884011E-2</c:v>
                </c:pt>
                <c:pt idx="3">
                  <c:v>-3.5955924995167213E-2</c:v>
                </c:pt>
                <c:pt idx="4">
                  <c:v>-3.6439203556930214E-2</c:v>
                </c:pt>
                <c:pt idx="5">
                  <c:v>-3.5086023583993813E-2</c:v>
                </c:pt>
                <c:pt idx="6">
                  <c:v>-3.3732843611057411E-2</c:v>
                </c:pt>
                <c:pt idx="7">
                  <c:v>-3.0929827952832011E-2</c:v>
                </c:pt>
                <c:pt idx="8">
                  <c:v>-3.5279335008699016E-2</c:v>
                </c:pt>
                <c:pt idx="9">
                  <c:v>-3.4796056446936015E-2</c:v>
                </c:pt>
                <c:pt idx="10">
                  <c:v>-3.6825826406340613E-2</c:v>
                </c:pt>
                <c:pt idx="11">
                  <c:v>-3.5859269282814611E-2</c:v>
                </c:pt>
                <c:pt idx="12">
                  <c:v>-3.2283007925768416E-2</c:v>
                </c:pt>
                <c:pt idx="13">
                  <c:v>-2.696694374637541E-2</c:v>
                </c:pt>
                <c:pt idx="14">
                  <c:v>-2.0491011018751209E-2</c:v>
                </c:pt>
                <c:pt idx="15">
                  <c:v>-1.1888652619369805E-2</c:v>
                </c:pt>
                <c:pt idx="16">
                  <c:v>-8.6023583993814039E-3</c:v>
                </c:pt>
                <c:pt idx="17">
                  <c:v>-5.9926541658612024E-3</c:v>
                </c:pt>
                <c:pt idx="18">
                  <c:v>-1.1598685482312006E-3</c:v>
                </c:pt>
                <c:pt idx="19">
                  <c:v>-2.8996713705780014E-4</c:v>
                </c:pt>
                <c:pt idx="20">
                  <c:v>-9.6655712352600032E-5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3-466A-A0E8-8BCE8000A0CF}"/>
            </c:ext>
          </c:extLst>
        </c:ser>
        <c:ser>
          <c:idx val="1"/>
          <c:order val="1"/>
          <c:tx>
            <c:strRef>
              <c:f>'Úrvinnsla - EN'!$T$306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EN'!$T$307:$T$327</c:f>
              <c:numCache>
                <c:formatCode>0.00%</c:formatCode>
                <c:ptCount val="21"/>
                <c:pt idx="0">
                  <c:v>3.4409433597525615E-2</c:v>
                </c:pt>
                <c:pt idx="1">
                  <c:v>3.2186352213415814E-2</c:v>
                </c:pt>
                <c:pt idx="2">
                  <c:v>3.3636187898704817E-2</c:v>
                </c:pt>
                <c:pt idx="3">
                  <c:v>3.5569302145756813E-2</c:v>
                </c:pt>
                <c:pt idx="4">
                  <c:v>2.9866615116953411E-2</c:v>
                </c:pt>
                <c:pt idx="5">
                  <c:v>3.0156582254011213E-2</c:v>
                </c:pt>
                <c:pt idx="6">
                  <c:v>3.0543205103421612E-2</c:v>
                </c:pt>
                <c:pt idx="7">
                  <c:v>2.745022230813841E-2</c:v>
                </c:pt>
                <c:pt idx="8">
                  <c:v>2.9286680842837812E-2</c:v>
                </c:pt>
                <c:pt idx="9">
                  <c:v>3.0253237966363811E-2</c:v>
                </c:pt>
                <c:pt idx="10">
                  <c:v>3.4699400734583413E-2</c:v>
                </c:pt>
                <c:pt idx="11">
                  <c:v>3.0349893678716412E-2</c:v>
                </c:pt>
                <c:pt idx="12">
                  <c:v>2.5227140924028609E-2</c:v>
                </c:pt>
                <c:pt idx="13">
                  <c:v>2.2134158128745408E-2</c:v>
                </c:pt>
                <c:pt idx="14">
                  <c:v>1.6624782524647205E-2</c:v>
                </c:pt>
                <c:pt idx="15">
                  <c:v>1.2371931181132804E-2</c:v>
                </c:pt>
                <c:pt idx="16">
                  <c:v>8.505702687028804E-3</c:v>
                </c:pt>
                <c:pt idx="17">
                  <c:v>7.4424898511502033E-3</c:v>
                </c:pt>
                <c:pt idx="18">
                  <c:v>2.8030156582254011E-3</c:v>
                </c:pt>
                <c:pt idx="19">
                  <c:v>4.8327856176300018E-4</c:v>
                </c:pt>
                <c:pt idx="20">
                  <c:v>9.6655712352600032E-5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3-466A-A0E8-8BCE8000A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EN'!$Y$306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EN'!$Y$307:$Y$327</c:f>
              <c:numCache>
                <c:formatCode>0.00%</c:formatCode>
                <c:ptCount val="21"/>
                <c:pt idx="0">
                  <c:v>-3.5041020966271652E-2</c:v>
                </c:pt>
                <c:pt idx="1">
                  <c:v>-3.6013369796414466E-2</c:v>
                </c:pt>
                <c:pt idx="2">
                  <c:v>-3.2853236098450318E-2</c:v>
                </c:pt>
                <c:pt idx="3">
                  <c:v>-3.4323913704041323E-2</c:v>
                </c:pt>
                <c:pt idx="4">
                  <c:v>-3.9146156183530845E-2</c:v>
                </c:pt>
                <c:pt idx="5">
                  <c:v>-3.5973868125189913E-2</c:v>
                </c:pt>
                <c:pt idx="6">
                  <c:v>-3.6353691886964447E-2</c:v>
                </c:pt>
                <c:pt idx="7">
                  <c:v>-3.341537526587663E-2</c:v>
                </c:pt>
                <c:pt idx="8">
                  <c:v>-3.2689152233363716E-2</c:v>
                </c:pt>
                <c:pt idx="9">
                  <c:v>-3.168034032209055E-2</c:v>
                </c:pt>
                <c:pt idx="10">
                  <c:v>-3.2436949255545425E-2</c:v>
                </c:pt>
                <c:pt idx="11">
                  <c:v>-3.1406867213612882E-2</c:v>
                </c:pt>
                <c:pt idx="12">
                  <c:v>-2.702522029778183E-2</c:v>
                </c:pt>
                <c:pt idx="13">
                  <c:v>-2.2336675782436949E-2</c:v>
                </c:pt>
                <c:pt idx="14">
                  <c:v>-1.5214220601640838E-2</c:v>
                </c:pt>
                <c:pt idx="15">
                  <c:v>-1.0963233059860225E-2</c:v>
                </c:pt>
                <c:pt idx="16">
                  <c:v>-8.5232452142206018E-3</c:v>
                </c:pt>
                <c:pt idx="17">
                  <c:v>-4.7402005469462166E-3</c:v>
                </c:pt>
                <c:pt idx="18">
                  <c:v>-1.4919477362503799E-3</c:v>
                </c:pt>
                <c:pt idx="19">
                  <c:v>-2.8562746885445151E-4</c:v>
                </c:pt>
                <c:pt idx="20">
                  <c:v>-1.8231540565177756E-5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1-40A8-9883-C12B7885E011}"/>
            </c:ext>
          </c:extLst>
        </c:ser>
        <c:ser>
          <c:idx val="1"/>
          <c:order val="1"/>
          <c:tx>
            <c:strRef>
              <c:f>'Úrvinnsla - EN'!$Z$306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EN'!$Z$307:$Z$327</c:f>
              <c:numCache>
                <c:formatCode>0.00%</c:formatCode>
                <c:ptCount val="21"/>
                <c:pt idx="0">
                  <c:v>3.3871163780006076E-2</c:v>
                </c:pt>
                <c:pt idx="1">
                  <c:v>3.3868125189911884E-2</c:v>
                </c:pt>
                <c:pt idx="2">
                  <c:v>3.1944697660285626E-2</c:v>
                </c:pt>
                <c:pt idx="3">
                  <c:v>3.285931327863871E-2</c:v>
                </c:pt>
                <c:pt idx="4">
                  <c:v>3.6937101185050135E-2</c:v>
                </c:pt>
                <c:pt idx="5">
                  <c:v>3.4624734123366759E-2</c:v>
                </c:pt>
                <c:pt idx="6">
                  <c:v>3.4655120024308719E-2</c:v>
                </c:pt>
                <c:pt idx="7">
                  <c:v>3.2768155575812821E-2</c:v>
                </c:pt>
                <c:pt idx="8">
                  <c:v>3.1795806745670008E-2</c:v>
                </c:pt>
                <c:pt idx="9">
                  <c:v>3.2063202673959283E-2</c:v>
                </c:pt>
                <c:pt idx="10">
                  <c:v>3.3211789729565483E-2</c:v>
                </c:pt>
                <c:pt idx="11">
                  <c:v>3.1267092069279856E-2</c:v>
                </c:pt>
                <c:pt idx="12">
                  <c:v>2.6432695229413553E-2</c:v>
                </c:pt>
                <c:pt idx="13">
                  <c:v>2.1683378912184748E-2</c:v>
                </c:pt>
                <c:pt idx="14">
                  <c:v>1.632026739592829E-2</c:v>
                </c:pt>
                <c:pt idx="15">
                  <c:v>1.2202977818292313E-2</c:v>
                </c:pt>
                <c:pt idx="16">
                  <c:v>1.0543907626861136E-2</c:v>
                </c:pt>
                <c:pt idx="17">
                  <c:v>7.0768763293831659E-3</c:v>
                </c:pt>
                <c:pt idx="18">
                  <c:v>3.1935581890003037E-3</c:v>
                </c:pt>
                <c:pt idx="19">
                  <c:v>6.6848982072318448E-4</c:v>
                </c:pt>
                <c:pt idx="20">
                  <c:v>7.9003342449103622E-5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51-40A8-9883-C12B7885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Úrvinnsla!$Y$57:$Y$77</c:f>
              <c:numCache>
                <c:formatCode>0.00%</c:formatCode>
                <c:ptCount val="21"/>
                <c:pt idx="0">
                  <c:v>-3.6450403131035466E-2</c:v>
                </c:pt>
                <c:pt idx="1">
                  <c:v>-3.7291749694288043E-2</c:v>
                </c:pt>
                <c:pt idx="2">
                  <c:v>-4.0279040933043117E-2</c:v>
                </c:pt>
                <c:pt idx="3">
                  <c:v>-3.7056717658399671E-2</c:v>
                </c:pt>
                <c:pt idx="4">
                  <c:v>-3.7765220027454464E-2</c:v>
                </c:pt>
                <c:pt idx="5">
                  <c:v>-3.5874744956178449E-2</c:v>
                </c:pt>
                <c:pt idx="6">
                  <c:v>-3.6051870548442146E-2</c:v>
                </c:pt>
                <c:pt idx="7">
                  <c:v>-3.5636306658900392E-2</c:v>
                </c:pt>
                <c:pt idx="8">
                  <c:v>-3.7009029998944058E-2</c:v>
                </c:pt>
                <c:pt idx="9">
                  <c:v>-3.5861119910619702E-2</c:v>
                </c:pt>
                <c:pt idx="10">
                  <c:v>-3.2018857063053303E-2</c:v>
                </c:pt>
                <c:pt idx="11">
                  <c:v>-2.7066153002449102E-2</c:v>
                </c:pt>
                <c:pt idx="12">
                  <c:v>-1.9562159160969695E-2</c:v>
                </c:pt>
                <c:pt idx="13">
                  <c:v>-1.5501895584463361E-2</c:v>
                </c:pt>
                <c:pt idx="14">
                  <c:v>-1.4548142395351134E-2</c:v>
                </c:pt>
                <c:pt idx="15">
                  <c:v>-1.1305381552369567E-2</c:v>
                </c:pt>
                <c:pt idx="16">
                  <c:v>-7.3473058175538277E-3</c:v>
                </c:pt>
                <c:pt idx="17">
                  <c:v>-3.3653862530102835E-3</c:v>
                </c:pt>
                <c:pt idx="18">
                  <c:v>-1.0661598149718813E-3</c:v>
                </c:pt>
                <c:pt idx="19">
                  <c:v>-2.0096942199150479E-4</c:v>
                </c:pt>
                <c:pt idx="20">
                  <c:v>-4.0875136676238263E-5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2A-48B4-B503-7EEE586E03AC}"/>
            </c:ext>
          </c:extLst>
        </c:ser>
        <c:ser>
          <c:idx val="1"/>
          <c:order val="1"/>
          <c:tx>
            <c:strRef>
              <c:f>Úrvinnsla!$Z$56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Úrvinnsla!$Z$57:$Z$77</c:f>
              <c:numCache>
                <c:formatCode>0.00%</c:formatCode>
                <c:ptCount val="21"/>
                <c:pt idx="0">
                  <c:v>3.5142398757395846E-2</c:v>
                </c:pt>
                <c:pt idx="1">
                  <c:v>3.5653337965848825E-2</c:v>
                </c:pt>
                <c:pt idx="2">
                  <c:v>3.8453284828171147E-2</c:v>
                </c:pt>
                <c:pt idx="3">
                  <c:v>3.5554556385547914E-2</c:v>
                </c:pt>
                <c:pt idx="4">
                  <c:v>3.6225589879316157E-2</c:v>
                </c:pt>
                <c:pt idx="5">
                  <c:v>3.5534118817209796E-2</c:v>
                </c:pt>
                <c:pt idx="6">
                  <c:v>3.4515646661693523E-2</c:v>
                </c:pt>
                <c:pt idx="7">
                  <c:v>3.5152617541564901E-2</c:v>
                </c:pt>
                <c:pt idx="8">
                  <c:v>3.6838716929459732E-2</c:v>
                </c:pt>
                <c:pt idx="9">
                  <c:v>3.4955054380963087E-2</c:v>
                </c:pt>
                <c:pt idx="10">
                  <c:v>3.0492851960473744E-2</c:v>
                </c:pt>
                <c:pt idx="11">
                  <c:v>2.570705470796418E-2</c:v>
                </c:pt>
                <c:pt idx="12">
                  <c:v>2.0025410709967061E-2</c:v>
                </c:pt>
                <c:pt idx="13">
                  <c:v>1.6115022634606936E-2</c:v>
                </c:pt>
                <c:pt idx="14">
                  <c:v>1.6063928713761638E-2</c:v>
                </c:pt>
                <c:pt idx="15">
                  <c:v>1.3611420513187341E-2</c:v>
                </c:pt>
                <c:pt idx="16">
                  <c:v>1.0120002588758656E-2</c:v>
                </c:pt>
                <c:pt idx="17">
                  <c:v>5.5828624176962093E-3</c:v>
                </c:pt>
                <c:pt idx="18">
                  <c:v>2.2617575627518504E-3</c:v>
                </c:pt>
                <c:pt idx="19">
                  <c:v>6.0631452736420086E-4</c:v>
                </c:pt>
                <c:pt idx="20">
                  <c:v>8.856279613184957E-5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2A-48B4-B503-7EEE586E0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EN'!$S$331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EN'!$S$332:$S$352</c:f>
              <c:numCache>
                <c:formatCode>0.00%</c:formatCode>
                <c:ptCount val="21"/>
                <c:pt idx="0">
                  <c:v>-3.4918782219628443E-2</c:v>
                </c:pt>
                <c:pt idx="1">
                  <c:v>-3.7155918684952827E-2</c:v>
                </c:pt>
                <c:pt idx="2">
                  <c:v>-3.1125376908861007E-2</c:v>
                </c:pt>
                <c:pt idx="3">
                  <c:v>-3.5794183445190156E-2</c:v>
                </c:pt>
                <c:pt idx="4">
                  <c:v>-3.7642252699153778E-2</c:v>
                </c:pt>
                <c:pt idx="5">
                  <c:v>-3.5696916642349967E-2</c:v>
                </c:pt>
                <c:pt idx="6">
                  <c:v>-3.4529715008267681E-2</c:v>
                </c:pt>
                <c:pt idx="7">
                  <c:v>-3.0444509288979672E-2</c:v>
                </c:pt>
                <c:pt idx="8">
                  <c:v>-3.2195311740103101E-2</c:v>
                </c:pt>
                <c:pt idx="9">
                  <c:v>-3.2681645754304059E-2</c:v>
                </c:pt>
                <c:pt idx="10">
                  <c:v>-3.7350452290633204E-2</c:v>
                </c:pt>
                <c:pt idx="11">
                  <c:v>-3.6377784262231302E-2</c:v>
                </c:pt>
                <c:pt idx="12">
                  <c:v>-3.1514444120221766E-2</c:v>
                </c:pt>
                <c:pt idx="13">
                  <c:v>-2.8499173232175858E-2</c:v>
                </c:pt>
                <c:pt idx="14">
                  <c:v>-2.1982297441883087E-2</c:v>
                </c:pt>
                <c:pt idx="15">
                  <c:v>-1.225561715786402E-2</c:v>
                </c:pt>
                <c:pt idx="16">
                  <c:v>-8.3649450442563958E-3</c:v>
                </c:pt>
                <c:pt idx="17">
                  <c:v>-6.0305417760918197E-3</c:v>
                </c:pt>
                <c:pt idx="18">
                  <c:v>-1.3617352397626689E-3</c:v>
                </c:pt>
                <c:pt idx="19">
                  <c:v>-3.890672113607626E-4</c:v>
                </c:pt>
                <c:pt idx="20">
                  <c:v>-9.726680284019065E-5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4-4005-B591-64B621FC29A7}"/>
            </c:ext>
          </c:extLst>
        </c:ser>
        <c:ser>
          <c:idx val="1"/>
          <c:order val="1"/>
          <c:tx>
            <c:strRef>
              <c:f>'Úrvinnsla - EN'!$T$331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EN'!$T$332:$T$352</c:f>
              <c:numCache>
                <c:formatCode>0.00%</c:formatCode>
                <c:ptCount val="21"/>
                <c:pt idx="0">
                  <c:v>3.3459780177025583E-2</c:v>
                </c:pt>
                <c:pt idx="1">
                  <c:v>3.4043380994066723E-2</c:v>
                </c:pt>
                <c:pt idx="2">
                  <c:v>3.1514444120221766E-2</c:v>
                </c:pt>
                <c:pt idx="3">
                  <c:v>3.4043380994066723E-2</c:v>
                </c:pt>
                <c:pt idx="4">
                  <c:v>3.1125376908861007E-2</c:v>
                </c:pt>
                <c:pt idx="5">
                  <c:v>2.9277307654897382E-2</c:v>
                </c:pt>
                <c:pt idx="6">
                  <c:v>3.1125376908861007E-2</c:v>
                </c:pt>
                <c:pt idx="7">
                  <c:v>2.7721038809454333E-2</c:v>
                </c:pt>
                <c:pt idx="8">
                  <c:v>2.9471841260577766E-2</c:v>
                </c:pt>
                <c:pt idx="9">
                  <c:v>2.9374574457737574E-2</c:v>
                </c:pt>
                <c:pt idx="10">
                  <c:v>3.3946114191226534E-2</c:v>
                </c:pt>
                <c:pt idx="11">
                  <c:v>3.1514444120221766E-2</c:v>
                </c:pt>
                <c:pt idx="12">
                  <c:v>2.4997568329928995E-2</c:v>
                </c:pt>
                <c:pt idx="13">
                  <c:v>2.2371364653243849E-2</c:v>
                </c:pt>
                <c:pt idx="14">
                  <c:v>1.8967026553837175E-2</c:v>
                </c:pt>
                <c:pt idx="15">
                  <c:v>1.1866549946503258E-2</c:v>
                </c:pt>
                <c:pt idx="16">
                  <c:v>8.7540122556171579E-3</c:v>
                </c:pt>
                <c:pt idx="17">
                  <c:v>7.1004766073339172E-3</c:v>
                </c:pt>
                <c:pt idx="18">
                  <c:v>2.6262036766851473E-3</c:v>
                </c:pt>
                <c:pt idx="19">
                  <c:v>2.9180040852057191E-4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4-4005-B591-64B621FC2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EN'!$Y$331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EN'!$Y$332:$Y$352</c:f>
              <c:numCache>
                <c:formatCode>0.00%</c:formatCode>
                <c:ptCount val="21"/>
                <c:pt idx="0">
                  <c:v>-3.33865617735596E-2</c:v>
                </c:pt>
                <c:pt idx="1">
                  <c:v>-3.6279542536139707E-2</c:v>
                </c:pt>
                <c:pt idx="2">
                  <c:v>-3.252047189869154E-2</c:v>
                </c:pt>
                <c:pt idx="3">
                  <c:v>-3.3864715558643003E-2</c:v>
                </c:pt>
                <c:pt idx="4">
                  <c:v>-3.8468825275389515E-2</c:v>
                </c:pt>
                <c:pt idx="5">
                  <c:v>-3.7840308664808184E-2</c:v>
                </c:pt>
                <c:pt idx="6">
                  <c:v>-3.5696134773207752E-2</c:v>
                </c:pt>
                <c:pt idx="7">
                  <c:v>-3.4288738726547155E-2</c:v>
                </c:pt>
                <c:pt idx="8">
                  <c:v>-3.3136959483233044E-2</c:v>
                </c:pt>
                <c:pt idx="9">
                  <c:v>-3.0827386483584889E-2</c:v>
                </c:pt>
                <c:pt idx="10">
                  <c:v>-3.2207717221655857E-2</c:v>
                </c:pt>
                <c:pt idx="11">
                  <c:v>-3.1789708566771623E-2</c:v>
                </c:pt>
                <c:pt idx="12">
                  <c:v>-2.7122446463315981E-2</c:v>
                </c:pt>
                <c:pt idx="13">
                  <c:v>-2.3113773535541261E-2</c:v>
                </c:pt>
                <c:pt idx="14">
                  <c:v>-1.6398569748803864E-2</c:v>
                </c:pt>
                <c:pt idx="15">
                  <c:v>-1.0964457235308801E-2</c:v>
                </c:pt>
                <c:pt idx="16">
                  <c:v>-8.339122302115004E-3</c:v>
                </c:pt>
                <c:pt idx="17">
                  <c:v>-4.9138571372722376E-3</c:v>
                </c:pt>
                <c:pt idx="18">
                  <c:v>-1.5577588721585186E-3</c:v>
                </c:pt>
                <c:pt idx="19">
                  <c:v>-2.6764582938630915E-4</c:v>
                </c:pt>
                <c:pt idx="20">
                  <c:v>-3.9094334629460889E-5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E-4AFE-83A8-46A169ABAEB1}"/>
            </c:ext>
          </c:extLst>
        </c:ser>
        <c:ser>
          <c:idx val="1"/>
          <c:order val="1"/>
          <c:tx>
            <c:strRef>
              <c:f>'Úrvinnsla - EN'!$Z$331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EN'!$Z$332:$Z$352</c:f>
              <c:numCache>
                <c:formatCode>0.00%</c:formatCode>
                <c:ptCount val="21"/>
                <c:pt idx="0">
                  <c:v>3.2306956686484485E-2</c:v>
                </c:pt>
                <c:pt idx="1">
                  <c:v>3.4114317848969566E-2</c:v>
                </c:pt>
                <c:pt idx="2">
                  <c:v>3.1494997428795683E-2</c:v>
                </c:pt>
                <c:pt idx="3">
                  <c:v>3.2658805698149634E-2</c:v>
                </c:pt>
                <c:pt idx="4">
                  <c:v>3.636976023143846E-2</c:v>
                </c:pt>
                <c:pt idx="5">
                  <c:v>3.5446532482881189E-2</c:v>
                </c:pt>
                <c:pt idx="6">
                  <c:v>3.3798555915423918E-2</c:v>
                </c:pt>
                <c:pt idx="7">
                  <c:v>3.3167032048332629E-2</c:v>
                </c:pt>
                <c:pt idx="8">
                  <c:v>3.218365916957619E-2</c:v>
                </c:pt>
                <c:pt idx="9">
                  <c:v>3.1022858156732194E-2</c:v>
                </c:pt>
                <c:pt idx="10">
                  <c:v>3.2896378962436357E-2</c:v>
                </c:pt>
                <c:pt idx="11">
                  <c:v>3.1452895837656265E-2</c:v>
                </c:pt>
                <c:pt idx="12">
                  <c:v>2.710440292425623E-2</c:v>
                </c:pt>
                <c:pt idx="13">
                  <c:v>2.2130400656784822E-2</c:v>
                </c:pt>
                <c:pt idx="14">
                  <c:v>1.7135347593743702E-2</c:v>
                </c:pt>
                <c:pt idx="15">
                  <c:v>1.2245548508551134E-2</c:v>
                </c:pt>
                <c:pt idx="16">
                  <c:v>1.0164527003659831E-2</c:v>
                </c:pt>
                <c:pt idx="17">
                  <c:v>7.2805680106096012E-3</c:v>
                </c:pt>
                <c:pt idx="18">
                  <c:v>3.2598660567950462E-3</c:v>
                </c:pt>
                <c:pt idx="19">
                  <c:v>6.7061820172075219E-4</c:v>
                </c:pt>
                <c:pt idx="20">
                  <c:v>7.2174156239004716E-5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E-4AFE-83A8-46A169ABA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EN'!$S$356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EN'!$S$357:$S$377</c:f>
              <c:numCache>
                <c:formatCode>0.00%</c:formatCode>
                <c:ptCount val="21"/>
                <c:pt idx="0">
                  <c:v>-3.6663433559650828E-2</c:v>
                </c:pt>
                <c:pt idx="1">
                  <c:v>-3.5790494665373422E-2</c:v>
                </c:pt>
                <c:pt idx="2">
                  <c:v>-3.375363724539282E-2</c:v>
                </c:pt>
                <c:pt idx="3">
                  <c:v>-3.1522793404461687E-2</c:v>
                </c:pt>
                <c:pt idx="4">
                  <c:v>-3.7536372453928227E-2</c:v>
                </c:pt>
                <c:pt idx="5">
                  <c:v>-3.5693501454898156E-2</c:v>
                </c:pt>
                <c:pt idx="6">
                  <c:v>-3.6081474296799226E-2</c:v>
                </c:pt>
                <c:pt idx="7">
                  <c:v>-3.1619786614936952E-2</c:v>
                </c:pt>
                <c:pt idx="8">
                  <c:v>-3.2007759456838022E-2</c:v>
                </c:pt>
                <c:pt idx="9">
                  <c:v>-3.1425800193986421E-2</c:v>
                </c:pt>
                <c:pt idx="10">
                  <c:v>-3.6372453928225024E-2</c:v>
                </c:pt>
                <c:pt idx="11">
                  <c:v>-3.6178467507274492E-2</c:v>
                </c:pt>
                <c:pt idx="12">
                  <c:v>-3.113482056256062E-2</c:v>
                </c:pt>
                <c:pt idx="13">
                  <c:v>-2.9873908826382155E-2</c:v>
                </c:pt>
                <c:pt idx="14">
                  <c:v>-2.1629485935984481E-2</c:v>
                </c:pt>
                <c:pt idx="15">
                  <c:v>-1.3094083414161009E-2</c:v>
                </c:pt>
                <c:pt idx="16">
                  <c:v>-9.1173617846750724E-3</c:v>
                </c:pt>
                <c:pt idx="17">
                  <c:v>-5.62560620756547E-3</c:v>
                </c:pt>
                <c:pt idx="18">
                  <c:v>-1.6488845780795345E-3</c:v>
                </c:pt>
                <c:pt idx="19">
                  <c:v>-1.9398642095053346E-4</c:v>
                </c:pt>
                <c:pt idx="20">
                  <c:v>-9.699321047526673E-5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3-4A34-BB7F-95AAB41716B2}"/>
            </c:ext>
          </c:extLst>
        </c:ser>
        <c:ser>
          <c:idx val="1"/>
          <c:order val="1"/>
          <c:tx>
            <c:strRef>
              <c:f>'Úrvinnsla - EN'!$T$356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EN'!$T$357:$T$377</c:f>
              <c:numCache>
                <c:formatCode>0.00%</c:formatCode>
                <c:ptCount val="21"/>
                <c:pt idx="0">
                  <c:v>3.4723569350145492E-2</c:v>
                </c:pt>
                <c:pt idx="1">
                  <c:v>3.2104752667313288E-2</c:v>
                </c:pt>
                <c:pt idx="2">
                  <c:v>3.0649854510184288E-2</c:v>
                </c:pt>
                <c:pt idx="3">
                  <c:v>3.3947623666343359E-2</c:v>
                </c:pt>
                <c:pt idx="4">
                  <c:v>3.2201745877788554E-2</c:v>
                </c:pt>
                <c:pt idx="5">
                  <c:v>3.0649854510184288E-2</c:v>
                </c:pt>
                <c:pt idx="6">
                  <c:v>3.113482056256062E-2</c:v>
                </c:pt>
                <c:pt idx="7">
                  <c:v>2.8322017458777885E-2</c:v>
                </c:pt>
                <c:pt idx="8">
                  <c:v>2.851600387972842E-2</c:v>
                </c:pt>
                <c:pt idx="9">
                  <c:v>2.8419010669253151E-2</c:v>
                </c:pt>
                <c:pt idx="10">
                  <c:v>3.229873908826382E-2</c:v>
                </c:pt>
                <c:pt idx="11">
                  <c:v>3.1231813773035886E-2</c:v>
                </c:pt>
                <c:pt idx="12">
                  <c:v>2.5606207565470416E-2</c:v>
                </c:pt>
                <c:pt idx="13">
                  <c:v>2.2211445198836083E-2</c:v>
                </c:pt>
                <c:pt idx="14">
                  <c:v>2.0271580989330747E-2</c:v>
                </c:pt>
                <c:pt idx="15">
                  <c:v>1.1736178467507274E-2</c:v>
                </c:pt>
                <c:pt idx="16">
                  <c:v>9.8933074684772072E-3</c:v>
                </c:pt>
                <c:pt idx="17">
                  <c:v>5.62560620756547E-3</c:v>
                </c:pt>
                <c:pt idx="18">
                  <c:v>3.0067895247332687E-3</c:v>
                </c:pt>
                <c:pt idx="19">
                  <c:v>3.8797284190106692E-4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13-4A34-BB7F-95AAB4171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EN'!$Y$356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EN'!$Y$357:$Y$377</c:f>
              <c:numCache>
                <c:formatCode>0.00%</c:formatCode>
                <c:ptCount val="21"/>
                <c:pt idx="0">
                  <c:v>-3.2185701745830492E-2</c:v>
                </c:pt>
                <c:pt idx="1">
                  <c:v>-3.5897845124412957E-2</c:v>
                </c:pt>
                <c:pt idx="2">
                  <c:v>-3.2676319421662249E-2</c:v>
                </c:pt>
                <c:pt idx="3">
                  <c:v>-3.2906850618739825E-2</c:v>
                </c:pt>
                <c:pt idx="4">
                  <c:v>-3.8448465933104574E-2</c:v>
                </c:pt>
                <c:pt idx="5">
                  <c:v>-3.9884852622587917E-2</c:v>
                </c:pt>
                <c:pt idx="6">
                  <c:v>-3.5788490582209495E-2</c:v>
                </c:pt>
                <c:pt idx="7">
                  <c:v>-3.5185562836006608E-2</c:v>
                </c:pt>
                <c:pt idx="8">
                  <c:v>-3.3740309562020281E-2</c:v>
                </c:pt>
                <c:pt idx="9">
                  <c:v>-3.0696115549329241E-2</c:v>
                </c:pt>
                <c:pt idx="10">
                  <c:v>-3.237781107672847E-2</c:v>
                </c:pt>
                <c:pt idx="11">
                  <c:v>-3.1532530020777362E-2</c:v>
                </c:pt>
                <c:pt idx="12">
                  <c:v>-2.7787875832350619E-2</c:v>
                </c:pt>
                <c:pt idx="13">
                  <c:v>-2.3245229038655352E-2</c:v>
                </c:pt>
                <c:pt idx="14">
                  <c:v>-1.7218907104794162E-2</c:v>
                </c:pt>
                <c:pt idx="15">
                  <c:v>-1.1038897706214589E-2</c:v>
                </c:pt>
                <c:pt idx="16">
                  <c:v>-8.077458482218065E-3</c:v>
                </c:pt>
                <c:pt idx="17">
                  <c:v>-4.9091322864852566E-3</c:v>
                </c:pt>
                <c:pt idx="18">
                  <c:v>-1.5752965133634207E-3</c:v>
                </c:pt>
                <c:pt idx="19">
                  <c:v>-2.7781964776015298E-4</c:v>
                </c:pt>
                <c:pt idx="20">
                  <c:v>-4.1377394347256828E-5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FE-4364-BCCC-28AAA7A5A5BC}"/>
            </c:ext>
          </c:extLst>
        </c:ser>
        <c:ser>
          <c:idx val="1"/>
          <c:order val="1"/>
          <c:tx>
            <c:strRef>
              <c:f>'Úrvinnsla - EN'!$Z$356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EN'!$Z$357:$Z$377</c:f>
              <c:numCache>
                <c:formatCode>0.00%</c:formatCode>
                <c:ptCount val="21"/>
                <c:pt idx="0">
                  <c:v>3.1349287274382368E-2</c:v>
                </c:pt>
                <c:pt idx="1">
                  <c:v>3.3870352801397371E-2</c:v>
                </c:pt>
                <c:pt idx="2">
                  <c:v>3.1497063682765426E-2</c:v>
                </c:pt>
                <c:pt idx="3">
                  <c:v>3.1946303964249932E-2</c:v>
                </c:pt>
                <c:pt idx="4">
                  <c:v>3.5989466497610458E-2</c:v>
                </c:pt>
                <c:pt idx="5">
                  <c:v>3.6075176814472629E-2</c:v>
                </c:pt>
                <c:pt idx="6">
                  <c:v>3.319649237917062E-2</c:v>
                </c:pt>
                <c:pt idx="7">
                  <c:v>3.3317669034044727E-2</c:v>
                </c:pt>
                <c:pt idx="8">
                  <c:v>3.215910199232154E-2</c:v>
                </c:pt>
                <c:pt idx="9">
                  <c:v>3.0031121711605473E-2</c:v>
                </c:pt>
                <c:pt idx="10">
                  <c:v>3.2889117449733857E-2</c:v>
                </c:pt>
                <c:pt idx="11">
                  <c:v>3.1003490478766008E-2</c:v>
                </c:pt>
                <c:pt idx="12">
                  <c:v>2.7353413191704423E-2</c:v>
                </c:pt>
                <c:pt idx="13">
                  <c:v>2.2763477947326576E-2</c:v>
                </c:pt>
                <c:pt idx="14">
                  <c:v>1.7579481541248828E-2</c:v>
                </c:pt>
                <c:pt idx="15">
                  <c:v>1.2099932318404961E-2</c:v>
                </c:pt>
                <c:pt idx="16">
                  <c:v>1.0022196016539135E-2</c:v>
                </c:pt>
                <c:pt idx="17">
                  <c:v>7.2558216516082508E-3</c:v>
                </c:pt>
                <c:pt idx="18">
                  <c:v>3.2599475689303057E-3</c:v>
                </c:pt>
                <c:pt idx="19">
                  <c:v>7.7434837992723486E-4</c:v>
                </c:pt>
                <c:pt idx="20">
                  <c:v>7.3888204191530053E-5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FE-4364-BCCC-28AAA7A5A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EN'!$S$381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EN'!$S$382:$S$402</c:f>
              <c:numCache>
                <c:formatCode>0.00%</c:formatCode>
                <c:ptCount val="21"/>
                <c:pt idx="0">
                  <c:v>-3.385789222699094E-2</c:v>
                </c:pt>
                <c:pt idx="1">
                  <c:v>-3.6719122556032428E-2</c:v>
                </c:pt>
                <c:pt idx="2">
                  <c:v>-3.6432999523128277E-2</c:v>
                </c:pt>
                <c:pt idx="3">
                  <c:v>-2.9852169766332856E-2</c:v>
                </c:pt>
                <c:pt idx="4">
                  <c:v>-3.5670004768717213E-2</c:v>
                </c:pt>
                <c:pt idx="5">
                  <c:v>-3.7482117310443493E-2</c:v>
                </c:pt>
                <c:pt idx="6">
                  <c:v>-3.5765379113018601E-2</c:v>
                </c:pt>
                <c:pt idx="7">
                  <c:v>-3.2808774439675725E-2</c:v>
                </c:pt>
                <c:pt idx="8">
                  <c:v>-2.966142107773009E-2</c:v>
                </c:pt>
                <c:pt idx="9">
                  <c:v>-3.1092036242250834E-2</c:v>
                </c:pt>
                <c:pt idx="10">
                  <c:v>-3.3953266571292322E-2</c:v>
                </c:pt>
                <c:pt idx="11">
                  <c:v>-3.357176919408679E-2</c:v>
                </c:pt>
                <c:pt idx="12">
                  <c:v>-3.5288507391511681E-2</c:v>
                </c:pt>
                <c:pt idx="13">
                  <c:v>-2.7563185503099667E-2</c:v>
                </c:pt>
                <c:pt idx="14">
                  <c:v>-2.2794468288030521E-2</c:v>
                </c:pt>
                <c:pt idx="15">
                  <c:v>-1.402002861230329E-2</c:v>
                </c:pt>
                <c:pt idx="16">
                  <c:v>-8.7744396757272296E-3</c:v>
                </c:pt>
                <c:pt idx="17">
                  <c:v>-5.9132093466857417E-3</c:v>
                </c:pt>
                <c:pt idx="18">
                  <c:v>-2.0028612303290413E-3</c:v>
                </c:pt>
                <c:pt idx="19">
                  <c:v>-2.861230329041488E-4</c:v>
                </c:pt>
                <c:pt idx="20">
                  <c:v>-9.5374344301382921E-5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0B9-A2A2-1D1040FA6778}"/>
            </c:ext>
          </c:extLst>
        </c:ser>
        <c:ser>
          <c:idx val="1"/>
          <c:order val="1"/>
          <c:tx>
            <c:strRef>
              <c:f>'Úrvinnsla - EN'!$T$381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EN'!$T$382:$T$402</c:f>
              <c:numCache>
                <c:formatCode>0.00%</c:formatCode>
                <c:ptCount val="21"/>
                <c:pt idx="0">
                  <c:v>3.4907010014306149E-2</c:v>
                </c:pt>
                <c:pt idx="1">
                  <c:v>3.2522651406771581E-2</c:v>
                </c:pt>
                <c:pt idx="2">
                  <c:v>3.0138292799237004E-2</c:v>
                </c:pt>
                <c:pt idx="3">
                  <c:v>3.3953266571292322E-2</c:v>
                </c:pt>
                <c:pt idx="4">
                  <c:v>3.2999523128278495E-2</c:v>
                </c:pt>
                <c:pt idx="5">
                  <c:v>3.0233667143538388E-2</c:v>
                </c:pt>
                <c:pt idx="6">
                  <c:v>3.2141154029566049E-2</c:v>
                </c:pt>
                <c:pt idx="7">
                  <c:v>2.9852169766332856E-2</c:v>
                </c:pt>
                <c:pt idx="8">
                  <c:v>2.7563185503099667E-2</c:v>
                </c:pt>
                <c:pt idx="9">
                  <c:v>2.9089175011921792E-2</c:v>
                </c:pt>
                <c:pt idx="10">
                  <c:v>3.2331902718168812E-2</c:v>
                </c:pt>
                <c:pt idx="11">
                  <c:v>3.223652837386743E-2</c:v>
                </c:pt>
                <c:pt idx="12">
                  <c:v>2.5083452551263711E-2</c:v>
                </c:pt>
                <c:pt idx="13">
                  <c:v>2.317596566523605E-2</c:v>
                </c:pt>
                <c:pt idx="14">
                  <c:v>1.9742489270386267E-2</c:v>
                </c:pt>
                <c:pt idx="15">
                  <c:v>1.239866475917978E-2</c:v>
                </c:pt>
                <c:pt idx="16">
                  <c:v>9.8235574630424413E-3</c:v>
                </c:pt>
                <c:pt idx="17">
                  <c:v>5.0548402479732952E-3</c:v>
                </c:pt>
                <c:pt idx="18">
                  <c:v>2.6704816404387222E-3</c:v>
                </c:pt>
                <c:pt idx="19">
                  <c:v>3.8149737720553169E-4</c:v>
                </c:pt>
                <c:pt idx="20">
                  <c:v>9.5374344301382921E-5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0B9-A2A2-1D1040FA6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EN'!$Y$381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EN'!$Y$382:$Y$402</c:f>
              <c:numCache>
                <c:formatCode>0.00%</c:formatCode>
                <c:ptCount val="21"/>
                <c:pt idx="0">
                  <c:v>-3.1048930980054526E-2</c:v>
                </c:pt>
                <c:pt idx="1">
                  <c:v>-3.515568948199168E-2</c:v>
                </c:pt>
                <c:pt idx="2">
                  <c:v>-3.2727794518582293E-2</c:v>
                </c:pt>
                <c:pt idx="3">
                  <c:v>-3.1823791074759647E-2</c:v>
                </c:pt>
                <c:pt idx="4">
                  <c:v>-3.825799971301478E-2</c:v>
                </c:pt>
                <c:pt idx="5">
                  <c:v>-4.2714880183670541E-2</c:v>
                </c:pt>
                <c:pt idx="6">
                  <c:v>-3.7325297747166024E-2</c:v>
                </c:pt>
                <c:pt idx="7">
                  <c:v>-3.7107188979767544E-2</c:v>
                </c:pt>
                <c:pt idx="8">
                  <c:v>-3.3712153824078057E-2</c:v>
                </c:pt>
                <c:pt idx="9">
                  <c:v>-3.1909886640837999E-2</c:v>
                </c:pt>
                <c:pt idx="10">
                  <c:v>-3.1786482996125701E-2</c:v>
                </c:pt>
                <c:pt idx="11">
                  <c:v>-3.1143636102740707E-2</c:v>
                </c:pt>
                <c:pt idx="12">
                  <c:v>-2.8035586167312384E-2</c:v>
                </c:pt>
                <c:pt idx="13">
                  <c:v>-2.3191275649304059E-2</c:v>
                </c:pt>
                <c:pt idx="14">
                  <c:v>-1.7706988090113358E-2</c:v>
                </c:pt>
                <c:pt idx="15">
                  <c:v>-1.1232601521021667E-2</c:v>
                </c:pt>
                <c:pt idx="16">
                  <c:v>-7.8633950351556896E-3</c:v>
                </c:pt>
                <c:pt idx="17">
                  <c:v>-4.9533649017075619E-3</c:v>
                </c:pt>
                <c:pt idx="18">
                  <c:v>-1.638685607691204E-3</c:v>
                </c:pt>
                <c:pt idx="19">
                  <c:v>-3.1281389008466065E-4</c:v>
                </c:pt>
                <c:pt idx="20">
                  <c:v>-3.7308078633950353E-5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8-487A-9711-4F33DF5EA26E}"/>
            </c:ext>
          </c:extLst>
        </c:ser>
        <c:ser>
          <c:idx val="1"/>
          <c:order val="1"/>
          <c:tx>
            <c:strRef>
              <c:f>'Úrvinnsla - EN'!$Z$381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EN'!$Z$382:$Z$402</c:f>
              <c:numCache>
                <c:formatCode>0.00%</c:formatCode>
                <c:ptCount val="21"/>
                <c:pt idx="0">
                  <c:v>2.9998565073898694E-2</c:v>
                </c:pt>
                <c:pt idx="1">
                  <c:v>3.3247237767254988E-2</c:v>
                </c:pt>
                <c:pt idx="2">
                  <c:v>3.1269909599655615E-2</c:v>
                </c:pt>
                <c:pt idx="3">
                  <c:v>3.1097718467498925E-2</c:v>
                </c:pt>
                <c:pt idx="4">
                  <c:v>3.5557468790357295E-2</c:v>
                </c:pt>
                <c:pt idx="5">
                  <c:v>3.7442961687473096E-2</c:v>
                </c:pt>
                <c:pt idx="6">
                  <c:v>3.3158272348974026E-2</c:v>
                </c:pt>
                <c:pt idx="7">
                  <c:v>3.3476825943463913E-2</c:v>
                </c:pt>
                <c:pt idx="8">
                  <c:v>3.1209642703400774E-2</c:v>
                </c:pt>
                <c:pt idx="9">
                  <c:v>3.0084660639977043E-2</c:v>
                </c:pt>
                <c:pt idx="10">
                  <c:v>3.1984502798105899E-2</c:v>
                </c:pt>
                <c:pt idx="11">
                  <c:v>3.065002152389152E-2</c:v>
                </c:pt>
                <c:pt idx="12">
                  <c:v>2.7498923805424021E-2</c:v>
                </c:pt>
                <c:pt idx="13">
                  <c:v>2.2803845601951499E-2</c:v>
                </c:pt>
                <c:pt idx="14">
                  <c:v>1.7781604247381261E-2</c:v>
                </c:pt>
                <c:pt idx="15">
                  <c:v>1.2326015210216673E-2</c:v>
                </c:pt>
                <c:pt idx="16">
                  <c:v>9.602525469938299E-3</c:v>
                </c:pt>
                <c:pt idx="17">
                  <c:v>7.065576122829674E-3</c:v>
                </c:pt>
                <c:pt idx="18">
                  <c:v>3.222844023532788E-3</c:v>
                </c:pt>
                <c:pt idx="19">
                  <c:v>7.4329172047639543E-4</c:v>
                </c:pt>
                <c:pt idx="20">
                  <c:v>9.1835270483570103E-5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08-487A-9711-4F33DF5EA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EN'!$S$406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EN'!$S$407:$S$427</c:f>
              <c:numCache>
                <c:formatCode>0.00%</c:formatCode>
                <c:ptCount val="21"/>
                <c:pt idx="0">
                  <c:v>-3.3083411433926894E-2</c:v>
                </c:pt>
                <c:pt idx="1">
                  <c:v>-3.6738519212746019E-2</c:v>
                </c:pt>
                <c:pt idx="2">
                  <c:v>-3.5051546391752578E-2</c:v>
                </c:pt>
                <c:pt idx="3">
                  <c:v>-3.0084348641049672E-2</c:v>
                </c:pt>
                <c:pt idx="4">
                  <c:v>-3.5145267104029994E-2</c:v>
                </c:pt>
                <c:pt idx="5">
                  <c:v>-3.6457357075913778E-2</c:v>
                </c:pt>
                <c:pt idx="6">
                  <c:v>-3.5895032802249295E-2</c:v>
                </c:pt>
                <c:pt idx="7">
                  <c:v>-3.5145267104029994E-2</c:v>
                </c:pt>
                <c:pt idx="8">
                  <c:v>-2.9615745079662605E-2</c:v>
                </c:pt>
                <c:pt idx="9">
                  <c:v>-3.2989690721649485E-2</c:v>
                </c:pt>
                <c:pt idx="10">
                  <c:v>-3.2052483598875352E-2</c:v>
                </c:pt>
                <c:pt idx="11">
                  <c:v>-3.3458294283036552E-2</c:v>
                </c:pt>
                <c:pt idx="12">
                  <c:v>-3.420805998125586E-2</c:v>
                </c:pt>
                <c:pt idx="13">
                  <c:v>-2.88659793814433E-2</c:v>
                </c:pt>
                <c:pt idx="14">
                  <c:v>-2.2399250234301782E-2</c:v>
                </c:pt>
                <c:pt idx="15">
                  <c:v>-1.6213683223992501E-2</c:v>
                </c:pt>
                <c:pt idx="16">
                  <c:v>-8.2474226804123713E-3</c:v>
                </c:pt>
                <c:pt idx="17">
                  <c:v>-5.9981255857544519E-3</c:v>
                </c:pt>
                <c:pt idx="18">
                  <c:v>-1.8744142455482662E-3</c:v>
                </c:pt>
                <c:pt idx="19">
                  <c:v>-2.8116213683223993E-4</c:v>
                </c:pt>
                <c:pt idx="20">
                  <c:v>-9.372071227741331E-5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F-413D-B6D8-63E2CC1EDD25}"/>
            </c:ext>
          </c:extLst>
        </c:ser>
        <c:ser>
          <c:idx val="1"/>
          <c:order val="1"/>
          <c:tx>
            <c:strRef>
              <c:f>'Úrvinnsla - EN'!$T$406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EN'!$T$407:$T$427</c:f>
              <c:numCache>
                <c:formatCode>0.00%</c:formatCode>
                <c:ptCount val="21"/>
                <c:pt idx="0">
                  <c:v>3.2708528584817244E-2</c:v>
                </c:pt>
                <c:pt idx="1">
                  <c:v>3.5426429240862228E-2</c:v>
                </c:pt>
                <c:pt idx="2">
                  <c:v>3.1490159325210869E-2</c:v>
                </c:pt>
                <c:pt idx="3">
                  <c:v>3.0834114339268977E-2</c:v>
                </c:pt>
                <c:pt idx="4">
                  <c:v>3.2239925023430177E-2</c:v>
                </c:pt>
                <c:pt idx="5">
                  <c:v>3.177132146204311E-2</c:v>
                </c:pt>
                <c:pt idx="6">
                  <c:v>3.139643861293346E-2</c:v>
                </c:pt>
                <c:pt idx="7">
                  <c:v>3.1583880037488285E-2</c:v>
                </c:pt>
                <c:pt idx="8">
                  <c:v>2.6335520149953141E-2</c:v>
                </c:pt>
                <c:pt idx="9">
                  <c:v>2.9147141518275538E-2</c:v>
                </c:pt>
                <c:pt idx="10">
                  <c:v>3.0740393626991564E-2</c:v>
                </c:pt>
                <c:pt idx="11">
                  <c:v>3.2333645735707593E-2</c:v>
                </c:pt>
                <c:pt idx="12">
                  <c:v>2.5679475164011246E-2</c:v>
                </c:pt>
                <c:pt idx="13">
                  <c:v>2.3242736644798499E-2</c:v>
                </c:pt>
                <c:pt idx="14">
                  <c:v>1.930646672914714E-2</c:v>
                </c:pt>
                <c:pt idx="15">
                  <c:v>1.3589503280224929E-2</c:v>
                </c:pt>
                <c:pt idx="16">
                  <c:v>9.9343955014058113E-3</c:v>
                </c:pt>
                <c:pt idx="17">
                  <c:v>4.9671977507029057E-3</c:v>
                </c:pt>
                <c:pt idx="18">
                  <c:v>2.9053420805998124E-3</c:v>
                </c:pt>
                <c:pt idx="19">
                  <c:v>3.7488284910965324E-4</c:v>
                </c:pt>
                <c:pt idx="20">
                  <c:v>9.372071227741331E-5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4F-413D-B6D8-63E2CC1ED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EN'!$Y$406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EN'!$Y$407:$Y$427</c:f>
              <c:numCache>
                <c:formatCode>0.00%</c:formatCode>
                <c:ptCount val="21"/>
                <c:pt idx="0">
                  <c:v>-3.0684246941799654E-2</c:v>
                </c:pt>
                <c:pt idx="1">
                  <c:v>-3.3757153541685923E-2</c:v>
                </c:pt>
                <c:pt idx="2">
                  <c:v>-3.3059656966142006E-2</c:v>
                </c:pt>
                <c:pt idx="3">
                  <c:v>-3.0913944609247852E-2</c:v>
                </c:pt>
                <c:pt idx="4">
                  <c:v>-3.7648007932973099E-2</c:v>
                </c:pt>
                <c:pt idx="5">
                  <c:v>-4.4264421231907811E-2</c:v>
                </c:pt>
                <c:pt idx="6">
                  <c:v>-3.9169054682050806E-2</c:v>
                </c:pt>
                <c:pt idx="7">
                  <c:v>-3.8236258056925806E-2</c:v>
                </c:pt>
                <c:pt idx="8">
                  <c:v>-3.3759954732752367E-2</c:v>
                </c:pt>
                <c:pt idx="9">
                  <c:v>-3.2737519993501239E-2</c:v>
                </c:pt>
                <c:pt idx="10">
                  <c:v>-3.1208069671224206E-2</c:v>
                </c:pt>
                <c:pt idx="11">
                  <c:v>-3.08495172147197E-2</c:v>
                </c:pt>
                <c:pt idx="12">
                  <c:v>-2.7944682078819914E-2</c:v>
                </c:pt>
                <c:pt idx="13">
                  <c:v>-2.347398113677936E-2</c:v>
                </c:pt>
                <c:pt idx="14">
                  <c:v>-1.8165724065872808E-2</c:v>
                </c:pt>
                <c:pt idx="15">
                  <c:v>-1.152690123840657E-2</c:v>
                </c:pt>
                <c:pt idx="16">
                  <c:v>-7.8237266485709726E-3</c:v>
                </c:pt>
                <c:pt idx="17">
                  <c:v>-4.8796748377410073E-3</c:v>
                </c:pt>
                <c:pt idx="18">
                  <c:v>-1.7395396522601411E-3</c:v>
                </c:pt>
                <c:pt idx="19">
                  <c:v>-2.8852267984346943E-4</c:v>
                </c:pt>
                <c:pt idx="20">
                  <c:v>-3.0813101730855962E-5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B-4795-8FE5-87BBF64ACBC6}"/>
            </c:ext>
          </c:extLst>
        </c:ser>
        <c:ser>
          <c:idx val="1"/>
          <c:order val="1"/>
          <c:tx>
            <c:strRef>
              <c:f>'Úrvinnsla - EN'!$Z$406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EN'!$Z$407:$Z$427</c:f>
              <c:numCache>
                <c:formatCode>0.00%</c:formatCode>
                <c:ptCount val="21"/>
                <c:pt idx="0">
                  <c:v>2.8779437016619468E-2</c:v>
                </c:pt>
                <c:pt idx="1">
                  <c:v>3.2406979447661147E-2</c:v>
                </c:pt>
                <c:pt idx="2">
                  <c:v>3.1280900638951684E-2</c:v>
                </c:pt>
                <c:pt idx="3">
                  <c:v>3.0558193343809787E-2</c:v>
                </c:pt>
                <c:pt idx="4">
                  <c:v>3.493925617172422E-2</c:v>
                </c:pt>
                <c:pt idx="5">
                  <c:v>3.8569599793832336E-2</c:v>
                </c:pt>
                <c:pt idx="6">
                  <c:v>3.3631099943696056E-2</c:v>
                </c:pt>
                <c:pt idx="7">
                  <c:v>3.364510589902827E-2</c:v>
                </c:pt>
                <c:pt idx="8">
                  <c:v>3.0787891011257985E-2</c:v>
                </c:pt>
                <c:pt idx="9">
                  <c:v>3.0440543319019246E-2</c:v>
                </c:pt>
                <c:pt idx="10">
                  <c:v>3.0670240986467447E-2</c:v>
                </c:pt>
                <c:pt idx="11">
                  <c:v>3.0320092103162263E-2</c:v>
                </c:pt>
                <c:pt idx="12">
                  <c:v>2.760853915084694E-2</c:v>
                </c:pt>
                <c:pt idx="13">
                  <c:v>2.2871725057494446E-2</c:v>
                </c:pt>
                <c:pt idx="14">
                  <c:v>1.8288976472796235E-2</c:v>
                </c:pt>
                <c:pt idx="15">
                  <c:v>1.2849063421766935E-2</c:v>
                </c:pt>
                <c:pt idx="16">
                  <c:v>9.2131174175259321E-3</c:v>
                </c:pt>
                <c:pt idx="17">
                  <c:v>6.7956895271869596E-3</c:v>
                </c:pt>
                <c:pt idx="18">
                  <c:v>3.2913995030687047E-3</c:v>
                </c:pt>
                <c:pt idx="19">
                  <c:v>7.8433349860360622E-4</c:v>
                </c:pt>
                <c:pt idx="20">
                  <c:v>1.0644526052477514E-4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B-4795-8FE5-87BBF64AC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2020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EN'!$S$431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EN'!$S$432:$S$452</c:f>
              <c:numCache>
                <c:formatCode>0.00%</c:formatCode>
                <c:ptCount val="21"/>
                <c:pt idx="0">
                  <c:v>-3.1939659186143964E-2</c:v>
                </c:pt>
                <c:pt idx="1">
                  <c:v>-3.510568954278797E-2</c:v>
                </c:pt>
                <c:pt idx="2">
                  <c:v>-3.4919452462985383E-2</c:v>
                </c:pt>
                <c:pt idx="3">
                  <c:v>-3.1474066486637489E-2</c:v>
                </c:pt>
                <c:pt idx="4">
                  <c:v>-3.4733215383182789E-2</c:v>
                </c:pt>
                <c:pt idx="5">
                  <c:v>-3.6688704721109973E-2</c:v>
                </c:pt>
                <c:pt idx="6">
                  <c:v>-3.7899245739826802E-2</c:v>
                </c:pt>
                <c:pt idx="7">
                  <c:v>-3.6502467641307386E-2</c:v>
                </c:pt>
                <c:pt idx="8">
                  <c:v>-2.9332340068907718E-2</c:v>
                </c:pt>
                <c:pt idx="9">
                  <c:v>-3.2032777726045257E-2</c:v>
                </c:pt>
                <c:pt idx="10">
                  <c:v>-3.2312133345749137E-2</c:v>
                </c:pt>
                <c:pt idx="11">
                  <c:v>-3.333643728466338E-2</c:v>
                </c:pt>
                <c:pt idx="12">
                  <c:v>-3.3429555824564673E-2</c:v>
                </c:pt>
                <c:pt idx="13">
                  <c:v>-2.9332340068907718E-2</c:v>
                </c:pt>
                <c:pt idx="14">
                  <c:v>-2.3745227674830057E-2</c:v>
                </c:pt>
                <c:pt idx="15">
                  <c:v>-1.7413166961542045E-2</c:v>
                </c:pt>
                <c:pt idx="16">
                  <c:v>-8.3806685911164917E-3</c:v>
                </c:pt>
                <c:pt idx="17">
                  <c:v>-4.7490455349660119E-3</c:v>
                </c:pt>
                <c:pt idx="18">
                  <c:v>-2.2348449576310644E-3</c:v>
                </c:pt>
                <c:pt idx="19">
                  <c:v>-3.7247415960517741E-4</c:v>
                </c:pt>
                <c:pt idx="20">
                  <c:v>-9.3118539901294352E-5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84-4199-BF1E-7F84947911D9}"/>
            </c:ext>
          </c:extLst>
        </c:ser>
        <c:ser>
          <c:idx val="1"/>
          <c:order val="1"/>
          <c:tx>
            <c:strRef>
              <c:f>'Úrvinnsla - EN'!$T$431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EN'!$T$432:$T$452</c:f>
              <c:numCache>
                <c:formatCode>0.00%</c:formatCode>
                <c:ptCount val="21"/>
                <c:pt idx="0">
                  <c:v>3.0635999627525841E-2</c:v>
                </c:pt>
                <c:pt idx="1">
                  <c:v>3.4640096843281495E-2</c:v>
                </c:pt>
                <c:pt idx="2">
                  <c:v>3.1008473787131018E-2</c:v>
                </c:pt>
                <c:pt idx="3">
                  <c:v>3.1101592327032312E-2</c:v>
                </c:pt>
                <c:pt idx="4">
                  <c:v>3.1380947946736196E-2</c:v>
                </c:pt>
                <c:pt idx="5">
                  <c:v>3.184654064624267E-2</c:v>
                </c:pt>
                <c:pt idx="6">
                  <c:v>3.2498370425551724E-2</c:v>
                </c:pt>
                <c:pt idx="7">
                  <c:v>3.1939659186143964E-2</c:v>
                </c:pt>
                <c:pt idx="8">
                  <c:v>2.6166309712263712E-2</c:v>
                </c:pt>
                <c:pt idx="9">
                  <c:v>2.8121799050190893E-2</c:v>
                </c:pt>
                <c:pt idx="10">
                  <c:v>2.8773628829499954E-2</c:v>
                </c:pt>
                <c:pt idx="11">
                  <c:v>3.2125896265946551E-2</c:v>
                </c:pt>
                <c:pt idx="12">
                  <c:v>2.8121799050190893E-2</c:v>
                </c:pt>
                <c:pt idx="13">
                  <c:v>2.3093397895520999E-2</c:v>
                </c:pt>
                <c:pt idx="14">
                  <c:v>1.9461774839370519E-2</c:v>
                </c:pt>
                <c:pt idx="15">
                  <c:v>1.499208492410839E-2</c:v>
                </c:pt>
                <c:pt idx="16">
                  <c:v>9.9636837694384948E-3</c:v>
                </c:pt>
                <c:pt idx="17">
                  <c:v>4.7490455349660119E-3</c:v>
                </c:pt>
                <c:pt idx="18">
                  <c:v>2.8866747369401249E-3</c:v>
                </c:pt>
                <c:pt idx="19">
                  <c:v>3.7247415960517741E-4</c:v>
                </c:pt>
                <c:pt idx="20">
                  <c:v>9.3118539901294352E-5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84-4199-BF1E-7F8494791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2020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EN'!$Y$431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EN'!$Y$432:$Y$452</c:f>
              <c:numCache>
                <c:formatCode>0.00%</c:formatCode>
                <c:ptCount val="21"/>
                <c:pt idx="0">
                  <c:v>-3.0288300460819369E-2</c:v>
                </c:pt>
                <c:pt idx="1">
                  <c:v>-3.2490786358867887E-2</c:v>
                </c:pt>
                <c:pt idx="2">
                  <c:v>-3.3465702186557693E-2</c:v>
                </c:pt>
                <c:pt idx="3">
                  <c:v>-3.1002323320535846E-2</c:v>
                </c:pt>
                <c:pt idx="4">
                  <c:v>-3.6390449669627116E-2</c:v>
                </c:pt>
                <c:pt idx="5">
                  <c:v>-4.484063559019482E-2</c:v>
                </c:pt>
                <c:pt idx="6">
                  <c:v>-4.0688318036766688E-2</c:v>
                </c:pt>
                <c:pt idx="7">
                  <c:v>-3.8425414819819079E-2</c:v>
                </c:pt>
                <c:pt idx="8">
                  <c:v>-3.448455788253775E-2</c:v>
                </c:pt>
                <c:pt idx="9">
                  <c:v>-3.2974124910060583E-2</c:v>
                </c:pt>
                <c:pt idx="10">
                  <c:v>-3.084578753975185E-2</c:v>
                </c:pt>
                <c:pt idx="11">
                  <c:v>-3.0167465823021194E-2</c:v>
                </c:pt>
                <c:pt idx="12">
                  <c:v>-2.8253335310627407E-2</c:v>
                </c:pt>
                <c:pt idx="13">
                  <c:v>-2.3480367117599564E-2</c:v>
                </c:pt>
                <c:pt idx="14">
                  <c:v>-1.8732115100484985E-2</c:v>
                </c:pt>
                <c:pt idx="15">
                  <c:v>-1.2088956263353601E-2</c:v>
                </c:pt>
                <c:pt idx="16">
                  <c:v>-7.8707289074900991E-3</c:v>
                </c:pt>
                <c:pt idx="17">
                  <c:v>-4.7345208082738774E-3</c:v>
                </c:pt>
                <c:pt idx="18">
                  <c:v>-1.83174325934958E-3</c:v>
                </c:pt>
                <c:pt idx="19">
                  <c:v>-2.9934035272729268E-4</c:v>
                </c:pt>
                <c:pt idx="20">
                  <c:v>-3.0208659449543301E-5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9-4E5F-B2C6-AF6FA0EBC3E5}"/>
            </c:ext>
          </c:extLst>
        </c:ser>
        <c:ser>
          <c:idx val="1"/>
          <c:order val="1"/>
          <c:tx>
            <c:strRef>
              <c:f>'Úrvinnsla - EN'!$Z$431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EN'!$Z$432:$Z$452</c:f>
              <c:numCache>
                <c:formatCode>0.00%</c:formatCode>
                <c:ptCount val="21"/>
                <c:pt idx="0">
                  <c:v>2.837691619019372E-2</c:v>
                </c:pt>
                <c:pt idx="1">
                  <c:v>3.1296171189726857E-2</c:v>
                </c:pt>
                <c:pt idx="2">
                  <c:v>3.1427990794597592E-2</c:v>
                </c:pt>
                <c:pt idx="3">
                  <c:v>3.0082332328208845E-2</c:v>
                </c:pt>
                <c:pt idx="4">
                  <c:v>3.4380200695348417E-2</c:v>
                </c:pt>
                <c:pt idx="5">
                  <c:v>3.9103736536549728E-2</c:v>
                </c:pt>
                <c:pt idx="6">
                  <c:v>3.452575150905985E-2</c:v>
                </c:pt>
                <c:pt idx="7">
                  <c:v>3.3177346800902965E-2</c:v>
                </c:pt>
                <c:pt idx="8">
                  <c:v>3.1455453212278994E-2</c:v>
                </c:pt>
                <c:pt idx="9">
                  <c:v>3.0093317295281408E-2</c:v>
                </c:pt>
                <c:pt idx="10">
                  <c:v>2.964567988707454E-2</c:v>
                </c:pt>
                <c:pt idx="11">
                  <c:v>3.0153734614180493E-2</c:v>
                </c:pt>
                <c:pt idx="12">
                  <c:v>2.7860622737783343E-2</c:v>
                </c:pt>
                <c:pt idx="13">
                  <c:v>2.3153564347190868E-2</c:v>
                </c:pt>
                <c:pt idx="14">
                  <c:v>1.866345905628148E-2</c:v>
                </c:pt>
                <c:pt idx="15">
                  <c:v>1.3376943652611401E-2</c:v>
                </c:pt>
                <c:pt idx="16">
                  <c:v>8.985703065355061E-3</c:v>
                </c:pt>
                <c:pt idx="17">
                  <c:v>6.6733674965809286E-3</c:v>
                </c:pt>
                <c:pt idx="18">
                  <c:v>3.2927438800002197E-3</c:v>
                </c:pt>
                <c:pt idx="19">
                  <c:v>7.826789039199855E-4</c:v>
                </c:pt>
                <c:pt idx="20">
                  <c:v>1.071034289574717E-4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79-4E5F-B2C6-AF6FA0EBC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Úrvinnsla!$S$82:$S$102</c:f>
              <c:numCache>
                <c:formatCode>0.00%</c:formatCode>
                <c:ptCount val="21"/>
                <c:pt idx="0">
                  <c:v>-3.318965517241379E-2</c:v>
                </c:pt>
                <c:pt idx="1">
                  <c:v>-3.8038793103448279E-2</c:v>
                </c:pt>
                <c:pt idx="2">
                  <c:v>-3.9762931034482758E-2</c:v>
                </c:pt>
                <c:pt idx="3">
                  <c:v>-4.1918103448275859E-2</c:v>
                </c:pt>
                <c:pt idx="4">
                  <c:v>-4.7306034482758622E-2</c:v>
                </c:pt>
                <c:pt idx="5">
                  <c:v>-4.9461206896551722E-2</c:v>
                </c:pt>
                <c:pt idx="6">
                  <c:v>-6.4978448275862064E-2</c:v>
                </c:pt>
                <c:pt idx="7">
                  <c:v>-6.7241379310344823E-2</c:v>
                </c:pt>
                <c:pt idx="8">
                  <c:v>-7.1874999999999994E-2</c:v>
                </c:pt>
                <c:pt idx="9">
                  <c:v>-7.5431034482758619E-2</c:v>
                </c:pt>
                <c:pt idx="10">
                  <c:v>-5.9482758620689656E-2</c:v>
                </c:pt>
                <c:pt idx="11">
                  <c:v>-4.6551724137931037E-2</c:v>
                </c:pt>
                <c:pt idx="12">
                  <c:v>-2.9633620689655173E-2</c:v>
                </c:pt>
                <c:pt idx="13">
                  <c:v>-1.8749999999999999E-2</c:v>
                </c:pt>
                <c:pt idx="14">
                  <c:v>-1.670258620689655E-2</c:v>
                </c:pt>
                <c:pt idx="15">
                  <c:v>-1.5517241379310345E-2</c:v>
                </c:pt>
                <c:pt idx="16">
                  <c:v>-7.5431034482758624E-3</c:v>
                </c:pt>
                <c:pt idx="17">
                  <c:v>-4.4181034482758622E-3</c:v>
                </c:pt>
                <c:pt idx="18">
                  <c:v>-1.4008620689655172E-3</c:v>
                </c:pt>
                <c:pt idx="19">
                  <c:v>0</c:v>
                </c:pt>
                <c:pt idx="20">
                  <c:v>-1.0775862068965517E-4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0-4326-905B-F35BC046E8A6}"/>
            </c:ext>
          </c:extLst>
        </c:ser>
        <c:ser>
          <c:idx val="1"/>
          <c:order val="1"/>
          <c:tx>
            <c:strRef>
              <c:f>Úrvinnsla!$T$81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Úrvinnsla!$T$82:$T$102</c:f>
              <c:numCache>
                <c:formatCode>0.00%</c:formatCode>
                <c:ptCount val="21"/>
                <c:pt idx="0">
                  <c:v>3.2974137931034486E-2</c:v>
                </c:pt>
                <c:pt idx="1">
                  <c:v>3.8900862068965515E-2</c:v>
                </c:pt>
                <c:pt idx="2">
                  <c:v>3.9439655172413796E-2</c:v>
                </c:pt>
                <c:pt idx="3">
                  <c:v>4.0840517241379312E-2</c:v>
                </c:pt>
                <c:pt idx="4">
                  <c:v>3.8038793103448279E-2</c:v>
                </c:pt>
                <c:pt idx="5">
                  <c:v>3.1896551724137932E-2</c:v>
                </c:pt>
                <c:pt idx="6">
                  <c:v>3.2327586206896554E-2</c:v>
                </c:pt>
                <c:pt idx="7">
                  <c:v>3.545258620689655E-2</c:v>
                </c:pt>
                <c:pt idx="8">
                  <c:v>3.9331896551724137E-2</c:v>
                </c:pt>
                <c:pt idx="9">
                  <c:v>3.8254310344827583E-2</c:v>
                </c:pt>
                <c:pt idx="10">
                  <c:v>2.9633620689655173E-2</c:v>
                </c:pt>
                <c:pt idx="11">
                  <c:v>2.8017241379310345E-2</c:v>
                </c:pt>
                <c:pt idx="12">
                  <c:v>2.3168103448275863E-2</c:v>
                </c:pt>
                <c:pt idx="13">
                  <c:v>1.670258620689655E-2</c:v>
                </c:pt>
                <c:pt idx="14">
                  <c:v>1.4116379310344828E-2</c:v>
                </c:pt>
                <c:pt idx="15">
                  <c:v>1.3685344827586206E-2</c:v>
                </c:pt>
                <c:pt idx="16">
                  <c:v>1.1099137931034482E-2</c:v>
                </c:pt>
                <c:pt idx="17">
                  <c:v>5.0646551724137928E-3</c:v>
                </c:pt>
                <c:pt idx="18">
                  <c:v>1.8318965517241379E-3</c:v>
                </c:pt>
                <c:pt idx="19">
                  <c:v>7.543103448275862E-4</c:v>
                </c:pt>
                <c:pt idx="20">
                  <c:v>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0-4326-905B-F35BC046E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2021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EN'!$S$456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EN'!$S$457:$S$477</c:f>
              <c:numCache>
                <c:formatCode>0.00%</c:formatCode>
                <c:ptCount val="21"/>
                <c:pt idx="0">
                  <c:v>-2.9677419354838711E-2</c:v>
                </c:pt>
                <c:pt idx="1">
                  <c:v>-3.5576036866359448E-2</c:v>
                </c:pt>
                <c:pt idx="2">
                  <c:v>-3.474654377880184E-2</c:v>
                </c:pt>
                <c:pt idx="3">
                  <c:v>-2.9493087557603687E-2</c:v>
                </c:pt>
                <c:pt idx="4">
                  <c:v>-3.3824884792626728E-2</c:v>
                </c:pt>
                <c:pt idx="5">
                  <c:v>-3.8341013824884793E-2</c:v>
                </c:pt>
                <c:pt idx="6">
                  <c:v>-3.9262672811059905E-2</c:v>
                </c:pt>
                <c:pt idx="7">
                  <c:v>-3.7142857142857144E-2</c:v>
                </c:pt>
                <c:pt idx="8">
                  <c:v>-3.0691244239631335E-2</c:v>
                </c:pt>
                <c:pt idx="9">
                  <c:v>-2.8940092165898618E-2</c:v>
                </c:pt>
                <c:pt idx="10">
                  <c:v>-3.1981566820276495E-2</c:v>
                </c:pt>
                <c:pt idx="11">
                  <c:v>-3.4562211981566823E-2</c:v>
                </c:pt>
                <c:pt idx="12">
                  <c:v>-3.3732718894009216E-2</c:v>
                </c:pt>
                <c:pt idx="13">
                  <c:v>-2.8847926267281106E-2</c:v>
                </c:pt>
                <c:pt idx="14">
                  <c:v>-2.4423963133640553E-2</c:v>
                </c:pt>
                <c:pt idx="15">
                  <c:v>-1.8433179723502304E-2</c:v>
                </c:pt>
                <c:pt idx="16">
                  <c:v>-8.9400921658986179E-3</c:v>
                </c:pt>
                <c:pt idx="17">
                  <c:v>-4.608294930875576E-3</c:v>
                </c:pt>
                <c:pt idx="18">
                  <c:v>-2.3963133640552995E-3</c:v>
                </c:pt>
                <c:pt idx="19">
                  <c:v>-1.8433179723502304E-4</c:v>
                </c:pt>
                <c:pt idx="20">
                  <c:v>-9.2165898617511521E-5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4-4CF5-9017-3C705D3D25BA}"/>
            </c:ext>
          </c:extLst>
        </c:ser>
        <c:ser>
          <c:idx val="1"/>
          <c:order val="1"/>
          <c:tx>
            <c:strRef>
              <c:f>'Úrvinnsla - EN'!$T$456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EN'!$T$457:$T$477</c:f>
              <c:numCache>
                <c:formatCode>0.00%</c:formatCode>
                <c:ptCount val="21"/>
                <c:pt idx="0">
                  <c:v>2.9769585253456222E-2</c:v>
                </c:pt>
                <c:pt idx="1">
                  <c:v>3.2903225806451615E-2</c:v>
                </c:pt>
                <c:pt idx="2">
                  <c:v>3.2350230414746543E-2</c:v>
                </c:pt>
                <c:pt idx="3">
                  <c:v>2.9124423963133642E-2</c:v>
                </c:pt>
                <c:pt idx="4">
                  <c:v>3.2718894009216591E-2</c:v>
                </c:pt>
                <c:pt idx="5">
                  <c:v>3.3179723502304151E-2</c:v>
                </c:pt>
                <c:pt idx="6">
                  <c:v>3.2258064516129031E-2</c:v>
                </c:pt>
                <c:pt idx="7">
                  <c:v>3.1336405529953919E-2</c:v>
                </c:pt>
                <c:pt idx="8">
                  <c:v>2.6912442396313366E-2</c:v>
                </c:pt>
                <c:pt idx="9">
                  <c:v>2.8847926267281106E-2</c:v>
                </c:pt>
                <c:pt idx="10">
                  <c:v>2.7834101382488478E-2</c:v>
                </c:pt>
                <c:pt idx="11">
                  <c:v>3.2258064516129031E-2</c:v>
                </c:pt>
                <c:pt idx="12">
                  <c:v>2.8479262672811059E-2</c:v>
                </c:pt>
                <c:pt idx="13">
                  <c:v>2.2396313364055301E-2</c:v>
                </c:pt>
                <c:pt idx="14">
                  <c:v>1.9170506912442396E-2</c:v>
                </c:pt>
                <c:pt idx="15">
                  <c:v>1.6497695852534563E-2</c:v>
                </c:pt>
                <c:pt idx="16">
                  <c:v>9.308755760368664E-3</c:v>
                </c:pt>
                <c:pt idx="17">
                  <c:v>5.4377880184331802E-3</c:v>
                </c:pt>
                <c:pt idx="18">
                  <c:v>2.9493087557603687E-3</c:v>
                </c:pt>
                <c:pt idx="19">
                  <c:v>3.6866359447004608E-4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4-4CF5-9017-3C705D3D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Iceland 2021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EN'!$Y$456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EN'!$Y$457:$Y$477</c:f>
              <c:numCache>
                <c:formatCode>0.00%</c:formatCode>
                <c:ptCount val="21"/>
                <c:pt idx="0">
                  <c:v>-3.0727347664808346E-2</c:v>
                </c:pt>
                <c:pt idx="1">
                  <c:v>-3.1513698778715377E-2</c:v>
                </c:pt>
                <c:pt idx="2">
                  <c:v>-3.397036812078353E-2</c:v>
                </c:pt>
                <c:pt idx="3">
                  <c:v>-3.0835809887416212E-2</c:v>
                </c:pt>
                <c:pt idx="4">
                  <c:v>-3.5410204125902948E-2</c:v>
                </c:pt>
                <c:pt idx="5">
                  <c:v>-4.3474370376797758E-2</c:v>
                </c:pt>
                <c:pt idx="6">
                  <c:v>-4.2083342371851885E-2</c:v>
                </c:pt>
                <c:pt idx="7">
                  <c:v>-3.7625545022668606E-2</c:v>
                </c:pt>
                <c:pt idx="8">
                  <c:v>-3.4865181457298423E-2</c:v>
                </c:pt>
                <c:pt idx="9">
                  <c:v>-3.3099958784355406E-2</c:v>
                </c:pt>
                <c:pt idx="10">
                  <c:v>-2.9984381439944467E-2</c:v>
                </c:pt>
                <c:pt idx="11">
                  <c:v>-2.9683398772207641E-2</c:v>
                </c:pt>
                <c:pt idx="12">
                  <c:v>-2.8566237879346625E-2</c:v>
                </c:pt>
                <c:pt idx="13">
                  <c:v>-2.3514609861385278E-2</c:v>
                </c:pt>
                <c:pt idx="14">
                  <c:v>-1.9360506735504025E-2</c:v>
                </c:pt>
                <c:pt idx="15">
                  <c:v>-1.3001908935117899E-2</c:v>
                </c:pt>
                <c:pt idx="16">
                  <c:v>-7.8770689168962457E-3</c:v>
                </c:pt>
                <c:pt idx="17">
                  <c:v>-4.688279572224994E-3</c:v>
                </c:pt>
                <c:pt idx="18">
                  <c:v>-1.9468968958111889E-3</c:v>
                </c:pt>
                <c:pt idx="19">
                  <c:v>-3.5250222347556345E-4</c:v>
                </c:pt>
                <c:pt idx="20">
                  <c:v>-1.8980888956376495E-5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4B-4217-B22E-BB03FF10866E}"/>
            </c:ext>
          </c:extLst>
        </c:ser>
        <c:ser>
          <c:idx val="1"/>
          <c:order val="1"/>
          <c:tx>
            <c:strRef>
              <c:f>'Úrvinnsla - EN'!$Z$456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EN'!$Z$457:$Z$477</c:f>
              <c:numCache>
                <c:formatCode>0.00%</c:formatCode>
                <c:ptCount val="21"/>
                <c:pt idx="0">
                  <c:v>2.8457775656738758E-2</c:v>
                </c:pt>
                <c:pt idx="1">
                  <c:v>3.0372133885767587E-2</c:v>
                </c:pt>
                <c:pt idx="2">
                  <c:v>3.2026182780537538E-2</c:v>
                </c:pt>
                <c:pt idx="3">
                  <c:v>2.9640013883164493E-2</c:v>
                </c:pt>
                <c:pt idx="4">
                  <c:v>3.3642269897394737E-2</c:v>
                </c:pt>
                <c:pt idx="5">
                  <c:v>3.8471550359009954E-2</c:v>
                </c:pt>
                <c:pt idx="6">
                  <c:v>3.5803379682856462E-2</c:v>
                </c:pt>
                <c:pt idx="7">
                  <c:v>3.3053862339747067E-2</c:v>
                </c:pt>
                <c:pt idx="8">
                  <c:v>3.1882470335582114E-2</c:v>
                </c:pt>
                <c:pt idx="9">
                  <c:v>3.0656847220113234E-2</c:v>
                </c:pt>
                <c:pt idx="10">
                  <c:v>2.889162454717022E-2</c:v>
                </c:pt>
                <c:pt idx="11">
                  <c:v>2.9856938328380225E-2</c:v>
                </c:pt>
                <c:pt idx="12">
                  <c:v>2.8007657432916114E-2</c:v>
                </c:pt>
                <c:pt idx="13">
                  <c:v>2.3707130306514241E-2</c:v>
                </c:pt>
                <c:pt idx="14">
                  <c:v>1.9056812512201999E-2</c:v>
                </c:pt>
                <c:pt idx="15">
                  <c:v>1.4062127161109786E-2</c:v>
                </c:pt>
                <c:pt idx="16">
                  <c:v>9.0565955877567848E-3</c:v>
                </c:pt>
                <c:pt idx="17">
                  <c:v>6.353174689255732E-3</c:v>
                </c:pt>
                <c:pt idx="18">
                  <c:v>3.5087529013644548E-3</c:v>
                </c:pt>
                <c:pt idx="19">
                  <c:v>7.9448578060261612E-4</c:v>
                </c:pt>
                <c:pt idx="20">
                  <c:v>9.7616000347079118E-5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4B-4217-B22E-BB03FF108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2022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EN'!$S$481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EN'!$S$482:$S$502</c:f>
              <c:numCache>
                <c:formatCode>0.00%</c:formatCode>
                <c:ptCount val="21"/>
                <c:pt idx="0">
                  <c:v>-2.6561508476112772E-2</c:v>
                </c:pt>
                <c:pt idx="1">
                  <c:v>-3.5717523343305232E-2</c:v>
                </c:pt>
                <c:pt idx="2">
                  <c:v>-3.3451183029643734E-2</c:v>
                </c:pt>
                <c:pt idx="3">
                  <c:v>-3.1547457166168073E-2</c:v>
                </c:pt>
                <c:pt idx="4">
                  <c:v>-3.490164083038709E-2</c:v>
                </c:pt>
                <c:pt idx="5">
                  <c:v>-3.8709092557338412E-2</c:v>
                </c:pt>
                <c:pt idx="6">
                  <c:v>-4.0068896745535307E-2</c:v>
                </c:pt>
                <c:pt idx="7">
                  <c:v>-3.970628229534947E-2</c:v>
                </c:pt>
                <c:pt idx="8">
                  <c:v>-3.245399329163267E-2</c:v>
                </c:pt>
                <c:pt idx="9">
                  <c:v>-2.9643731302692412E-2</c:v>
                </c:pt>
                <c:pt idx="10">
                  <c:v>-3.1638110778714534E-2</c:v>
                </c:pt>
                <c:pt idx="11">
                  <c:v>-3.3632490254736649E-2</c:v>
                </c:pt>
                <c:pt idx="12">
                  <c:v>-3.3541836642190188E-2</c:v>
                </c:pt>
                <c:pt idx="13">
                  <c:v>-2.7740005439216751E-2</c:v>
                </c:pt>
                <c:pt idx="14">
                  <c:v>-2.4748436225183572E-2</c:v>
                </c:pt>
                <c:pt idx="15">
                  <c:v>-1.7949415284199074E-2</c:v>
                </c:pt>
                <c:pt idx="16">
                  <c:v>-9.9718973801105979E-3</c:v>
                </c:pt>
                <c:pt idx="17">
                  <c:v>-4.8046414649623786E-3</c:v>
                </c:pt>
                <c:pt idx="18">
                  <c:v>-2.0850330885685796E-3</c:v>
                </c:pt>
                <c:pt idx="19">
                  <c:v>-1.8130722509291996E-4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4-4CF5-9017-3C705D3D25BA}"/>
            </c:ext>
          </c:extLst>
        </c:ser>
        <c:ser>
          <c:idx val="1"/>
          <c:order val="1"/>
          <c:tx>
            <c:strRef>
              <c:f>'Úrvinnsla - EN'!$T$481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EN'!$T$482:$T$502</c:f>
              <c:numCache>
                <c:formatCode>0.00%</c:formatCode>
                <c:ptCount val="21"/>
                <c:pt idx="0">
                  <c:v>2.8737195177227812E-2</c:v>
                </c:pt>
                <c:pt idx="1">
                  <c:v>3.2635300516725592E-2</c:v>
                </c:pt>
                <c:pt idx="2">
                  <c:v>3.0640921040703473E-2</c:v>
                </c:pt>
                <c:pt idx="3">
                  <c:v>2.9371770465053033E-2</c:v>
                </c:pt>
                <c:pt idx="4">
                  <c:v>3.1366149941075151E-2</c:v>
                </c:pt>
                <c:pt idx="5">
                  <c:v>3.308856857945789E-2</c:v>
                </c:pt>
                <c:pt idx="6">
                  <c:v>3.3179222192004351E-2</c:v>
                </c:pt>
                <c:pt idx="7">
                  <c:v>3.2635300516725592E-2</c:v>
                </c:pt>
                <c:pt idx="8">
                  <c:v>2.7921312664309673E-2</c:v>
                </c:pt>
                <c:pt idx="9">
                  <c:v>2.7740005439216751E-2</c:v>
                </c:pt>
                <c:pt idx="10">
                  <c:v>2.7286737376484453E-2</c:v>
                </c:pt>
                <c:pt idx="11">
                  <c:v>3.0731574653249931E-2</c:v>
                </c:pt>
                <c:pt idx="12">
                  <c:v>2.8555887952134894E-2</c:v>
                </c:pt>
                <c:pt idx="13">
                  <c:v>2.2119481461336233E-2</c:v>
                </c:pt>
                <c:pt idx="14">
                  <c:v>1.8946605022210135E-2</c:v>
                </c:pt>
                <c:pt idx="15">
                  <c:v>1.7314839996373857E-2</c:v>
                </c:pt>
                <c:pt idx="16">
                  <c:v>9.0653612546459979E-3</c:v>
                </c:pt>
                <c:pt idx="17">
                  <c:v>6.6177137158915786E-3</c:v>
                </c:pt>
                <c:pt idx="18">
                  <c:v>2.0850330885685796E-3</c:v>
                </c:pt>
                <c:pt idx="19">
                  <c:v>8.158825129181398E-4</c:v>
                </c:pt>
                <c:pt idx="20">
                  <c:v>9.0653612546459981E-5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4-4CF5-9017-3C705D3D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Iceland 2022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EN'!$Y$481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EN'!$Y$482:$Y$502</c:f>
              <c:numCache>
                <c:formatCode>0.00%</c:formatCode>
                <c:ptCount val="21"/>
                <c:pt idx="0">
                  <c:v>-3.1455316706002427E-2</c:v>
                </c:pt>
                <c:pt idx="1">
                  <c:v>-3.0370925559737194E-2</c:v>
                </c:pt>
                <c:pt idx="2">
                  <c:v>-3.3764963534689885E-2</c:v>
                </c:pt>
                <c:pt idx="3">
                  <c:v>-3.1032723097531415E-2</c:v>
                </c:pt>
                <c:pt idx="4">
                  <c:v>-3.496098318130595E-2</c:v>
                </c:pt>
                <c:pt idx="5">
                  <c:v>-4.2663349705513387E-2</c:v>
                </c:pt>
                <c:pt idx="6">
                  <c:v>-4.3399566243541493E-2</c:v>
                </c:pt>
                <c:pt idx="7">
                  <c:v>-3.737162722459654E-2</c:v>
                </c:pt>
                <c:pt idx="8">
                  <c:v>-3.5335736003912314E-2</c:v>
                </c:pt>
                <c:pt idx="9">
                  <c:v>-3.3382237247772749E-2</c:v>
                </c:pt>
                <c:pt idx="10">
                  <c:v>-2.9629393378835238E-2</c:v>
                </c:pt>
                <c:pt idx="11">
                  <c:v>-2.9602815164465991E-2</c:v>
                </c:pt>
                <c:pt idx="12">
                  <c:v>-2.8119750802662075E-2</c:v>
                </c:pt>
                <c:pt idx="13">
                  <c:v>-2.3896472539388914E-2</c:v>
                </c:pt>
                <c:pt idx="14">
                  <c:v>-1.9508409347026429E-2</c:v>
                </c:pt>
                <c:pt idx="15">
                  <c:v>-1.3650570900044651E-2</c:v>
                </c:pt>
                <c:pt idx="16">
                  <c:v>-8.0186472752014626E-3</c:v>
                </c:pt>
                <c:pt idx="17">
                  <c:v>-4.6299249431226213E-3</c:v>
                </c:pt>
                <c:pt idx="18">
                  <c:v>-2.014628649188833E-3</c:v>
                </c:pt>
                <c:pt idx="19">
                  <c:v>-3.8272628691713974E-4</c:v>
                </c:pt>
                <c:pt idx="20">
                  <c:v>-2.1262571495396654E-5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1-48AA-A1A9-61C79F5BB25F}"/>
            </c:ext>
          </c:extLst>
        </c:ser>
        <c:ser>
          <c:idx val="1"/>
          <c:order val="1"/>
          <c:tx>
            <c:strRef>
              <c:f>'Úrvinnsla - EN'!$Z$481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EN'!$Z$482:$Z$502</c:f>
              <c:numCache>
                <c:formatCode>0.00%</c:formatCode>
                <c:ptCount val="21"/>
                <c:pt idx="0">
                  <c:v>2.8672577661542388E-2</c:v>
                </c:pt>
                <c:pt idx="1">
                  <c:v>2.9507133592736705E-2</c:v>
                </c:pt>
                <c:pt idx="2">
                  <c:v>3.1752992706937974E-2</c:v>
                </c:pt>
                <c:pt idx="3">
                  <c:v>2.9738364057749146E-2</c:v>
                </c:pt>
                <c:pt idx="4">
                  <c:v>3.3472603176628181E-2</c:v>
                </c:pt>
                <c:pt idx="5">
                  <c:v>3.8402861942123279E-2</c:v>
                </c:pt>
                <c:pt idx="6">
                  <c:v>3.6755012651230039E-2</c:v>
                </c:pt>
                <c:pt idx="7">
                  <c:v>3.2733728817163146E-2</c:v>
                </c:pt>
                <c:pt idx="8">
                  <c:v>3.1933724564648845E-2</c:v>
                </c:pt>
                <c:pt idx="9">
                  <c:v>3.0649996810614276E-2</c:v>
                </c:pt>
                <c:pt idx="10">
                  <c:v>2.7952308052135826E-2</c:v>
                </c:pt>
                <c:pt idx="11">
                  <c:v>2.9950989772703111E-2</c:v>
                </c:pt>
                <c:pt idx="12">
                  <c:v>2.7574897408092533E-2</c:v>
                </c:pt>
                <c:pt idx="13">
                  <c:v>2.3901788182262764E-2</c:v>
                </c:pt>
                <c:pt idx="14">
                  <c:v>1.9609406561629565E-2</c:v>
                </c:pt>
                <c:pt idx="15">
                  <c:v>1.4458548616869724E-2</c:v>
                </c:pt>
                <c:pt idx="16">
                  <c:v>9.081775849971295E-3</c:v>
                </c:pt>
                <c:pt idx="17">
                  <c:v>6.2698007697050877E-3</c:v>
                </c:pt>
                <c:pt idx="18">
                  <c:v>3.3834066892049924E-3</c:v>
                </c:pt>
                <c:pt idx="19">
                  <c:v>8.9037018136973491E-4</c:v>
                </c:pt>
                <c:pt idx="20">
                  <c:v>9.5681571729284935E-5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11-48AA-A1A9-61C79F5BB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2023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EN'!$S$506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EN'!$S$507:$S$527</c:f>
              <c:numCache>
                <c:formatCode>0.00%</c:formatCode>
                <c:ptCount val="21"/>
                <c:pt idx="0">
                  <c:v>-2.5563374009085239E-2</c:v>
                </c:pt>
                <c:pt idx="1">
                  <c:v>-3.3134408123274249E-2</c:v>
                </c:pt>
                <c:pt idx="2">
                  <c:v>-3.375790505032511E-2</c:v>
                </c:pt>
                <c:pt idx="3">
                  <c:v>-3.2867195154538169E-2</c:v>
                </c:pt>
                <c:pt idx="4">
                  <c:v>-3.4292330987797277E-2</c:v>
                </c:pt>
                <c:pt idx="5">
                  <c:v>-3.8478667497995903E-2</c:v>
                </c:pt>
                <c:pt idx="6">
                  <c:v>-4.4357352810189724E-2</c:v>
                </c:pt>
                <c:pt idx="7">
                  <c:v>-4.0171016299991091E-2</c:v>
                </c:pt>
                <c:pt idx="8">
                  <c:v>-3.5272111873162912E-2</c:v>
                </c:pt>
                <c:pt idx="9">
                  <c:v>-2.9215284581811704E-2</c:v>
                </c:pt>
                <c:pt idx="10">
                  <c:v>-3.0729491404649506E-2</c:v>
                </c:pt>
                <c:pt idx="11">
                  <c:v>-3.2243698227487308E-2</c:v>
                </c:pt>
                <c:pt idx="12">
                  <c:v>-3.0907633383806893E-2</c:v>
                </c:pt>
                <c:pt idx="13">
                  <c:v>-3.1174846352542977E-2</c:v>
                </c:pt>
                <c:pt idx="14">
                  <c:v>-2.3158457290460496E-2</c:v>
                </c:pt>
                <c:pt idx="15">
                  <c:v>-1.7725126926160149E-2</c:v>
                </c:pt>
                <c:pt idx="16">
                  <c:v>-1.0955731718179389E-2</c:v>
                </c:pt>
                <c:pt idx="17">
                  <c:v>-4.6316914580920993E-3</c:v>
                </c:pt>
                <c:pt idx="18">
                  <c:v>-1.8704907811525786E-3</c:v>
                </c:pt>
                <c:pt idx="19">
                  <c:v>-1.7814197915738843E-4</c:v>
                </c:pt>
                <c:pt idx="20">
                  <c:v>-8.9070989578694215E-5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4-4E84-B145-F4896259D66A}"/>
            </c:ext>
          </c:extLst>
        </c:ser>
        <c:ser>
          <c:idx val="1"/>
          <c:order val="1"/>
          <c:tx>
            <c:strRef>
              <c:f>'Úrvinnsla - EN'!$T$506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EN'!$T$507:$T$527</c:f>
              <c:numCache>
                <c:formatCode>0.00%</c:formatCode>
                <c:ptCount val="21"/>
                <c:pt idx="0">
                  <c:v>2.6810367863186961E-2</c:v>
                </c:pt>
                <c:pt idx="1">
                  <c:v>3.2689053175380775E-2</c:v>
                </c:pt>
                <c:pt idx="2">
                  <c:v>3.1263917342121673E-2</c:v>
                </c:pt>
                <c:pt idx="3">
                  <c:v>2.7701077758973902E-2</c:v>
                </c:pt>
                <c:pt idx="4">
                  <c:v>3.1887414269172527E-2</c:v>
                </c:pt>
                <c:pt idx="5">
                  <c:v>3.5450253852320299E-2</c:v>
                </c:pt>
                <c:pt idx="6">
                  <c:v>3.3223479112852942E-2</c:v>
                </c:pt>
                <c:pt idx="7">
                  <c:v>3.2867195154538169E-2</c:v>
                </c:pt>
                <c:pt idx="8">
                  <c:v>2.894807161307562E-2</c:v>
                </c:pt>
                <c:pt idx="9">
                  <c:v>2.6275941925714794E-2</c:v>
                </c:pt>
                <c:pt idx="10">
                  <c:v>2.7255722811080432E-2</c:v>
                </c:pt>
                <c:pt idx="11">
                  <c:v>3.0105994477598645E-2</c:v>
                </c:pt>
                <c:pt idx="12">
                  <c:v>2.9215284581811704E-2</c:v>
                </c:pt>
                <c:pt idx="13">
                  <c:v>2.1644250467622694E-2</c:v>
                </c:pt>
                <c:pt idx="14">
                  <c:v>1.9506546717734035E-2</c:v>
                </c:pt>
                <c:pt idx="15">
                  <c:v>1.6210920103322347E-2</c:v>
                </c:pt>
                <c:pt idx="16">
                  <c:v>9.1743119266055051E-3</c:v>
                </c:pt>
                <c:pt idx="17">
                  <c:v>6.4131112496659841E-3</c:v>
                </c:pt>
                <c:pt idx="18">
                  <c:v>1.5142068228378017E-3</c:v>
                </c:pt>
                <c:pt idx="19">
                  <c:v>6.2349692705085955E-4</c:v>
                </c:pt>
                <c:pt idx="20">
                  <c:v>8.9070989578694215E-5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D4-4E84-B145-F4896259D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Iceland 2023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EN'!$Y$506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EN'!$Y$507:$Y$527</c:f>
              <c:numCache>
                <c:formatCode>0.00%</c:formatCode>
                <c:ptCount val="21"/>
                <c:pt idx="0">
                  <c:v>-3.1107030673770755E-2</c:v>
                </c:pt>
                <c:pt idx="1">
                  <c:v>-2.9389464562949056E-2</c:v>
                </c:pt>
                <c:pt idx="2">
                  <c:v>-3.3296540625854271E-2</c:v>
                </c:pt>
                <c:pt idx="3">
                  <c:v>-3.1519659168863054E-2</c:v>
                </c:pt>
                <c:pt idx="4">
                  <c:v>-3.5150789925675295E-2</c:v>
                </c:pt>
                <c:pt idx="5">
                  <c:v>-4.2560050340676399E-2</c:v>
                </c:pt>
                <c:pt idx="6">
                  <c:v>-4.5028084526947218E-2</c:v>
                </c:pt>
                <c:pt idx="7">
                  <c:v>-3.8155241155566101E-2</c:v>
                </c:pt>
                <c:pt idx="8">
                  <c:v>-3.6703304638460069E-2</c:v>
                </c:pt>
                <c:pt idx="9">
                  <c:v>-3.3085068522119468E-2</c:v>
                </c:pt>
                <c:pt idx="10">
                  <c:v>-3.0183774416001733E-2</c:v>
                </c:pt>
                <c:pt idx="11">
                  <c:v>-2.9023256773554641E-2</c:v>
                </c:pt>
                <c:pt idx="12">
                  <c:v>-2.7527478478845051E-2</c:v>
                </c:pt>
                <c:pt idx="13">
                  <c:v>-2.4125872322427907E-2</c:v>
                </c:pt>
                <c:pt idx="14">
                  <c:v>-1.9419328550281362E-2</c:v>
                </c:pt>
                <c:pt idx="15">
                  <c:v>-1.3990684911723292E-2</c:v>
                </c:pt>
                <c:pt idx="16">
                  <c:v>-8.0694660071487893E-3</c:v>
                </c:pt>
                <c:pt idx="17">
                  <c:v>-4.6059655764677972E-3</c:v>
                </c:pt>
                <c:pt idx="18">
                  <c:v>-1.9935114169146737E-3</c:v>
                </c:pt>
                <c:pt idx="19">
                  <c:v>-3.6362886130008926E-4</c:v>
                </c:pt>
                <c:pt idx="20">
                  <c:v>-3.8683921414903112E-5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3-41C7-B6E1-01F693B2A6A0}"/>
            </c:ext>
          </c:extLst>
        </c:ser>
        <c:ser>
          <c:idx val="1"/>
          <c:order val="1"/>
          <c:tx>
            <c:strRef>
              <c:f>'Úrvinnsla - EN'!$Z$506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EN'!$Z$507:$Z$527</c:f>
              <c:numCache>
                <c:formatCode>0.00%</c:formatCode>
                <c:ptCount val="21"/>
                <c:pt idx="0">
                  <c:v>2.8306314763331768E-2</c:v>
                </c:pt>
                <c:pt idx="1">
                  <c:v>2.8383682606161576E-2</c:v>
                </c:pt>
                <c:pt idx="2">
                  <c:v>3.1341713130354498E-2</c:v>
                </c:pt>
                <c:pt idx="3">
                  <c:v>2.9750514496154817E-2</c:v>
                </c:pt>
                <c:pt idx="4">
                  <c:v>3.3134068155911675E-2</c:v>
                </c:pt>
                <c:pt idx="5">
                  <c:v>3.806497867226466E-2</c:v>
                </c:pt>
                <c:pt idx="6">
                  <c:v>3.7907664058510718E-2</c:v>
                </c:pt>
                <c:pt idx="7">
                  <c:v>3.2713702876536396E-2</c:v>
                </c:pt>
                <c:pt idx="8">
                  <c:v>3.2257232603840537E-2</c:v>
                </c:pt>
                <c:pt idx="9">
                  <c:v>2.992330267847472E-2</c:v>
                </c:pt>
                <c:pt idx="10">
                  <c:v>2.8112895156257253E-2</c:v>
                </c:pt>
                <c:pt idx="11">
                  <c:v>2.9332728144873865E-2</c:v>
                </c:pt>
                <c:pt idx="12">
                  <c:v>2.7370163865091113E-2</c:v>
                </c:pt>
                <c:pt idx="13">
                  <c:v>2.409750411339031E-2</c:v>
                </c:pt>
                <c:pt idx="14">
                  <c:v>1.9581801020223954E-2</c:v>
                </c:pt>
                <c:pt idx="15">
                  <c:v>1.4627680151022029E-2</c:v>
                </c:pt>
                <c:pt idx="16">
                  <c:v>9.2867200676710737E-3</c:v>
                </c:pt>
                <c:pt idx="17">
                  <c:v>6.0321128126305584E-3</c:v>
                </c:pt>
                <c:pt idx="18">
                  <c:v>3.2339758302859E-3</c:v>
                </c:pt>
                <c:pt idx="19">
                  <c:v>7.8141521258104287E-4</c:v>
                </c:pt>
                <c:pt idx="20">
                  <c:v>8.2525699018459964E-5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F3-41C7-B6E1-01F693B2A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2023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Prufa!$B$29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Prufa!$B$30:$B$50</c:f>
              <c:numCache>
                <c:formatCode>0.00</c:formatCode>
                <c:ptCount val="21"/>
                <c:pt idx="0">
                  <c:v>-2.5563374009085238</c:v>
                </c:pt>
                <c:pt idx="1">
                  <c:v>-3.3134408123274248</c:v>
                </c:pt>
                <c:pt idx="2">
                  <c:v>-3.3757905050325112</c:v>
                </c:pt>
                <c:pt idx="3">
                  <c:v>-3.2867195154538167</c:v>
                </c:pt>
                <c:pt idx="4">
                  <c:v>-3.4292330987797279</c:v>
                </c:pt>
                <c:pt idx="5">
                  <c:v>-3.8478667497995902</c:v>
                </c:pt>
                <c:pt idx="6">
                  <c:v>-4.4357352810189727</c:v>
                </c:pt>
                <c:pt idx="7">
                  <c:v>-4.0171016299991091</c:v>
                </c:pt>
                <c:pt idx="8">
                  <c:v>-3.5272111873162912</c:v>
                </c:pt>
                <c:pt idx="9">
                  <c:v>-2.9215284581811702</c:v>
                </c:pt>
                <c:pt idx="10">
                  <c:v>-3.0729491404649507</c:v>
                </c:pt>
                <c:pt idx="11">
                  <c:v>-3.2243698227487307</c:v>
                </c:pt>
                <c:pt idx="12">
                  <c:v>-3.0907633383806892</c:v>
                </c:pt>
                <c:pt idx="13">
                  <c:v>-3.1174846352542978</c:v>
                </c:pt>
                <c:pt idx="14">
                  <c:v>-2.3158457290460497</c:v>
                </c:pt>
                <c:pt idx="15">
                  <c:v>-1.7725126926160149</c:v>
                </c:pt>
                <c:pt idx="16">
                  <c:v>-1.0955731718179389</c:v>
                </c:pt>
                <c:pt idx="17">
                  <c:v>-0.46316914580920993</c:v>
                </c:pt>
                <c:pt idx="18">
                  <c:v>-0.18704907811525787</c:v>
                </c:pt>
                <c:pt idx="19">
                  <c:v>-1.7814197915738843E-2</c:v>
                </c:pt>
                <c:pt idx="20">
                  <c:v>-8.9070989578694214E-3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16-4F18-A3FC-13F71BC7D276}"/>
            </c:ext>
          </c:extLst>
        </c:ser>
        <c:ser>
          <c:idx val="1"/>
          <c:order val="1"/>
          <c:tx>
            <c:strRef>
              <c:f>Prufa!$C$29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Prufa!$C$30:$C$50</c:f>
              <c:numCache>
                <c:formatCode>0.00</c:formatCode>
                <c:ptCount val="21"/>
                <c:pt idx="0">
                  <c:v>2.6810367863186961</c:v>
                </c:pt>
                <c:pt idx="1">
                  <c:v>3.2689053175380773</c:v>
                </c:pt>
                <c:pt idx="2">
                  <c:v>3.1263917342121674</c:v>
                </c:pt>
                <c:pt idx="3">
                  <c:v>2.7701077758973902</c:v>
                </c:pt>
                <c:pt idx="4">
                  <c:v>3.1887414269172529</c:v>
                </c:pt>
                <c:pt idx="5">
                  <c:v>3.5450253852320297</c:v>
                </c:pt>
                <c:pt idx="6">
                  <c:v>3.3223479112852941</c:v>
                </c:pt>
                <c:pt idx="7">
                  <c:v>3.2867195154538167</c:v>
                </c:pt>
                <c:pt idx="8">
                  <c:v>2.8948071613075621</c:v>
                </c:pt>
                <c:pt idx="9">
                  <c:v>2.6275941925714794</c:v>
                </c:pt>
                <c:pt idx="10">
                  <c:v>2.7255722811080432</c:v>
                </c:pt>
                <c:pt idx="11">
                  <c:v>3.0105994477598643</c:v>
                </c:pt>
                <c:pt idx="12">
                  <c:v>2.9215284581811702</c:v>
                </c:pt>
                <c:pt idx="13">
                  <c:v>2.1644250467622692</c:v>
                </c:pt>
                <c:pt idx="14">
                  <c:v>1.9506546717734035</c:v>
                </c:pt>
                <c:pt idx="15">
                  <c:v>1.6210920103322348</c:v>
                </c:pt>
                <c:pt idx="16">
                  <c:v>0.91743119266055051</c:v>
                </c:pt>
                <c:pt idx="17">
                  <c:v>0.64131112496659837</c:v>
                </c:pt>
                <c:pt idx="18">
                  <c:v>0.15142068228378017</c:v>
                </c:pt>
                <c:pt idx="19">
                  <c:v>6.2349692705085953E-2</c:v>
                </c:pt>
                <c:pt idx="20">
                  <c:v>8.9070989578694214E-3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16-4F18-A3FC-13F71BC7D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Úrvinnsla!$Y$82:$Y$102</c:f>
              <c:numCache>
                <c:formatCode>0.00%</c:formatCode>
                <c:ptCount val="21"/>
                <c:pt idx="0">
                  <c:v>-3.5779666612202436E-2</c:v>
                </c:pt>
                <c:pt idx="1">
                  <c:v>-3.6479921037977134E-2</c:v>
                </c:pt>
                <c:pt idx="2">
                  <c:v>-3.8960822432150349E-2</c:v>
                </c:pt>
                <c:pt idx="3">
                  <c:v>-3.8300582544991343E-2</c:v>
                </c:pt>
                <c:pt idx="4">
                  <c:v>-3.6526604666362109E-2</c:v>
                </c:pt>
                <c:pt idx="5">
                  <c:v>-3.7103480931405079E-2</c:v>
                </c:pt>
                <c:pt idx="6">
                  <c:v>-3.7273542720521788E-2</c:v>
                </c:pt>
                <c:pt idx="7">
                  <c:v>-3.5192786712505544E-2</c:v>
                </c:pt>
                <c:pt idx="8">
                  <c:v>-3.7313557259137486E-2</c:v>
                </c:pt>
                <c:pt idx="9">
                  <c:v>-3.7196848188175036E-2</c:v>
                </c:pt>
                <c:pt idx="10">
                  <c:v>-3.2278394483328941E-2</c:v>
                </c:pt>
                <c:pt idx="11">
                  <c:v>-2.8053526114488265E-2</c:v>
                </c:pt>
                <c:pt idx="12">
                  <c:v>-2.0860912798316721E-2</c:v>
                </c:pt>
                <c:pt idx="13">
                  <c:v>-1.5182182859772384E-2</c:v>
                </c:pt>
                <c:pt idx="14">
                  <c:v>-1.3958404887108982E-2</c:v>
                </c:pt>
                <c:pt idx="15">
                  <c:v>-1.1590878019013574E-2</c:v>
                </c:pt>
                <c:pt idx="16">
                  <c:v>-7.2593042138643709E-3</c:v>
                </c:pt>
                <c:pt idx="17">
                  <c:v>-3.5512903021431121E-3</c:v>
                </c:pt>
                <c:pt idx="18">
                  <c:v>-1.1270761710087999E-3</c:v>
                </c:pt>
                <c:pt idx="19">
                  <c:v>-1.700617891167124E-4</c:v>
                </c:pt>
                <c:pt idx="20">
                  <c:v>-3.0010903961772778E-5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C-4995-9F6B-C5501BCFBA76}"/>
            </c:ext>
          </c:extLst>
        </c:ser>
        <c:ser>
          <c:idx val="1"/>
          <c:order val="1"/>
          <c:tx>
            <c:strRef>
              <c:f>Úrvinnsla!$Z$81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Úrvinnsla!$Z$82:$Z$102</c:f>
              <c:numCache>
                <c:formatCode>0.00%</c:formatCode>
                <c:ptCount val="21"/>
                <c:pt idx="0">
                  <c:v>3.4489197741846202E-2</c:v>
                </c:pt>
                <c:pt idx="1">
                  <c:v>3.5192786712505544E-2</c:v>
                </c:pt>
                <c:pt idx="2">
                  <c:v>3.7020117309289044E-2</c:v>
                </c:pt>
                <c:pt idx="3">
                  <c:v>3.6186481088128684E-2</c:v>
                </c:pt>
                <c:pt idx="4">
                  <c:v>3.5316164873237278E-2</c:v>
                </c:pt>
                <c:pt idx="5">
                  <c:v>3.5956397491088428E-2</c:v>
                </c:pt>
                <c:pt idx="6">
                  <c:v>3.4879339493349253E-2</c:v>
                </c:pt>
                <c:pt idx="7">
                  <c:v>3.3788943316071504E-2</c:v>
                </c:pt>
                <c:pt idx="8">
                  <c:v>3.6309859248860418E-2</c:v>
                </c:pt>
                <c:pt idx="9">
                  <c:v>3.4899346762657102E-2</c:v>
                </c:pt>
                <c:pt idx="10">
                  <c:v>3.0911231080625962E-2</c:v>
                </c:pt>
                <c:pt idx="11">
                  <c:v>2.6096148267203752E-2</c:v>
                </c:pt>
                <c:pt idx="12">
                  <c:v>2.0794221900623893E-2</c:v>
                </c:pt>
                <c:pt idx="13">
                  <c:v>1.5842422746931387E-2</c:v>
                </c:pt>
                <c:pt idx="14">
                  <c:v>1.5415601001697284E-2</c:v>
                </c:pt>
                <c:pt idx="15">
                  <c:v>1.4015092150147887E-2</c:v>
                </c:pt>
                <c:pt idx="16">
                  <c:v>1.0060321916963164E-2</c:v>
                </c:pt>
                <c:pt idx="17">
                  <c:v>5.665391759005772E-3</c:v>
                </c:pt>
                <c:pt idx="18">
                  <c:v>2.2874977908640139E-3</c:v>
                </c:pt>
                <c:pt idx="19">
                  <c:v>6.03552624120097E-4</c:v>
                </c:pt>
                <c:pt idx="20">
                  <c:v>8.002907723139408E-5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9C-4995-9F6B-C5501BCFB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4.xml"/><Relationship Id="rId18" Type="http://schemas.openxmlformats.org/officeDocument/2006/relationships/chart" Target="../charts/chart19.xml"/><Relationship Id="rId26" Type="http://schemas.openxmlformats.org/officeDocument/2006/relationships/chart" Target="../charts/chart27.xml"/><Relationship Id="rId39" Type="http://schemas.openxmlformats.org/officeDocument/2006/relationships/chart" Target="../charts/chart40.xml"/><Relationship Id="rId21" Type="http://schemas.openxmlformats.org/officeDocument/2006/relationships/chart" Target="../charts/chart22.xml"/><Relationship Id="rId34" Type="http://schemas.openxmlformats.org/officeDocument/2006/relationships/chart" Target="../charts/chart35.xml"/><Relationship Id="rId42" Type="http://schemas.openxmlformats.org/officeDocument/2006/relationships/chart" Target="../charts/chart43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6" Type="http://schemas.openxmlformats.org/officeDocument/2006/relationships/chart" Target="../charts/chart17.xml"/><Relationship Id="rId20" Type="http://schemas.openxmlformats.org/officeDocument/2006/relationships/chart" Target="../charts/chart21.xml"/><Relationship Id="rId29" Type="http://schemas.openxmlformats.org/officeDocument/2006/relationships/chart" Target="../charts/chart30.xml"/><Relationship Id="rId41" Type="http://schemas.openxmlformats.org/officeDocument/2006/relationships/chart" Target="../charts/chart42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24" Type="http://schemas.openxmlformats.org/officeDocument/2006/relationships/chart" Target="../charts/chart25.xml"/><Relationship Id="rId32" Type="http://schemas.openxmlformats.org/officeDocument/2006/relationships/chart" Target="../charts/chart33.xml"/><Relationship Id="rId37" Type="http://schemas.openxmlformats.org/officeDocument/2006/relationships/chart" Target="../charts/chart38.xml"/><Relationship Id="rId40" Type="http://schemas.openxmlformats.org/officeDocument/2006/relationships/chart" Target="../charts/chart41.xml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23" Type="http://schemas.openxmlformats.org/officeDocument/2006/relationships/chart" Target="../charts/chart24.xml"/><Relationship Id="rId28" Type="http://schemas.openxmlformats.org/officeDocument/2006/relationships/chart" Target="../charts/chart29.xml"/><Relationship Id="rId36" Type="http://schemas.openxmlformats.org/officeDocument/2006/relationships/chart" Target="../charts/chart37.xml"/><Relationship Id="rId10" Type="http://schemas.openxmlformats.org/officeDocument/2006/relationships/chart" Target="../charts/chart11.xml"/><Relationship Id="rId19" Type="http://schemas.openxmlformats.org/officeDocument/2006/relationships/chart" Target="../charts/chart20.xml"/><Relationship Id="rId31" Type="http://schemas.openxmlformats.org/officeDocument/2006/relationships/chart" Target="../charts/chart32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Relationship Id="rId22" Type="http://schemas.openxmlformats.org/officeDocument/2006/relationships/chart" Target="../charts/chart23.xml"/><Relationship Id="rId27" Type="http://schemas.openxmlformats.org/officeDocument/2006/relationships/chart" Target="../charts/chart28.xml"/><Relationship Id="rId30" Type="http://schemas.openxmlformats.org/officeDocument/2006/relationships/chart" Target="../charts/chart31.xml"/><Relationship Id="rId35" Type="http://schemas.openxmlformats.org/officeDocument/2006/relationships/chart" Target="../charts/chart36.xml"/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12" Type="http://schemas.openxmlformats.org/officeDocument/2006/relationships/chart" Target="../charts/chart13.xml"/><Relationship Id="rId17" Type="http://schemas.openxmlformats.org/officeDocument/2006/relationships/chart" Target="../charts/chart18.xml"/><Relationship Id="rId25" Type="http://schemas.openxmlformats.org/officeDocument/2006/relationships/chart" Target="../charts/chart26.xml"/><Relationship Id="rId33" Type="http://schemas.openxmlformats.org/officeDocument/2006/relationships/chart" Target="../charts/chart34.xml"/><Relationship Id="rId38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56.xml"/><Relationship Id="rId18" Type="http://schemas.openxmlformats.org/officeDocument/2006/relationships/chart" Target="../charts/chart61.xml"/><Relationship Id="rId26" Type="http://schemas.openxmlformats.org/officeDocument/2006/relationships/chart" Target="../charts/chart69.xml"/><Relationship Id="rId39" Type="http://schemas.openxmlformats.org/officeDocument/2006/relationships/chart" Target="../charts/chart82.xml"/><Relationship Id="rId21" Type="http://schemas.openxmlformats.org/officeDocument/2006/relationships/chart" Target="../charts/chart64.xml"/><Relationship Id="rId34" Type="http://schemas.openxmlformats.org/officeDocument/2006/relationships/chart" Target="../charts/chart77.xml"/><Relationship Id="rId42" Type="http://schemas.openxmlformats.org/officeDocument/2006/relationships/chart" Target="../charts/chart85.xml"/><Relationship Id="rId7" Type="http://schemas.openxmlformats.org/officeDocument/2006/relationships/chart" Target="../charts/chart50.xml"/><Relationship Id="rId2" Type="http://schemas.openxmlformats.org/officeDocument/2006/relationships/chart" Target="../charts/chart45.xml"/><Relationship Id="rId16" Type="http://schemas.openxmlformats.org/officeDocument/2006/relationships/chart" Target="../charts/chart59.xml"/><Relationship Id="rId20" Type="http://schemas.openxmlformats.org/officeDocument/2006/relationships/chart" Target="../charts/chart63.xml"/><Relationship Id="rId29" Type="http://schemas.openxmlformats.org/officeDocument/2006/relationships/chart" Target="../charts/chart72.xml"/><Relationship Id="rId41" Type="http://schemas.openxmlformats.org/officeDocument/2006/relationships/chart" Target="../charts/chart84.xml"/><Relationship Id="rId1" Type="http://schemas.openxmlformats.org/officeDocument/2006/relationships/chart" Target="../charts/chart44.xml"/><Relationship Id="rId6" Type="http://schemas.openxmlformats.org/officeDocument/2006/relationships/chart" Target="../charts/chart49.xml"/><Relationship Id="rId11" Type="http://schemas.openxmlformats.org/officeDocument/2006/relationships/chart" Target="../charts/chart54.xml"/><Relationship Id="rId24" Type="http://schemas.openxmlformats.org/officeDocument/2006/relationships/chart" Target="../charts/chart67.xml"/><Relationship Id="rId32" Type="http://schemas.openxmlformats.org/officeDocument/2006/relationships/chart" Target="../charts/chart75.xml"/><Relationship Id="rId37" Type="http://schemas.openxmlformats.org/officeDocument/2006/relationships/chart" Target="../charts/chart80.xml"/><Relationship Id="rId40" Type="http://schemas.openxmlformats.org/officeDocument/2006/relationships/chart" Target="../charts/chart83.xml"/><Relationship Id="rId5" Type="http://schemas.openxmlformats.org/officeDocument/2006/relationships/chart" Target="../charts/chart48.xml"/><Relationship Id="rId15" Type="http://schemas.openxmlformats.org/officeDocument/2006/relationships/chart" Target="../charts/chart58.xml"/><Relationship Id="rId23" Type="http://schemas.openxmlformats.org/officeDocument/2006/relationships/chart" Target="../charts/chart66.xml"/><Relationship Id="rId28" Type="http://schemas.openxmlformats.org/officeDocument/2006/relationships/chart" Target="../charts/chart71.xml"/><Relationship Id="rId36" Type="http://schemas.openxmlformats.org/officeDocument/2006/relationships/chart" Target="../charts/chart79.xml"/><Relationship Id="rId10" Type="http://schemas.openxmlformats.org/officeDocument/2006/relationships/chart" Target="../charts/chart53.xml"/><Relationship Id="rId19" Type="http://schemas.openxmlformats.org/officeDocument/2006/relationships/chart" Target="../charts/chart62.xml"/><Relationship Id="rId31" Type="http://schemas.openxmlformats.org/officeDocument/2006/relationships/chart" Target="../charts/chart74.xml"/><Relationship Id="rId4" Type="http://schemas.openxmlformats.org/officeDocument/2006/relationships/chart" Target="../charts/chart47.xml"/><Relationship Id="rId9" Type="http://schemas.openxmlformats.org/officeDocument/2006/relationships/chart" Target="../charts/chart52.xml"/><Relationship Id="rId14" Type="http://schemas.openxmlformats.org/officeDocument/2006/relationships/chart" Target="../charts/chart57.xml"/><Relationship Id="rId22" Type="http://schemas.openxmlformats.org/officeDocument/2006/relationships/chart" Target="../charts/chart65.xml"/><Relationship Id="rId27" Type="http://schemas.openxmlformats.org/officeDocument/2006/relationships/chart" Target="../charts/chart70.xml"/><Relationship Id="rId30" Type="http://schemas.openxmlformats.org/officeDocument/2006/relationships/chart" Target="../charts/chart73.xml"/><Relationship Id="rId35" Type="http://schemas.openxmlformats.org/officeDocument/2006/relationships/chart" Target="../charts/chart78.xml"/><Relationship Id="rId8" Type="http://schemas.openxmlformats.org/officeDocument/2006/relationships/chart" Target="../charts/chart51.xml"/><Relationship Id="rId3" Type="http://schemas.openxmlformats.org/officeDocument/2006/relationships/chart" Target="../charts/chart46.xml"/><Relationship Id="rId12" Type="http://schemas.openxmlformats.org/officeDocument/2006/relationships/chart" Target="../charts/chart55.xml"/><Relationship Id="rId17" Type="http://schemas.openxmlformats.org/officeDocument/2006/relationships/chart" Target="../charts/chart60.xml"/><Relationship Id="rId25" Type="http://schemas.openxmlformats.org/officeDocument/2006/relationships/chart" Target="../charts/chart68.xml"/><Relationship Id="rId33" Type="http://schemas.openxmlformats.org/officeDocument/2006/relationships/chart" Target="../charts/chart76.xml"/><Relationship Id="rId38" Type="http://schemas.openxmlformats.org/officeDocument/2006/relationships/chart" Target="../charts/chart8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548</xdr:row>
      <xdr:rowOff>0</xdr:rowOff>
    </xdr:from>
    <xdr:to>
      <xdr:col>24</xdr:col>
      <xdr:colOff>621165</xdr:colOff>
      <xdr:row>563</xdr:row>
      <xdr:rowOff>169017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33EA7A-5C1E-4622-B9F6-C154016A5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</xdr:rowOff>
    </xdr:from>
    <xdr:to>
      <xdr:col>6</xdr:col>
      <xdr:colOff>588964</xdr:colOff>
      <xdr:row>20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CC3523-A1AE-4645-A6E0-28FDED2EF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</xdr:row>
      <xdr:rowOff>0</xdr:rowOff>
    </xdr:from>
    <xdr:to>
      <xdr:col>13</xdr:col>
      <xdr:colOff>588964</xdr:colOff>
      <xdr:row>20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8735F1-D665-475F-B6C4-5A12B1C3C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4</xdr:row>
      <xdr:rowOff>0</xdr:rowOff>
    </xdr:from>
    <xdr:to>
      <xdr:col>20</xdr:col>
      <xdr:colOff>588964</xdr:colOff>
      <xdr:row>20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E015A7-DA7E-4FE4-A7A2-06C4784E9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4</xdr:row>
      <xdr:rowOff>0</xdr:rowOff>
    </xdr:from>
    <xdr:to>
      <xdr:col>27</xdr:col>
      <xdr:colOff>588964</xdr:colOff>
      <xdr:row>20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5FAFB7A-1CDA-473E-8750-F6E1FE57C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6</xdr:col>
      <xdr:colOff>588964</xdr:colOff>
      <xdr:row>37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8EE4C39-1C8E-44CF-8802-4FB7EE1B0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21</xdr:row>
      <xdr:rowOff>0</xdr:rowOff>
    </xdr:from>
    <xdr:to>
      <xdr:col>13</xdr:col>
      <xdr:colOff>588964</xdr:colOff>
      <xdr:row>37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614CEDF-9E6A-4567-99C9-8E181E43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21</xdr:row>
      <xdr:rowOff>0</xdr:rowOff>
    </xdr:from>
    <xdr:to>
      <xdr:col>20</xdr:col>
      <xdr:colOff>588964</xdr:colOff>
      <xdr:row>37</xdr:row>
      <xdr:rowOff>19050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5AD24676-6175-4426-BAEC-63C1CAAF8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21</xdr:row>
      <xdr:rowOff>0</xdr:rowOff>
    </xdr:from>
    <xdr:to>
      <xdr:col>27</xdr:col>
      <xdr:colOff>588964</xdr:colOff>
      <xdr:row>37</xdr:row>
      <xdr:rowOff>19050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456CA02E-B5F1-4D63-849D-BE240E151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6</xdr:col>
      <xdr:colOff>588964</xdr:colOff>
      <xdr:row>54</xdr:row>
      <xdr:rowOff>19050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1720CA9D-2975-485D-AE99-308AA07BB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38</xdr:row>
      <xdr:rowOff>0</xdr:rowOff>
    </xdr:from>
    <xdr:to>
      <xdr:col>13</xdr:col>
      <xdr:colOff>588964</xdr:colOff>
      <xdr:row>54</xdr:row>
      <xdr:rowOff>19050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71AE40E7-1C58-4DDC-89EB-A43299D027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38</xdr:row>
      <xdr:rowOff>0</xdr:rowOff>
    </xdr:from>
    <xdr:to>
      <xdr:col>20</xdr:col>
      <xdr:colOff>588964</xdr:colOff>
      <xdr:row>54</xdr:row>
      <xdr:rowOff>19050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C399A010-8437-4C16-8BE0-7F7653740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0</xdr:colOff>
      <xdr:row>38</xdr:row>
      <xdr:rowOff>0</xdr:rowOff>
    </xdr:from>
    <xdr:to>
      <xdr:col>27</xdr:col>
      <xdr:colOff>588964</xdr:colOff>
      <xdr:row>54</xdr:row>
      <xdr:rowOff>19050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ACA71D41-BA9D-4859-AF09-BF13D1796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6</xdr:col>
      <xdr:colOff>588964</xdr:colOff>
      <xdr:row>71</xdr:row>
      <xdr:rowOff>19050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44456438-F735-4C19-8BEB-13ECBD427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55</xdr:row>
      <xdr:rowOff>0</xdr:rowOff>
    </xdr:from>
    <xdr:to>
      <xdr:col>13</xdr:col>
      <xdr:colOff>588964</xdr:colOff>
      <xdr:row>71</xdr:row>
      <xdr:rowOff>19050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AD46AD84-4B10-4DE1-8ED9-BDD258C87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0</xdr:colOff>
      <xdr:row>55</xdr:row>
      <xdr:rowOff>0</xdr:rowOff>
    </xdr:from>
    <xdr:to>
      <xdr:col>20</xdr:col>
      <xdr:colOff>588964</xdr:colOff>
      <xdr:row>71</xdr:row>
      <xdr:rowOff>19050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EBEBF616-8A61-42AD-B667-23A92561F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0</xdr:colOff>
      <xdr:row>55</xdr:row>
      <xdr:rowOff>0</xdr:rowOff>
    </xdr:from>
    <xdr:to>
      <xdr:col>27</xdr:col>
      <xdr:colOff>588964</xdr:colOff>
      <xdr:row>71</xdr:row>
      <xdr:rowOff>19050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77F5FA28-748C-43F1-8BFF-5DD0074AD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72</xdr:row>
      <xdr:rowOff>0</xdr:rowOff>
    </xdr:from>
    <xdr:to>
      <xdr:col>6</xdr:col>
      <xdr:colOff>588964</xdr:colOff>
      <xdr:row>88</xdr:row>
      <xdr:rowOff>19050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91EFA91E-E2C4-4270-B5AA-E5192A16A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0</xdr:colOff>
      <xdr:row>72</xdr:row>
      <xdr:rowOff>0</xdr:rowOff>
    </xdr:from>
    <xdr:to>
      <xdr:col>13</xdr:col>
      <xdr:colOff>588964</xdr:colOff>
      <xdr:row>88</xdr:row>
      <xdr:rowOff>19050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6C85CC0B-D698-4762-A75F-97F0A3D0C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14</xdr:col>
      <xdr:colOff>0</xdr:colOff>
      <xdr:row>72</xdr:row>
      <xdr:rowOff>0</xdr:rowOff>
    </xdr:from>
    <xdr:to>
      <xdr:col>20</xdr:col>
      <xdr:colOff>588964</xdr:colOff>
      <xdr:row>88</xdr:row>
      <xdr:rowOff>19050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95814912-7B2F-4B03-92BA-D9A915278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21</xdr:col>
      <xdr:colOff>0</xdr:colOff>
      <xdr:row>72</xdr:row>
      <xdr:rowOff>0</xdr:rowOff>
    </xdr:from>
    <xdr:to>
      <xdr:col>27</xdr:col>
      <xdr:colOff>588964</xdr:colOff>
      <xdr:row>88</xdr:row>
      <xdr:rowOff>19050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88A250F4-DF49-4C7E-938D-3D926FAF1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89</xdr:row>
      <xdr:rowOff>0</xdr:rowOff>
    </xdr:from>
    <xdr:to>
      <xdr:col>6</xdr:col>
      <xdr:colOff>588964</xdr:colOff>
      <xdr:row>105</xdr:row>
      <xdr:rowOff>19050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F1E1E56E-5904-4A17-B36D-851C0950E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0</xdr:colOff>
      <xdr:row>89</xdr:row>
      <xdr:rowOff>0</xdr:rowOff>
    </xdr:from>
    <xdr:to>
      <xdr:col>13</xdr:col>
      <xdr:colOff>588964</xdr:colOff>
      <xdr:row>105</xdr:row>
      <xdr:rowOff>19050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4E328B3E-DEDD-4DBB-B401-ED96BE696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14</xdr:col>
      <xdr:colOff>0</xdr:colOff>
      <xdr:row>89</xdr:row>
      <xdr:rowOff>0</xdr:rowOff>
    </xdr:from>
    <xdr:to>
      <xdr:col>20</xdr:col>
      <xdr:colOff>588964</xdr:colOff>
      <xdr:row>105</xdr:row>
      <xdr:rowOff>19050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B6A13D29-3134-4955-849C-BA9F24D4A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21</xdr:col>
      <xdr:colOff>0</xdr:colOff>
      <xdr:row>89</xdr:row>
      <xdr:rowOff>0</xdr:rowOff>
    </xdr:from>
    <xdr:to>
      <xdr:col>27</xdr:col>
      <xdr:colOff>588964</xdr:colOff>
      <xdr:row>105</xdr:row>
      <xdr:rowOff>19050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DD57E647-A654-43D1-925F-EBED588025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106</xdr:row>
      <xdr:rowOff>0</xdr:rowOff>
    </xdr:from>
    <xdr:to>
      <xdr:col>6</xdr:col>
      <xdr:colOff>588964</xdr:colOff>
      <xdr:row>122</xdr:row>
      <xdr:rowOff>19050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4AA55E65-88BB-44FB-972B-AA7530A77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0</xdr:colOff>
      <xdr:row>106</xdr:row>
      <xdr:rowOff>0</xdr:rowOff>
    </xdr:from>
    <xdr:to>
      <xdr:col>13</xdr:col>
      <xdr:colOff>588964</xdr:colOff>
      <xdr:row>122</xdr:row>
      <xdr:rowOff>19050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41ABE7F3-47CF-48B5-BB8E-3E9C47DDF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0</xdr:colOff>
      <xdr:row>106</xdr:row>
      <xdr:rowOff>0</xdr:rowOff>
    </xdr:from>
    <xdr:to>
      <xdr:col>20</xdr:col>
      <xdr:colOff>588964</xdr:colOff>
      <xdr:row>122</xdr:row>
      <xdr:rowOff>19050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42D1FD9F-7DC1-4525-9BB5-9E71A99A5F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21</xdr:col>
      <xdr:colOff>0</xdr:colOff>
      <xdr:row>106</xdr:row>
      <xdr:rowOff>0</xdr:rowOff>
    </xdr:from>
    <xdr:to>
      <xdr:col>27</xdr:col>
      <xdr:colOff>588964</xdr:colOff>
      <xdr:row>122</xdr:row>
      <xdr:rowOff>19050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3844C993-EA4B-4B70-9F5B-C74C9464F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6</xdr:col>
      <xdr:colOff>588964</xdr:colOff>
      <xdr:row>139</xdr:row>
      <xdr:rowOff>19050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341D7D16-3071-4D39-AF1D-C5922A6E9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0</xdr:colOff>
      <xdr:row>123</xdr:row>
      <xdr:rowOff>0</xdr:rowOff>
    </xdr:from>
    <xdr:to>
      <xdr:col>13</xdr:col>
      <xdr:colOff>588964</xdr:colOff>
      <xdr:row>139</xdr:row>
      <xdr:rowOff>19050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6528DC7A-6BB9-47B0-8AA3-2ABC15DA7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14</xdr:col>
      <xdr:colOff>0</xdr:colOff>
      <xdr:row>123</xdr:row>
      <xdr:rowOff>0</xdr:rowOff>
    </xdr:from>
    <xdr:to>
      <xdr:col>20</xdr:col>
      <xdr:colOff>588964</xdr:colOff>
      <xdr:row>139</xdr:row>
      <xdr:rowOff>19050</xdr:rowOff>
    </xdr:to>
    <xdr:graphicFrame macro="">
      <xdr:nvGraphicFramePr>
        <xdr:cNvPr id="62" name="Chart 61">
          <a:extLst>
            <a:ext uri="{FF2B5EF4-FFF2-40B4-BE49-F238E27FC236}">
              <a16:creationId xmlns:a16="http://schemas.microsoft.com/office/drawing/2014/main" id="{4289760A-C522-4DDA-950C-596815AA3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21</xdr:col>
      <xdr:colOff>0</xdr:colOff>
      <xdr:row>123</xdr:row>
      <xdr:rowOff>0</xdr:rowOff>
    </xdr:from>
    <xdr:to>
      <xdr:col>27</xdr:col>
      <xdr:colOff>588964</xdr:colOff>
      <xdr:row>139</xdr:row>
      <xdr:rowOff>19050</xdr:rowOff>
    </xdr:to>
    <xdr:graphicFrame macro="">
      <xdr:nvGraphicFramePr>
        <xdr:cNvPr id="63" name="Chart 62">
          <a:extLst>
            <a:ext uri="{FF2B5EF4-FFF2-40B4-BE49-F238E27FC236}">
              <a16:creationId xmlns:a16="http://schemas.microsoft.com/office/drawing/2014/main" id="{711CB81A-1912-4BC9-A284-D71A45956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140</xdr:row>
      <xdr:rowOff>0</xdr:rowOff>
    </xdr:from>
    <xdr:to>
      <xdr:col>6</xdr:col>
      <xdr:colOff>588964</xdr:colOff>
      <xdr:row>156</xdr:row>
      <xdr:rowOff>19050</xdr:rowOff>
    </xdr:to>
    <xdr:graphicFrame macro="">
      <xdr:nvGraphicFramePr>
        <xdr:cNvPr id="64" name="Chart 63">
          <a:extLst>
            <a:ext uri="{FF2B5EF4-FFF2-40B4-BE49-F238E27FC236}">
              <a16:creationId xmlns:a16="http://schemas.microsoft.com/office/drawing/2014/main" id="{90955418-45DE-4FDF-9270-543FF1CE8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0</xdr:colOff>
      <xdr:row>140</xdr:row>
      <xdr:rowOff>0</xdr:rowOff>
    </xdr:from>
    <xdr:to>
      <xdr:col>13</xdr:col>
      <xdr:colOff>588964</xdr:colOff>
      <xdr:row>156</xdr:row>
      <xdr:rowOff>19050</xdr:rowOff>
    </xdr:to>
    <xdr:graphicFrame macro="">
      <xdr:nvGraphicFramePr>
        <xdr:cNvPr id="65" name="Chart 64">
          <a:extLst>
            <a:ext uri="{FF2B5EF4-FFF2-40B4-BE49-F238E27FC236}">
              <a16:creationId xmlns:a16="http://schemas.microsoft.com/office/drawing/2014/main" id="{BAFA157E-05A4-416E-80BE-4B5F765C7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14</xdr:col>
      <xdr:colOff>0</xdr:colOff>
      <xdr:row>140</xdr:row>
      <xdr:rowOff>0</xdr:rowOff>
    </xdr:from>
    <xdr:to>
      <xdr:col>20</xdr:col>
      <xdr:colOff>588964</xdr:colOff>
      <xdr:row>156</xdr:row>
      <xdr:rowOff>19050</xdr:rowOff>
    </xdr:to>
    <xdr:graphicFrame macro="">
      <xdr:nvGraphicFramePr>
        <xdr:cNvPr id="66" name="Chart 65">
          <a:extLst>
            <a:ext uri="{FF2B5EF4-FFF2-40B4-BE49-F238E27FC236}">
              <a16:creationId xmlns:a16="http://schemas.microsoft.com/office/drawing/2014/main" id="{1005F8EE-5A6A-4540-A597-E73C0C59C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21</xdr:col>
      <xdr:colOff>0</xdr:colOff>
      <xdr:row>140</xdr:row>
      <xdr:rowOff>0</xdr:rowOff>
    </xdr:from>
    <xdr:to>
      <xdr:col>27</xdr:col>
      <xdr:colOff>588964</xdr:colOff>
      <xdr:row>156</xdr:row>
      <xdr:rowOff>19050</xdr:rowOff>
    </xdr:to>
    <xdr:graphicFrame macro="">
      <xdr:nvGraphicFramePr>
        <xdr:cNvPr id="67" name="Chart 66">
          <a:extLst>
            <a:ext uri="{FF2B5EF4-FFF2-40B4-BE49-F238E27FC236}">
              <a16:creationId xmlns:a16="http://schemas.microsoft.com/office/drawing/2014/main" id="{B8B2C2BC-42F1-4B2B-B66D-F41BD822E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157</xdr:row>
      <xdr:rowOff>0</xdr:rowOff>
    </xdr:from>
    <xdr:to>
      <xdr:col>6</xdr:col>
      <xdr:colOff>588964</xdr:colOff>
      <xdr:row>173</xdr:row>
      <xdr:rowOff>19050</xdr:rowOff>
    </xdr:to>
    <xdr:graphicFrame macro="">
      <xdr:nvGraphicFramePr>
        <xdr:cNvPr id="68" name="Chart 67">
          <a:extLst>
            <a:ext uri="{FF2B5EF4-FFF2-40B4-BE49-F238E27FC236}">
              <a16:creationId xmlns:a16="http://schemas.microsoft.com/office/drawing/2014/main" id="{7EDC53B3-3269-4A0A-96F1-29E382FB07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0</xdr:colOff>
      <xdr:row>157</xdr:row>
      <xdr:rowOff>0</xdr:rowOff>
    </xdr:from>
    <xdr:to>
      <xdr:col>13</xdr:col>
      <xdr:colOff>588964</xdr:colOff>
      <xdr:row>173</xdr:row>
      <xdr:rowOff>19050</xdr:rowOff>
    </xdr:to>
    <xdr:graphicFrame macro="">
      <xdr:nvGraphicFramePr>
        <xdr:cNvPr id="69" name="Chart 68">
          <a:extLst>
            <a:ext uri="{FF2B5EF4-FFF2-40B4-BE49-F238E27FC236}">
              <a16:creationId xmlns:a16="http://schemas.microsoft.com/office/drawing/2014/main" id="{996BE796-B44C-423F-8B90-C6350DAA0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13</xdr:col>
      <xdr:colOff>609600</xdr:colOff>
      <xdr:row>156</xdr:row>
      <xdr:rowOff>180975</xdr:rowOff>
    </xdr:from>
    <xdr:to>
      <xdr:col>20</xdr:col>
      <xdr:colOff>579439</xdr:colOff>
      <xdr:row>173</xdr:row>
      <xdr:rowOff>9525</xdr:rowOff>
    </xdr:to>
    <xdr:graphicFrame macro="">
      <xdr:nvGraphicFramePr>
        <xdr:cNvPr id="70" name="Chart 69">
          <a:extLst>
            <a:ext uri="{FF2B5EF4-FFF2-40B4-BE49-F238E27FC236}">
              <a16:creationId xmlns:a16="http://schemas.microsoft.com/office/drawing/2014/main" id="{14E3BE53-BAC1-4D33-8B54-F8AAC5B6D1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21</xdr:col>
      <xdr:colOff>0</xdr:colOff>
      <xdr:row>157</xdr:row>
      <xdr:rowOff>0</xdr:rowOff>
    </xdr:from>
    <xdr:to>
      <xdr:col>27</xdr:col>
      <xdr:colOff>588964</xdr:colOff>
      <xdr:row>173</xdr:row>
      <xdr:rowOff>19050</xdr:rowOff>
    </xdr:to>
    <xdr:graphicFrame macro="">
      <xdr:nvGraphicFramePr>
        <xdr:cNvPr id="71" name="Chart 70">
          <a:extLst>
            <a:ext uri="{FF2B5EF4-FFF2-40B4-BE49-F238E27FC236}">
              <a16:creationId xmlns:a16="http://schemas.microsoft.com/office/drawing/2014/main" id="{1212EE28-5052-4587-B218-8E5671D908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173</xdr:row>
      <xdr:rowOff>118745</xdr:rowOff>
    </xdr:from>
    <xdr:to>
      <xdr:col>6</xdr:col>
      <xdr:colOff>592774</xdr:colOff>
      <xdr:row>189</xdr:row>
      <xdr:rowOff>133985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AABE533-B3EE-4673-AFD1-D567BBF2B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7</xdr:col>
      <xdr:colOff>50165</xdr:colOff>
      <xdr:row>173</xdr:row>
      <xdr:rowOff>114300</xdr:rowOff>
    </xdr:from>
    <xdr:to>
      <xdr:col>13</xdr:col>
      <xdr:colOff>641669</xdr:colOff>
      <xdr:row>189</xdr:row>
      <xdr:rowOff>137160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696EA78-D14E-46E4-A33C-3B0E08630E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</xdr:rowOff>
    </xdr:from>
    <xdr:to>
      <xdr:col>6</xdr:col>
      <xdr:colOff>588964</xdr:colOff>
      <xdr:row>20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52E5AB-0645-40BF-A756-BB54C54C1C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</xdr:row>
      <xdr:rowOff>0</xdr:rowOff>
    </xdr:from>
    <xdr:to>
      <xdr:col>13</xdr:col>
      <xdr:colOff>588964</xdr:colOff>
      <xdr:row>20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3735E7-DF0D-4371-A9F3-BC8578EDF9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4</xdr:row>
      <xdr:rowOff>0</xdr:rowOff>
    </xdr:from>
    <xdr:to>
      <xdr:col>20</xdr:col>
      <xdr:colOff>588964</xdr:colOff>
      <xdr:row>20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95BFF35-997A-48D0-8D80-650466401D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4</xdr:row>
      <xdr:rowOff>0</xdr:rowOff>
    </xdr:from>
    <xdr:to>
      <xdr:col>27</xdr:col>
      <xdr:colOff>588964</xdr:colOff>
      <xdr:row>20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D4C6B7D-ED91-4036-8D21-514A39D68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6</xdr:col>
      <xdr:colOff>588964</xdr:colOff>
      <xdr:row>37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2BB274B-F17E-4631-BFB6-33DCF40D1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21</xdr:row>
      <xdr:rowOff>0</xdr:rowOff>
    </xdr:from>
    <xdr:to>
      <xdr:col>13</xdr:col>
      <xdr:colOff>588964</xdr:colOff>
      <xdr:row>37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DD4EC60-4C1A-42DE-9C6C-47B5CF335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21</xdr:row>
      <xdr:rowOff>0</xdr:rowOff>
    </xdr:from>
    <xdr:to>
      <xdr:col>20</xdr:col>
      <xdr:colOff>588964</xdr:colOff>
      <xdr:row>37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E4D0B5C-B51B-4D53-A9D6-8368C4A44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21</xdr:row>
      <xdr:rowOff>0</xdr:rowOff>
    </xdr:from>
    <xdr:to>
      <xdr:col>27</xdr:col>
      <xdr:colOff>588964</xdr:colOff>
      <xdr:row>37</xdr:row>
      <xdr:rowOff>19050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2A8885D-F765-48DC-B957-2760DECB2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38</xdr:row>
      <xdr:rowOff>9525</xdr:rowOff>
    </xdr:from>
    <xdr:to>
      <xdr:col>6</xdr:col>
      <xdr:colOff>588964</xdr:colOff>
      <xdr:row>54</xdr:row>
      <xdr:rowOff>28575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AE5FF81-D0C3-4795-A1B8-6E1D5FD0E6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38</xdr:row>
      <xdr:rowOff>0</xdr:rowOff>
    </xdr:from>
    <xdr:to>
      <xdr:col>13</xdr:col>
      <xdr:colOff>588964</xdr:colOff>
      <xdr:row>54</xdr:row>
      <xdr:rowOff>19050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975ED7D-0E6F-4C0F-B2DF-B0CD0F7DF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38</xdr:row>
      <xdr:rowOff>0</xdr:rowOff>
    </xdr:from>
    <xdr:to>
      <xdr:col>20</xdr:col>
      <xdr:colOff>588964</xdr:colOff>
      <xdr:row>54</xdr:row>
      <xdr:rowOff>19050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70973AD-CBEF-48C8-9E42-5EE54265D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0</xdr:colOff>
      <xdr:row>38</xdr:row>
      <xdr:rowOff>0</xdr:rowOff>
    </xdr:from>
    <xdr:to>
      <xdr:col>27</xdr:col>
      <xdr:colOff>588964</xdr:colOff>
      <xdr:row>54</xdr:row>
      <xdr:rowOff>19050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79E8731-13E5-4828-BE01-DFD1068B2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6</xdr:col>
      <xdr:colOff>588964</xdr:colOff>
      <xdr:row>71</xdr:row>
      <xdr:rowOff>19050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2B51852-ED14-4C8C-8A59-48F85A03B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55</xdr:row>
      <xdr:rowOff>0</xdr:rowOff>
    </xdr:from>
    <xdr:to>
      <xdr:col>13</xdr:col>
      <xdr:colOff>588964</xdr:colOff>
      <xdr:row>71</xdr:row>
      <xdr:rowOff>19050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B484798-CC1A-49C7-8FE0-A1858CA0A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0</xdr:colOff>
      <xdr:row>55</xdr:row>
      <xdr:rowOff>0</xdr:rowOff>
    </xdr:from>
    <xdr:to>
      <xdr:col>20</xdr:col>
      <xdr:colOff>588964</xdr:colOff>
      <xdr:row>71</xdr:row>
      <xdr:rowOff>19050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5B1E5EDC-30C6-4BD8-9EE4-BB9D35F48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0</xdr:colOff>
      <xdr:row>55</xdr:row>
      <xdr:rowOff>0</xdr:rowOff>
    </xdr:from>
    <xdr:to>
      <xdr:col>27</xdr:col>
      <xdr:colOff>588964</xdr:colOff>
      <xdr:row>71</xdr:row>
      <xdr:rowOff>19050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428A761F-6DEA-474C-AA3D-A7840EDE3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72</xdr:row>
      <xdr:rowOff>0</xdr:rowOff>
    </xdr:from>
    <xdr:to>
      <xdr:col>6</xdr:col>
      <xdr:colOff>588964</xdr:colOff>
      <xdr:row>88</xdr:row>
      <xdr:rowOff>19050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C37D1658-2507-49ED-B813-FEFD3B550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0</xdr:colOff>
      <xdr:row>72</xdr:row>
      <xdr:rowOff>0</xdr:rowOff>
    </xdr:from>
    <xdr:to>
      <xdr:col>13</xdr:col>
      <xdr:colOff>588964</xdr:colOff>
      <xdr:row>88</xdr:row>
      <xdr:rowOff>19050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43F5C951-3328-4568-908F-F81B47652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14</xdr:col>
      <xdr:colOff>0</xdr:colOff>
      <xdr:row>72</xdr:row>
      <xdr:rowOff>0</xdr:rowOff>
    </xdr:from>
    <xdr:to>
      <xdr:col>20</xdr:col>
      <xdr:colOff>588964</xdr:colOff>
      <xdr:row>88</xdr:row>
      <xdr:rowOff>19050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005CFC3-9369-4446-BEA7-76C53F2CE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21</xdr:col>
      <xdr:colOff>0</xdr:colOff>
      <xdr:row>72</xdr:row>
      <xdr:rowOff>0</xdr:rowOff>
    </xdr:from>
    <xdr:to>
      <xdr:col>27</xdr:col>
      <xdr:colOff>588964</xdr:colOff>
      <xdr:row>88</xdr:row>
      <xdr:rowOff>19050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11D10CA-063E-4FC7-B465-C63E3EE79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89</xdr:row>
      <xdr:rowOff>0</xdr:rowOff>
    </xdr:from>
    <xdr:to>
      <xdr:col>6</xdr:col>
      <xdr:colOff>588964</xdr:colOff>
      <xdr:row>105</xdr:row>
      <xdr:rowOff>19050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FC131910-A8FE-494A-AF2E-56CD80A32D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0</xdr:colOff>
      <xdr:row>89</xdr:row>
      <xdr:rowOff>0</xdr:rowOff>
    </xdr:from>
    <xdr:to>
      <xdr:col>13</xdr:col>
      <xdr:colOff>588964</xdr:colOff>
      <xdr:row>105</xdr:row>
      <xdr:rowOff>19050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BEBAF327-591D-416B-B981-8B524BC66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14</xdr:col>
      <xdr:colOff>0</xdr:colOff>
      <xdr:row>89</xdr:row>
      <xdr:rowOff>0</xdr:rowOff>
    </xdr:from>
    <xdr:to>
      <xdr:col>20</xdr:col>
      <xdr:colOff>588964</xdr:colOff>
      <xdr:row>105</xdr:row>
      <xdr:rowOff>19050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60A48121-2A56-4321-8368-007A4B5C0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21</xdr:col>
      <xdr:colOff>0</xdr:colOff>
      <xdr:row>89</xdr:row>
      <xdr:rowOff>0</xdr:rowOff>
    </xdr:from>
    <xdr:to>
      <xdr:col>27</xdr:col>
      <xdr:colOff>588964</xdr:colOff>
      <xdr:row>105</xdr:row>
      <xdr:rowOff>19050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985288EA-FB9A-466C-A58C-3D9336F71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106</xdr:row>
      <xdr:rowOff>0</xdr:rowOff>
    </xdr:from>
    <xdr:to>
      <xdr:col>6</xdr:col>
      <xdr:colOff>588964</xdr:colOff>
      <xdr:row>122</xdr:row>
      <xdr:rowOff>19050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9BFC3C11-3480-4921-B3C6-A7358301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0</xdr:colOff>
      <xdr:row>106</xdr:row>
      <xdr:rowOff>0</xdr:rowOff>
    </xdr:from>
    <xdr:to>
      <xdr:col>13</xdr:col>
      <xdr:colOff>588964</xdr:colOff>
      <xdr:row>122</xdr:row>
      <xdr:rowOff>19050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353BFDB7-5105-4AEE-BBD3-45CF26345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0</xdr:colOff>
      <xdr:row>106</xdr:row>
      <xdr:rowOff>0</xdr:rowOff>
    </xdr:from>
    <xdr:to>
      <xdr:col>20</xdr:col>
      <xdr:colOff>588964</xdr:colOff>
      <xdr:row>122</xdr:row>
      <xdr:rowOff>19050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D9B686B2-E57F-4D04-AB17-090876A49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21</xdr:col>
      <xdr:colOff>0</xdr:colOff>
      <xdr:row>106</xdr:row>
      <xdr:rowOff>0</xdr:rowOff>
    </xdr:from>
    <xdr:to>
      <xdr:col>27</xdr:col>
      <xdr:colOff>588964</xdr:colOff>
      <xdr:row>122</xdr:row>
      <xdr:rowOff>19050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B64991C3-9C0C-4CE0-AFA5-E99D158B6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6</xdr:col>
      <xdr:colOff>588964</xdr:colOff>
      <xdr:row>139</xdr:row>
      <xdr:rowOff>19050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9DCDBEC8-2816-4320-BC9A-C349B864BB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0</xdr:colOff>
      <xdr:row>123</xdr:row>
      <xdr:rowOff>0</xdr:rowOff>
    </xdr:from>
    <xdr:to>
      <xdr:col>13</xdr:col>
      <xdr:colOff>588964</xdr:colOff>
      <xdr:row>139</xdr:row>
      <xdr:rowOff>19050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436596DF-9174-4EB9-96EA-A6917D59E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14</xdr:col>
      <xdr:colOff>0</xdr:colOff>
      <xdr:row>123</xdr:row>
      <xdr:rowOff>0</xdr:rowOff>
    </xdr:from>
    <xdr:to>
      <xdr:col>20</xdr:col>
      <xdr:colOff>588964</xdr:colOff>
      <xdr:row>139</xdr:row>
      <xdr:rowOff>19050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AC4E13B9-5CA2-40CD-AB6C-CE4342772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21</xdr:col>
      <xdr:colOff>0</xdr:colOff>
      <xdr:row>123</xdr:row>
      <xdr:rowOff>0</xdr:rowOff>
    </xdr:from>
    <xdr:to>
      <xdr:col>27</xdr:col>
      <xdr:colOff>588964</xdr:colOff>
      <xdr:row>139</xdr:row>
      <xdr:rowOff>19050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8607C30C-EAD2-4AFD-94D8-15BF0FBE0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140</xdr:row>
      <xdr:rowOff>0</xdr:rowOff>
    </xdr:from>
    <xdr:to>
      <xdr:col>6</xdr:col>
      <xdr:colOff>588964</xdr:colOff>
      <xdr:row>156</xdr:row>
      <xdr:rowOff>19050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C01FEEEE-EE79-437D-941E-53899274C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0</xdr:colOff>
      <xdr:row>140</xdr:row>
      <xdr:rowOff>0</xdr:rowOff>
    </xdr:from>
    <xdr:to>
      <xdr:col>13</xdr:col>
      <xdr:colOff>588964</xdr:colOff>
      <xdr:row>156</xdr:row>
      <xdr:rowOff>19050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C1A09DA7-D44E-4049-BC9C-3D92456F1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14</xdr:col>
      <xdr:colOff>0</xdr:colOff>
      <xdr:row>140</xdr:row>
      <xdr:rowOff>0</xdr:rowOff>
    </xdr:from>
    <xdr:to>
      <xdr:col>20</xdr:col>
      <xdr:colOff>588964</xdr:colOff>
      <xdr:row>156</xdr:row>
      <xdr:rowOff>19050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54B6EBBA-E6B4-4B91-8B41-542CC71E4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21</xdr:col>
      <xdr:colOff>0</xdr:colOff>
      <xdr:row>140</xdr:row>
      <xdr:rowOff>0</xdr:rowOff>
    </xdr:from>
    <xdr:to>
      <xdr:col>27</xdr:col>
      <xdr:colOff>588964</xdr:colOff>
      <xdr:row>156</xdr:row>
      <xdr:rowOff>19050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D614CCFB-749A-4249-97F3-CC034B779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157</xdr:row>
      <xdr:rowOff>0</xdr:rowOff>
    </xdr:from>
    <xdr:to>
      <xdr:col>6</xdr:col>
      <xdr:colOff>588964</xdr:colOff>
      <xdr:row>173</xdr:row>
      <xdr:rowOff>19050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B0514912-6D3D-4AD0-B3EF-9EE16580F0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0</xdr:colOff>
      <xdr:row>157</xdr:row>
      <xdr:rowOff>0</xdr:rowOff>
    </xdr:from>
    <xdr:to>
      <xdr:col>13</xdr:col>
      <xdr:colOff>588964</xdr:colOff>
      <xdr:row>173</xdr:row>
      <xdr:rowOff>19050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4C119517-4D3D-40AC-B5AB-F85E70AC2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14</xdr:col>
      <xdr:colOff>0</xdr:colOff>
      <xdr:row>157</xdr:row>
      <xdr:rowOff>0</xdr:rowOff>
    </xdr:from>
    <xdr:to>
      <xdr:col>20</xdr:col>
      <xdr:colOff>588964</xdr:colOff>
      <xdr:row>173</xdr:row>
      <xdr:rowOff>19050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117E292E-BD3D-4657-99F3-1AED60FC0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21</xdr:col>
      <xdr:colOff>0</xdr:colOff>
      <xdr:row>157</xdr:row>
      <xdr:rowOff>0</xdr:rowOff>
    </xdr:from>
    <xdr:to>
      <xdr:col>27</xdr:col>
      <xdr:colOff>588964</xdr:colOff>
      <xdr:row>173</xdr:row>
      <xdr:rowOff>19050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B11BE324-6B49-4095-A6F6-6A1C2D4D8D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9525</xdr:colOff>
      <xdr:row>173</xdr:row>
      <xdr:rowOff>114300</xdr:rowOff>
    </xdr:from>
    <xdr:to>
      <xdr:col>6</xdr:col>
      <xdr:colOff>598489</xdr:colOff>
      <xdr:row>189</xdr:row>
      <xdr:rowOff>133350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7226C1A1-6DFD-41CB-84F2-7D426599E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7</xdr:col>
      <xdr:colOff>38100</xdr:colOff>
      <xdr:row>173</xdr:row>
      <xdr:rowOff>114300</xdr:rowOff>
    </xdr:from>
    <xdr:to>
      <xdr:col>14</xdr:col>
      <xdr:colOff>7939</xdr:colOff>
      <xdr:row>189</xdr:row>
      <xdr:rowOff>133350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8A95FF80-3572-40C8-813E-392DEC95F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51</xdr:row>
      <xdr:rowOff>152399</xdr:rowOff>
    </xdr:from>
    <xdr:to>
      <xdr:col>7</xdr:col>
      <xdr:colOff>9525</xdr:colOff>
      <xdr:row>68</xdr:row>
      <xdr:rowOff>28574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2CB883-A845-4200-989B-DFD7106360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x.hagstofa.is/pxis/sq/905772b9-9f50-42a3-b2b4-85f179f80a92" TargetMode="External"/><Relationship Id="rId2" Type="http://schemas.openxmlformats.org/officeDocument/2006/relationships/hyperlink" Target="https://px.hagstofa.is/pxis/sq/c76ae248-96d7-489a-b0e8-a214eec2a608" TargetMode="External"/><Relationship Id="rId1" Type="http://schemas.openxmlformats.org/officeDocument/2006/relationships/hyperlink" Target="https://px.hagstofa.is/pxis/pxweb/is/Ibuar/Ibuar__mannfjoldi__2_byggdir__sveitarfelog/MAN02005.px/table/tableViewLayout2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  <pageSetUpPr fitToPage="1"/>
  </sheetPr>
  <dimension ref="A1:BM119"/>
  <sheetViews>
    <sheetView topLeftCell="AK15" zoomScaleNormal="100" workbookViewId="0">
      <selection activeCell="BK11" sqref="BK11"/>
    </sheetView>
  </sheetViews>
  <sheetFormatPr defaultColWidth="9.26953125" defaultRowHeight="14.5" x14ac:dyDescent="0.35"/>
  <cols>
    <col min="1" max="1" width="23" bestFit="1" customWidth="1"/>
    <col min="2" max="2" width="14.453125" bestFit="1" customWidth="1"/>
    <col min="3" max="3" width="6" bestFit="1" customWidth="1"/>
    <col min="4" max="4" width="6.1796875" bestFit="1" customWidth="1"/>
    <col min="5" max="5" width="6.26953125" bestFit="1" customWidth="1"/>
    <col min="6" max="6" width="6" bestFit="1" customWidth="1"/>
    <col min="7" max="7" width="6.1796875" bestFit="1" customWidth="1"/>
    <col min="8" max="8" width="6.26953125" bestFit="1" customWidth="1"/>
    <col min="9" max="9" width="6" bestFit="1" customWidth="1"/>
    <col min="10" max="10" width="6.1796875" bestFit="1" customWidth="1"/>
    <col min="11" max="11" width="6.26953125" bestFit="1" customWidth="1"/>
    <col min="12" max="12" width="6" bestFit="1" customWidth="1"/>
    <col min="13" max="13" width="6.1796875" bestFit="1" customWidth="1"/>
    <col min="14" max="14" width="6.26953125" bestFit="1" customWidth="1"/>
    <col min="15" max="15" width="6" bestFit="1" customWidth="1"/>
    <col min="16" max="16" width="6.1796875" bestFit="1" customWidth="1"/>
    <col min="17" max="17" width="6.26953125" bestFit="1" customWidth="1"/>
    <col min="18" max="18" width="6" bestFit="1" customWidth="1"/>
    <col min="19" max="19" width="6.1796875" bestFit="1" customWidth="1"/>
    <col min="20" max="20" width="6.26953125" bestFit="1" customWidth="1"/>
    <col min="21" max="21" width="6" bestFit="1" customWidth="1"/>
    <col min="22" max="22" width="6.1796875" bestFit="1" customWidth="1"/>
    <col min="23" max="23" width="6.26953125" bestFit="1" customWidth="1"/>
    <col min="24" max="24" width="6" bestFit="1" customWidth="1"/>
    <col min="25" max="25" width="6.1796875" bestFit="1" customWidth="1"/>
    <col min="26" max="26" width="6.26953125" bestFit="1" customWidth="1"/>
    <col min="27" max="27" width="6" bestFit="1" customWidth="1"/>
    <col min="28" max="28" width="6.1796875" bestFit="1" customWidth="1"/>
    <col min="29" max="29" width="6.26953125" bestFit="1" customWidth="1"/>
    <col min="30" max="30" width="6" bestFit="1" customWidth="1"/>
    <col min="31" max="31" width="6.1796875" bestFit="1" customWidth="1"/>
    <col min="32" max="32" width="6.26953125" bestFit="1" customWidth="1"/>
    <col min="33" max="33" width="6" bestFit="1" customWidth="1"/>
    <col min="34" max="34" width="6.1796875" bestFit="1" customWidth="1"/>
    <col min="35" max="35" width="6.26953125" bestFit="1" customWidth="1"/>
    <col min="36" max="36" width="6" bestFit="1" customWidth="1"/>
    <col min="37" max="37" width="6.1796875" bestFit="1" customWidth="1"/>
    <col min="38" max="38" width="6.26953125" bestFit="1" customWidth="1"/>
    <col min="39" max="39" width="6" bestFit="1" customWidth="1"/>
    <col min="40" max="40" width="6.1796875" bestFit="1" customWidth="1"/>
    <col min="41" max="41" width="6.26953125" bestFit="1" customWidth="1"/>
    <col min="42" max="42" width="6" bestFit="1" customWidth="1"/>
    <col min="43" max="43" width="6.1796875" bestFit="1" customWidth="1"/>
    <col min="44" max="44" width="6.26953125" bestFit="1" customWidth="1"/>
    <col min="45" max="45" width="6" bestFit="1" customWidth="1"/>
    <col min="46" max="46" width="6.1796875" bestFit="1" customWidth="1"/>
    <col min="47" max="47" width="6.26953125" bestFit="1" customWidth="1"/>
    <col min="48" max="48" width="6" bestFit="1" customWidth="1"/>
    <col min="49" max="49" width="6.1796875" bestFit="1" customWidth="1"/>
    <col min="50" max="50" width="6.26953125" bestFit="1" customWidth="1"/>
    <col min="51" max="51" width="6" bestFit="1" customWidth="1"/>
    <col min="52" max="52" width="6.1796875" bestFit="1" customWidth="1"/>
    <col min="53" max="53" width="6.26953125" bestFit="1" customWidth="1"/>
    <col min="54" max="54" width="6" bestFit="1" customWidth="1"/>
    <col min="55" max="55" width="6.1796875" bestFit="1" customWidth="1"/>
    <col min="56" max="56" width="6.26953125" bestFit="1" customWidth="1"/>
    <col min="57" max="57" width="6" bestFit="1" customWidth="1"/>
    <col min="58" max="58" width="6.1796875" bestFit="1" customWidth="1"/>
    <col min="59" max="59" width="6.26953125" bestFit="1" customWidth="1"/>
  </cols>
  <sheetData>
    <row r="1" spans="1:65" s="3" customFormat="1" ht="21" x14ac:dyDescent="0.5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65" ht="15" customHeight="1" x14ac:dyDescent="0.35">
      <c r="A2" s="1"/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65" x14ac:dyDescent="0.35">
      <c r="A3" s="2" t="s">
        <v>1</v>
      </c>
      <c r="D3" s="2"/>
      <c r="E3" s="2"/>
      <c r="K3" s="2"/>
      <c r="L3" s="2"/>
      <c r="M3" s="2"/>
    </row>
    <row r="4" spans="1:65" ht="15" customHeight="1" x14ac:dyDescent="0.35">
      <c r="A4" s="2" t="s">
        <v>2</v>
      </c>
      <c r="B4" s="225" t="s">
        <v>3</v>
      </c>
      <c r="C4" s="225"/>
      <c r="D4" s="225"/>
      <c r="E4" s="225"/>
      <c r="F4" s="225"/>
      <c r="G4" s="225"/>
      <c r="H4" s="6"/>
      <c r="I4" s="6"/>
    </row>
    <row r="5" spans="1:65" ht="15" customHeight="1" x14ac:dyDescent="0.35">
      <c r="A5" s="2" t="s">
        <v>4</v>
      </c>
      <c r="B5" s="225" t="s">
        <v>5</v>
      </c>
      <c r="C5" s="225"/>
      <c r="D5" s="225"/>
      <c r="E5" s="225"/>
      <c r="F5" s="225"/>
      <c r="G5" s="225"/>
      <c r="H5" s="6"/>
    </row>
    <row r="6" spans="1:65" x14ac:dyDescent="0.35">
      <c r="A6" s="224" t="s">
        <v>6</v>
      </c>
      <c r="B6" s="224"/>
      <c r="C6" s="224"/>
      <c r="D6" s="224"/>
      <c r="E6" s="224"/>
      <c r="F6" s="224"/>
      <c r="G6" s="224"/>
      <c r="H6" s="8"/>
    </row>
    <row r="7" spans="1:65" x14ac:dyDescent="0.35">
      <c r="A7" s="7"/>
      <c r="B7" s="7"/>
      <c r="C7" s="7"/>
      <c r="D7" s="7"/>
      <c r="E7" s="7"/>
      <c r="F7" s="7"/>
      <c r="G7" s="7"/>
      <c r="H7" s="8"/>
    </row>
    <row r="8" spans="1:65" ht="20" x14ac:dyDescent="0.4">
      <c r="A8" s="223" t="s">
        <v>7</v>
      </c>
      <c r="B8" s="223"/>
      <c r="C8" s="223"/>
      <c r="D8" s="223"/>
      <c r="E8" s="223"/>
      <c r="F8" s="223"/>
      <c r="G8" s="223"/>
      <c r="H8" s="223"/>
      <c r="I8" s="223"/>
      <c r="J8" s="223"/>
    </row>
    <row r="9" spans="1:65" x14ac:dyDescent="0.35">
      <c r="A9" s="2" t="s">
        <v>8</v>
      </c>
      <c r="B9" s="2" t="s">
        <v>9</v>
      </c>
      <c r="C9" s="12">
        <v>2003</v>
      </c>
      <c r="D9" s="12"/>
      <c r="E9" s="12"/>
      <c r="F9" s="12">
        <v>2004</v>
      </c>
      <c r="G9" s="12"/>
      <c r="H9" s="12"/>
      <c r="I9" s="12">
        <v>2005</v>
      </c>
      <c r="J9" s="12"/>
      <c r="K9" s="12"/>
      <c r="L9" s="12">
        <v>2006</v>
      </c>
      <c r="M9" s="12"/>
      <c r="N9" s="12"/>
      <c r="O9" s="12">
        <v>2007</v>
      </c>
      <c r="P9" s="12"/>
      <c r="Q9" s="12"/>
      <c r="R9" s="12">
        <v>2008</v>
      </c>
      <c r="S9" s="12"/>
      <c r="T9" s="12"/>
      <c r="U9" s="12">
        <v>2009</v>
      </c>
      <c r="V9" s="12"/>
      <c r="W9" s="12"/>
      <c r="X9" s="12">
        <v>2010</v>
      </c>
      <c r="Y9" s="12"/>
      <c r="Z9" s="12"/>
      <c r="AA9" s="12">
        <v>2011</v>
      </c>
      <c r="AB9" s="12"/>
      <c r="AC9" s="12"/>
      <c r="AD9" s="12">
        <v>2012</v>
      </c>
      <c r="AE9" s="12"/>
      <c r="AF9" s="12"/>
      <c r="AG9" s="12">
        <v>2013</v>
      </c>
      <c r="AH9" s="12"/>
      <c r="AI9" s="12"/>
      <c r="AJ9" s="12">
        <v>2014</v>
      </c>
      <c r="AK9" s="12"/>
      <c r="AL9" s="12"/>
      <c r="AM9" s="12">
        <v>2015</v>
      </c>
      <c r="AN9" s="12"/>
      <c r="AO9" s="12"/>
      <c r="AP9" s="12">
        <v>2016</v>
      </c>
      <c r="AQ9" s="12"/>
      <c r="AR9" s="12"/>
      <c r="AS9" s="12">
        <v>2017</v>
      </c>
      <c r="AT9" s="12"/>
      <c r="AU9" s="12"/>
      <c r="AV9" s="12">
        <v>2018</v>
      </c>
      <c r="AW9" s="12"/>
      <c r="AX9" s="12"/>
      <c r="AY9" s="12">
        <v>2019</v>
      </c>
      <c r="AZ9" s="12"/>
      <c r="BA9" s="12"/>
      <c r="BB9" s="12">
        <v>2020</v>
      </c>
      <c r="BC9" s="12"/>
      <c r="BD9" s="12"/>
      <c r="BE9" s="12">
        <v>2021</v>
      </c>
      <c r="BF9" s="12"/>
      <c r="BG9" s="12"/>
      <c r="BH9" s="2">
        <v>2022</v>
      </c>
      <c r="BK9" s="2">
        <v>2023</v>
      </c>
    </row>
    <row r="10" spans="1:65" x14ac:dyDescent="0.35">
      <c r="C10" s="12" t="s">
        <v>10</v>
      </c>
      <c r="D10" s="12" t="s">
        <v>11</v>
      </c>
      <c r="E10" s="12" t="s">
        <v>12</v>
      </c>
      <c r="F10" s="12" t="s">
        <v>10</v>
      </c>
      <c r="G10" s="12" t="s">
        <v>11</v>
      </c>
      <c r="H10" s="12" t="s">
        <v>12</v>
      </c>
      <c r="I10" s="12" t="s">
        <v>10</v>
      </c>
      <c r="J10" s="12" t="s">
        <v>11</v>
      </c>
      <c r="K10" s="12" t="s">
        <v>12</v>
      </c>
      <c r="L10" s="12" t="s">
        <v>10</v>
      </c>
      <c r="M10" s="12" t="s">
        <v>11</v>
      </c>
      <c r="N10" s="12" t="s">
        <v>12</v>
      </c>
      <c r="O10" s="12" t="s">
        <v>10</v>
      </c>
      <c r="P10" s="12" t="s">
        <v>11</v>
      </c>
      <c r="Q10" s="12" t="s">
        <v>12</v>
      </c>
      <c r="R10" s="12" t="s">
        <v>10</v>
      </c>
      <c r="S10" s="12" t="s">
        <v>11</v>
      </c>
      <c r="T10" s="12" t="s">
        <v>12</v>
      </c>
      <c r="U10" s="12" t="s">
        <v>10</v>
      </c>
      <c r="V10" s="12" t="s">
        <v>11</v>
      </c>
      <c r="W10" s="12" t="s">
        <v>12</v>
      </c>
      <c r="X10" s="12" t="s">
        <v>10</v>
      </c>
      <c r="Y10" s="12" t="s">
        <v>11</v>
      </c>
      <c r="Z10" s="12" t="s">
        <v>12</v>
      </c>
      <c r="AA10" s="12" t="s">
        <v>10</v>
      </c>
      <c r="AB10" s="12" t="s">
        <v>11</v>
      </c>
      <c r="AC10" s="12" t="s">
        <v>12</v>
      </c>
      <c r="AD10" s="12" t="s">
        <v>10</v>
      </c>
      <c r="AE10" s="12" t="s">
        <v>11</v>
      </c>
      <c r="AF10" s="12" t="s">
        <v>12</v>
      </c>
      <c r="AG10" s="12" t="s">
        <v>10</v>
      </c>
      <c r="AH10" s="12" t="s">
        <v>11</v>
      </c>
      <c r="AI10" s="12" t="s">
        <v>12</v>
      </c>
      <c r="AJ10" s="12" t="s">
        <v>10</v>
      </c>
      <c r="AK10" s="12" t="s">
        <v>11</v>
      </c>
      <c r="AL10" s="12" t="s">
        <v>12</v>
      </c>
      <c r="AM10" s="12" t="s">
        <v>10</v>
      </c>
      <c r="AN10" s="12" t="s">
        <v>11</v>
      </c>
      <c r="AO10" s="12" t="s">
        <v>12</v>
      </c>
      <c r="AP10" s="12" t="s">
        <v>10</v>
      </c>
      <c r="AQ10" s="12" t="s">
        <v>11</v>
      </c>
      <c r="AR10" s="12" t="s">
        <v>12</v>
      </c>
      <c r="AS10" s="12" t="s">
        <v>10</v>
      </c>
      <c r="AT10" s="12" t="s">
        <v>11</v>
      </c>
      <c r="AU10" s="12" t="s">
        <v>12</v>
      </c>
      <c r="AV10" s="12" t="s">
        <v>10</v>
      </c>
      <c r="AW10" s="12" t="s">
        <v>11</v>
      </c>
      <c r="AX10" s="12" t="s">
        <v>12</v>
      </c>
      <c r="AY10" s="12" t="s">
        <v>10</v>
      </c>
      <c r="AZ10" s="12" t="s">
        <v>11</v>
      </c>
      <c r="BA10" s="12" t="s">
        <v>12</v>
      </c>
      <c r="BB10" s="12" t="s">
        <v>10</v>
      </c>
      <c r="BC10" s="12" t="s">
        <v>11</v>
      </c>
      <c r="BD10" s="12" t="s">
        <v>12</v>
      </c>
      <c r="BE10" s="12" t="s">
        <v>10</v>
      </c>
      <c r="BF10" s="12" t="s">
        <v>11</v>
      </c>
      <c r="BG10" s="12" t="s">
        <v>12</v>
      </c>
      <c r="BH10" s="12" t="s">
        <v>10</v>
      </c>
      <c r="BI10" s="12" t="s">
        <v>11</v>
      </c>
      <c r="BJ10" s="12" t="s">
        <v>12</v>
      </c>
      <c r="BK10" s="139" t="s">
        <v>10</v>
      </c>
      <c r="BL10" s="139" t="s">
        <v>11</v>
      </c>
      <c r="BM10" s="139" t="s">
        <v>12</v>
      </c>
    </row>
    <row r="11" spans="1:65" x14ac:dyDescent="0.35">
      <c r="A11" s="2" t="s">
        <v>13</v>
      </c>
      <c r="B11" s="2" t="s">
        <v>14</v>
      </c>
      <c r="C11">
        <v>21023</v>
      </c>
      <c r="D11">
        <v>10666</v>
      </c>
      <c r="E11">
        <v>10357</v>
      </c>
      <c r="F11">
        <v>20923</v>
      </c>
      <c r="G11">
        <v>10598</v>
      </c>
      <c r="H11">
        <v>10325</v>
      </c>
      <c r="I11">
        <v>21018</v>
      </c>
      <c r="J11">
        <v>10701</v>
      </c>
      <c r="K11">
        <v>10317</v>
      </c>
      <c r="L11">
        <v>21073</v>
      </c>
      <c r="M11">
        <v>10730</v>
      </c>
      <c r="N11">
        <v>10343</v>
      </c>
      <c r="O11">
        <v>21435</v>
      </c>
      <c r="P11">
        <v>10924</v>
      </c>
      <c r="Q11">
        <v>10511</v>
      </c>
      <c r="R11">
        <v>22103</v>
      </c>
      <c r="S11">
        <v>11305</v>
      </c>
      <c r="T11">
        <v>10798</v>
      </c>
      <c r="U11">
        <v>22908</v>
      </c>
      <c r="V11">
        <v>11743</v>
      </c>
      <c r="W11">
        <v>11165</v>
      </c>
      <c r="X11">
        <v>23250</v>
      </c>
      <c r="Y11">
        <v>11945</v>
      </c>
      <c r="Z11">
        <v>11305</v>
      </c>
      <c r="AA11">
        <v>23596</v>
      </c>
      <c r="AB11">
        <v>12118</v>
      </c>
      <c r="AC11">
        <v>11478</v>
      </c>
      <c r="AD11">
        <v>23488</v>
      </c>
      <c r="AE11">
        <v>12085</v>
      </c>
      <c r="AF11">
        <v>11403</v>
      </c>
      <c r="AG11">
        <v>23471</v>
      </c>
      <c r="AH11">
        <v>12045</v>
      </c>
      <c r="AI11">
        <v>11426</v>
      </c>
      <c r="AJ11">
        <v>23153</v>
      </c>
      <c r="AK11">
        <v>11793</v>
      </c>
      <c r="AL11">
        <v>11360</v>
      </c>
      <c r="AM11">
        <v>22679</v>
      </c>
      <c r="AN11">
        <v>11532</v>
      </c>
      <c r="AO11">
        <v>11147</v>
      </c>
      <c r="AP11">
        <v>21845</v>
      </c>
      <c r="AQ11">
        <v>11102</v>
      </c>
      <c r="AR11">
        <v>10743</v>
      </c>
      <c r="AS11">
        <v>21497</v>
      </c>
      <c r="AT11">
        <v>10890</v>
      </c>
      <c r="AU11">
        <v>10607</v>
      </c>
      <c r="AV11">
        <v>21272</v>
      </c>
      <c r="AW11">
        <v>10819</v>
      </c>
      <c r="AX11">
        <v>10453</v>
      </c>
      <c r="AY11">
        <v>21228</v>
      </c>
      <c r="AZ11">
        <v>10954</v>
      </c>
      <c r="BA11">
        <v>10274</v>
      </c>
      <c r="BB11">
        <v>21362</v>
      </c>
      <c r="BC11">
        <v>11029</v>
      </c>
      <c r="BD11">
        <v>10333</v>
      </c>
      <c r="BE11">
        <v>21827</v>
      </c>
      <c r="BF11">
        <v>11332</v>
      </c>
      <c r="BG11">
        <v>10495</v>
      </c>
      <c r="BH11">
        <v>22623</v>
      </c>
      <c r="BI11">
        <v>11835</v>
      </c>
      <c r="BJ11">
        <v>10788</v>
      </c>
      <c r="BK11" s="140">
        <v>23039</v>
      </c>
      <c r="BL11" s="140">
        <v>12062</v>
      </c>
      <c r="BM11" s="140">
        <v>10976</v>
      </c>
    </row>
    <row r="12" spans="1:65" x14ac:dyDescent="0.35">
      <c r="B12" s="2" t="s">
        <v>15</v>
      </c>
      <c r="C12">
        <v>22100</v>
      </c>
      <c r="D12">
        <v>11293</v>
      </c>
      <c r="E12">
        <v>10807</v>
      </c>
      <c r="F12">
        <v>21745</v>
      </c>
      <c r="G12">
        <v>11178</v>
      </c>
      <c r="H12">
        <v>10567</v>
      </c>
      <c r="I12">
        <v>21415</v>
      </c>
      <c r="J12">
        <v>10948</v>
      </c>
      <c r="K12">
        <v>10467</v>
      </c>
      <c r="L12">
        <v>21494</v>
      </c>
      <c r="M12">
        <v>10940</v>
      </c>
      <c r="N12">
        <v>10554</v>
      </c>
      <c r="O12">
        <v>21272</v>
      </c>
      <c r="P12">
        <v>10791</v>
      </c>
      <c r="Q12">
        <v>10481</v>
      </c>
      <c r="R12">
        <v>21291</v>
      </c>
      <c r="S12">
        <v>10751</v>
      </c>
      <c r="T12">
        <v>10540</v>
      </c>
      <c r="U12">
        <v>21377</v>
      </c>
      <c r="V12">
        <v>10800</v>
      </c>
      <c r="W12">
        <v>10577</v>
      </c>
      <c r="X12">
        <v>21400</v>
      </c>
      <c r="Y12">
        <v>10860</v>
      </c>
      <c r="Z12">
        <v>10540</v>
      </c>
      <c r="AA12">
        <v>21194</v>
      </c>
      <c r="AB12">
        <v>10790</v>
      </c>
      <c r="AC12">
        <v>10404</v>
      </c>
      <c r="AD12">
        <v>21361</v>
      </c>
      <c r="AE12">
        <v>10875</v>
      </c>
      <c r="AF12">
        <v>10486</v>
      </c>
      <c r="AG12">
        <v>21831</v>
      </c>
      <c r="AH12">
        <v>11185</v>
      </c>
      <c r="AI12">
        <v>10646</v>
      </c>
      <c r="AJ12">
        <v>22480</v>
      </c>
      <c r="AK12">
        <v>11557</v>
      </c>
      <c r="AL12">
        <v>10923</v>
      </c>
      <c r="AM12">
        <v>22998</v>
      </c>
      <c r="AN12">
        <v>11852</v>
      </c>
      <c r="AO12">
        <v>11146</v>
      </c>
      <c r="AP12">
        <v>23408</v>
      </c>
      <c r="AQ12">
        <v>12064</v>
      </c>
      <c r="AR12">
        <v>11344</v>
      </c>
      <c r="AS12">
        <v>23606</v>
      </c>
      <c r="AT12">
        <v>12146</v>
      </c>
      <c r="AU12">
        <v>11460</v>
      </c>
      <c r="AV12">
        <v>23835</v>
      </c>
      <c r="AW12">
        <v>12250</v>
      </c>
      <c r="AX12">
        <v>11585</v>
      </c>
      <c r="AY12">
        <v>23620</v>
      </c>
      <c r="AZ12">
        <v>12051</v>
      </c>
      <c r="BA12">
        <v>11569</v>
      </c>
      <c r="BB12">
        <v>23227</v>
      </c>
      <c r="BC12">
        <v>11831</v>
      </c>
      <c r="BD12">
        <v>11396</v>
      </c>
      <c r="BE12">
        <v>22823</v>
      </c>
      <c r="BF12">
        <v>11622</v>
      </c>
      <c r="BG12">
        <v>11201</v>
      </c>
      <c r="BH12">
        <v>22529</v>
      </c>
      <c r="BI12">
        <v>11427</v>
      </c>
      <c r="BJ12">
        <v>11102</v>
      </c>
      <c r="BK12" s="140">
        <v>22402</v>
      </c>
      <c r="BL12" s="140">
        <v>11396</v>
      </c>
      <c r="BM12" s="140">
        <v>11006</v>
      </c>
    </row>
    <row r="13" spans="1:65" x14ac:dyDescent="0.35">
      <c r="B13" s="2" t="s">
        <v>16</v>
      </c>
      <c r="C13">
        <v>23016</v>
      </c>
      <c r="D13">
        <v>11809</v>
      </c>
      <c r="E13">
        <v>11207</v>
      </c>
      <c r="F13">
        <v>23081</v>
      </c>
      <c r="G13">
        <v>11759</v>
      </c>
      <c r="H13">
        <v>11322</v>
      </c>
      <c r="I13">
        <v>23114</v>
      </c>
      <c r="J13">
        <v>11825</v>
      </c>
      <c r="K13">
        <v>11289</v>
      </c>
      <c r="L13">
        <v>22786</v>
      </c>
      <c r="M13">
        <v>11684</v>
      </c>
      <c r="N13">
        <v>11102</v>
      </c>
      <c r="O13">
        <v>22760</v>
      </c>
      <c r="P13">
        <v>11658</v>
      </c>
      <c r="Q13">
        <v>11102</v>
      </c>
      <c r="R13">
        <v>22585</v>
      </c>
      <c r="S13">
        <v>11549</v>
      </c>
      <c r="T13">
        <v>11036</v>
      </c>
      <c r="U13">
        <v>22299</v>
      </c>
      <c r="V13">
        <v>11438</v>
      </c>
      <c r="W13">
        <v>10861</v>
      </c>
      <c r="X13">
        <v>21844</v>
      </c>
      <c r="Y13">
        <v>11134</v>
      </c>
      <c r="Z13">
        <v>10710</v>
      </c>
      <c r="AA13">
        <v>21802</v>
      </c>
      <c r="AB13">
        <v>11086</v>
      </c>
      <c r="AC13">
        <v>10716</v>
      </c>
      <c r="AD13">
        <v>21434</v>
      </c>
      <c r="AE13">
        <v>10904</v>
      </c>
      <c r="AF13">
        <v>10530</v>
      </c>
      <c r="AG13">
        <v>21164</v>
      </c>
      <c r="AH13">
        <v>10690</v>
      </c>
      <c r="AI13">
        <v>10474</v>
      </c>
      <c r="AJ13">
        <v>21176</v>
      </c>
      <c r="AK13">
        <v>10670</v>
      </c>
      <c r="AL13">
        <v>10506</v>
      </c>
      <c r="AM13">
        <v>21325</v>
      </c>
      <c r="AN13">
        <v>10812</v>
      </c>
      <c r="AO13">
        <v>10513</v>
      </c>
      <c r="AP13">
        <v>21287</v>
      </c>
      <c r="AQ13">
        <v>10814</v>
      </c>
      <c r="AR13">
        <v>10473</v>
      </c>
      <c r="AS13">
        <v>21713</v>
      </c>
      <c r="AT13">
        <v>11056</v>
      </c>
      <c r="AU13">
        <v>10657</v>
      </c>
      <c r="AV13">
        <v>22300</v>
      </c>
      <c r="AW13">
        <v>11404</v>
      </c>
      <c r="AX13">
        <v>10896</v>
      </c>
      <c r="AY13">
        <v>22969</v>
      </c>
      <c r="AZ13">
        <v>11802</v>
      </c>
      <c r="BA13">
        <v>11167</v>
      </c>
      <c r="BB13">
        <v>23630</v>
      </c>
      <c r="BC13">
        <v>12186</v>
      </c>
      <c r="BD13">
        <v>11444</v>
      </c>
      <c r="BE13">
        <v>24339</v>
      </c>
      <c r="BF13">
        <v>12528</v>
      </c>
      <c r="BG13">
        <v>11811</v>
      </c>
      <c r="BH13">
        <v>24651</v>
      </c>
      <c r="BI13">
        <v>12704</v>
      </c>
      <c r="BJ13">
        <v>11947</v>
      </c>
      <c r="BK13" s="140">
        <v>25066</v>
      </c>
      <c r="BL13" s="140">
        <v>12911</v>
      </c>
      <c r="BM13" s="140">
        <v>12153</v>
      </c>
    </row>
    <row r="14" spans="1:65" x14ac:dyDescent="0.35">
      <c r="B14" s="2" t="s">
        <v>17</v>
      </c>
      <c r="C14">
        <v>20492</v>
      </c>
      <c r="D14">
        <v>10385</v>
      </c>
      <c r="E14">
        <v>10107</v>
      </c>
      <c r="F14">
        <v>20932</v>
      </c>
      <c r="G14">
        <v>10704</v>
      </c>
      <c r="H14">
        <v>10228</v>
      </c>
      <c r="I14">
        <v>21317</v>
      </c>
      <c r="J14">
        <v>10879</v>
      </c>
      <c r="K14">
        <v>10438</v>
      </c>
      <c r="L14">
        <v>22338</v>
      </c>
      <c r="M14">
        <v>11486</v>
      </c>
      <c r="N14">
        <v>10852</v>
      </c>
      <c r="O14">
        <v>23017</v>
      </c>
      <c r="P14">
        <v>11870</v>
      </c>
      <c r="Q14">
        <v>11147</v>
      </c>
      <c r="R14">
        <v>23685</v>
      </c>
      <c r="S14">
        <v>12161</v>
      </c>
      <c r="T14">
        <v>11524</v>
      </c>
      <c r="U14">
        <v>23876</v>
      </c>
      <c r="V14">
        <v>12198</v>
      </c>
      <c r="W14">
        <v>11678</v>
      </c>
      <c r="X14">
        <v>23799</v>
      </c>
      <c r="Y14">
        <v>12182</v>
      </c>
      <c r="Z14">
        <v>11617</v>
      </c>
      <c r="AA14">
        <v>23251</v>
      </c>
      <c r="AB14">
        <v>11942</v>
      </c>
      <c r="AC14">
        <v>11309</v>
      </c>
      <c r="AD14">
        <v>23187</v>
      </c>
      <c r="AE14">
        <v>11878</v>
      </c>
      <c r="AF14">
        <v>11309</v>
      </c>
      <c r="AG14">
        <v>22803</v>
      </c>
      <c r="AH14">
        <v>11687</v>
      </c>
      <c r="AI14">
        <v>11116</v>
      </c>
      <c r="AJ14">
        <v>22445</v>
      </c>
      <c r="AK14">
        <v>11521</v>
      </c>
      <c r="AL14">
        <v>10924</v>
      </c>
      <c r="AM14">
        <v>22110</v>
      </c>
      <c r="AN14">
        <v>11296</v>
      </c>
      <c r="AO14">
        <v>10814</v>
      </c>
      <c r="AP14">
        <v>22121</v>
      </c>
      <c r="AQ14">
        <v>11261</v>
      </c>
      <c r="AR14">
        <v>10860</v>
      </c>
      <c r="AS14">
        <v>21943</v>
      </c>
      <c r="AT14">
        <v>11134</v>
      </c>
      <c r="AU14">
        <v>10809</v>
      </c>
      <c r="AV14">
        <v>21925</v>
      </c>
      <c r="AW14">
        <v>11089</v>
      </c>
      <c r="AX14">
        <v>10836</v>
      </c>
      <c r="AY14">
        <v>21945</v>
      </c>
      <c r="AZ14">
        <v>11036</v>
      </c>
      <c r="BA14">
        <v>10909</v>
      </c>
      <c r="BB14">
        <v>22243</v>
      </c>
      <c r="BC14">
        <v>11289</v>
      </c>
      <c r="BD14">
        <v>10954</v>
      </c>
      <c r="BE14">
        <v>22303</v>
      </c>
      <c r="BF14">
        <v>11372</v>
      </c>
      <c r="BG14">
        <v>10931</v>
      </c>
      <c r="BH14">
        <v>22865</v>
      </c>
      <c r="BI14">
        <v>11676</v>
      </c>
      <c r="BJ14">
        <v>11189</v>
      </c>
      <c r="BK14" s="140">
        <v>23789</v>
      </c>
      <c r="BL14" s="140">
        <v>12222</v>
      </c>
      <c r="BM14" s="140">
        <v>11536</v>
      </c>
    </row>
    <row r="15" spans="1:65" x14ac:dyDescent="0.35">
      <c r="B15" s="2" t="s">
        <v>18</v>
      </c>
      <c r="C15">
        <v>22235</v>
      </c>
      <c r="D15">
        <v>11292</v>
      </c>
      <c r="E15">
        <v>10943</v>
      </c>
      <c r="F15">
        <v>22093</v>
      </c>
      <c r="G15">
        <v>11230</v>
      </c>
      <c r="H15">
        <v>10863</v>
      </c>
      <c r="I15">
        <v>21722</v>
      </c>
      <c r="J15">
        <v>11087</v>
      </c>
      <c r="K15">
        <v>10635</v>
      </c>
      <c r="L15">
        <v>21545</v>
      </c>
      <c r="M15">
        <v>10954</v>
      </c>
      <c r="N15">
        <v>10591</v>
      </c>
      <c r="O15">
        <v>21632</v>
      </c>
      <c r="P15">
        <v>11005</v>
      </c>
      <c r="Q15">
        <v>10627</v>
      </c>
      <c r="R15">
        <v>22604</v>
      </c>
      <c r="S15">
        <v>11581</v>
      </c>
      <c r="T15">
        <v>11023</v>
      </c>
      <c r="U15">
        <v>23347</v>
      </c>
      <c r="V15">
        <v>11937</v>
      </c>
      <c r="W15">
        <v>11410</v>
      </c>
      <c r="X15">
        <v>22994</v>
      </c>
      <c r="Y15">
        <v>11644</v>
      </c>
      <c r="Z15">
        <v>11350</v>
      </c>
      <c r="AA15">
        <v>23580</v>
      </c>
      <c r="AB15">
        <v>12042</v>
      </c>
      <c r="AC15">
        <v>11538</v>
      </c>
      <c r="AD15">
        <v>23999</v>
      </c>
      <c r="AE15">
        <v>12304</v>
      </c>
      <c r="AF15">
        <v>11695</v>
      </c>
      <c r="AG15">
        <v>24367</v>
      </c>
      <c r="AH15">
        <v>12551</v>
      </c>
      <c r="AI15">
        <v>11816</v>
      </c>
      <c r="AJ15">
        <v>24754</v>
      </c>
      <c r="AK15">
        <v>12670</v>
      </c>
      <c r="AL15">
        <v>12084</v>
      </c>
      <c r="AM15">
        <v>25039</v>
      </c>
      <c r="AN15">
        <v>12883</v>
      </c>
      <c r="AO15">
        <v>12156</v>
      </c>
      <c r="AP15">
        <v>24886</v>
      </c>
      <c r="AQ15">
        <v>12792</v>
      </c>
      <c r="AR15">
        <v>12094</v>
      </c>
      <c r="AS15">
        <v>25186</v>
      </c>
      <c r="AT15">
        <v>13009</v>
      </c>
      <c r="AU15">
        <v>12177</v>
      </c>
      <c r="AV15">
        <v>25721</v>
      </c>
      <c r="AW15">
        <v>13331</v>
      </c>
      <c r="AX15">
        <v>12390</v>
      </c>
      <c r="AY15">
        <v>25913</v>
      </c>
      <c r="AZ15">
        <v>13440</v>
      </c>
      <c r="BA15">
        <v>12473</v>
      </c>
      <c r="BB15">
        <v>25770</v>
      </c>
      <c r="BC15">
        <v>13251</v>
      </c>
      <c r="BD15">
        <v>12519</v>
      </c>
      <c r="BE15">
        <v>25466</v>
      </c>
      <c r="BF15">
        <v>13059</v>
      </c>
      <c r="BG15">
        <v>12407</v>
      </c>
      <c r="BH15">
        <v>25748</v>
      </c>
      <c r="BI15">
        <v>13154</v>
      </c>
      <c r="BJ15">
        <v>12594</v>
      </c>
      <c r="BK15" s="140">
        <v>26512</v>
      </c>
      <c r="BL15" s="140">
        <v>13630</v>
      </c>
      <c r="BM15" s="140">
        <v>12848</v>
      </c>
    </row>
    <row r="16" spans="1:65" x14ac:dyDescent="0.35">
      <c r="B16" s="2" t="s">
        <v>19</v>
      </c>
      <c r="C16">
        <v>21027</v>
      </c>
      <c r="D16">
        <v>10640</v>
      </c>
      <c r="E16">
        <v>10387</v>
      </c>
      <c r="F16">
        <v>20555</v>
      </c>
      <c r="G16">
        <v>10346</v>
      </c>
      <c r="H16">
        <v>10209</v>
      </c>
      <c r="I16">
        <v>20964</v>
      </c>
      <c r="J16">
        <v>10532</v>
      </c>
      <c r="K16">
        <v>10432</v>
      </c>
      <c r="L16">
        <v>21910</v>
      </c>
      <c r="M16">
        <v>11127</v>
      </c>
      <c r="N16">
        <v>10783</v>
      </c>
      <c r="O16">
        <v>22993</v>
      </c>
      <c r="P16">
        <v>11868</v>
      </c>
      <c r="Q16">
        <v>11125</v>
      </c>
      <c r="R16">
        <v>24667</v>
      </c>
      <c r="S16">
        <v>12977</v>
      </c>
      <c r="T16">
        <v>11690</v>
      </c>
      <c r="U16">
        <v>25278</v>
      </c>
      <c r="V16">
        <v>13206</v>
      </c>
      <c r="W16">
        <v>12072</v>
      </c>
      <c r="X16">
        <v>24105</v>
      </c>
      <c r="Y16">
        <v>12358</v>
      </c>
      <c r="Z16">
        <v>11747</v>
      </c>
      <c r="AA16">
        <v>23200</v>
      </c>
      <c r="AB16">
        <v>11816</v>
      </c>
      <c r="AC16">
        <v>11384</v>
      </c>
      <c r="AD16">
        <v>22493</v>
      </c>
      <c r="AE16">
        <v>11351</v>
      </c>
      <c r="AF16">
        <v>11142</v>
      </c>
      <c r="AG16">
        <v>22260</v>
      </c>
      <c r="AH16">
        <v>11211</v>
      </c>
      <c r="AI16">
        <v>11049</v>
      </c>
      <c r="AJ16">
        <v>22751</v>
      </c>
      <c r="AK16">
        <v>11581</v>
      </c>
      <c r="AL16">
        <v>11170</v>
      </c>
      <c r="AM16">
        <v>23234</v>
      </c>
      <c r="AN16">
        <v>11839</v>
      </c>
      <c r="AO16">
        <v>11395</v>
      </c>
      <c r="AP16">
        <v>24370</v>
      </c>
      <c r="AQ16">
        <v>12583</v>
      </c>
      <c r="AR16">
        <v>11787</v>
      </c>
      <c r="AS16">
        <v>25701</v>
      </c>
      <c r="AT16">
        <v>13495</v>
      </c>
      <c r="AU16">
        <v>12206</v>
      </c>
      <c r="AV16">
        <v>27931</v>
      </c>
      <c r="AW16">
        <v>14884</v>
      </c>
      <c r="AX16">
        <v>13047</v>
      </c>
      <c r="AY16">
        <v>29571</v>
      </c>
      <c r="AZ16">
        <v>15802</v>
      </c>
      <c r="BA16">
        <v>13769</v>
      </c>
      <c r="BB16">
        <v>30567</v>
      </c>
      <c r="BC16">
        <v>16328</v>
      </c>
      <c r="BD16">
        <v>14239</v>
      </c>
      <c r="BE16">
        <v>30221</v>
      </c>
      <c r="BF16">
        <v>16033</v>
      </c>
      <c r="BG16">
        <v>14188</v>
      </c>
      <c r="BH16">
        <v>30501</v>
      </c>
      <c r="BI16">
        <v>16052</v>
      </c>
      <c r="BJ16">
        <v>14449</v>
      </c>
      <c r="BK16" s="140">
        <v>31291</v>
      </c>
      <c r="BL16" s="140">
        <v>16503</v>
      </c>
      <c r="BM16" s="140">
        <v>14760</v>
      </c>
    </row>
    <row r="17" spans="2:65" x14ac:dyDescent="0.35">
      <c r="B17" s="2" t="s">
        <v>20</v>
      </c>
      <c r="C17">
        <v>20183</v>
      </c>
      <c r="D17">
        <v>10232</v>
      </c>
      <c r="E17">
        <v>9951</v>
      </c>
      <c r="F17">
        <v>20564</v>
      </c>
      <c r="G17">
        <v>10409</v>
      </c>
      <c r="H17">
        <v>10155</v>
      </c>
      <c r="I17">
        <v>20717</v>
      </c>
      <c r="J17">
        <v>10584</v>
      </c>
      <c r="K17">
        <v>10133</v>
      </c>
      <c r="L17">
        <v>21638</v>
      </c>
      <c r="M17">
        <v>11178</v>
      </c>
      <c r="N17">
        <v>10460</v>
      </c>
      <c r="O17">
        <v>22614</v>
      </c>
      <c r="P17">
        <v>11910</v>
      </c>
      <c r="Q17">
        <v>10704</v>
      </c>
      <c r="R17">
        <v>22890</v>
      </c>
      <c r="S17">
        <v>12147</v>
      </c>
      <c r="T17">
        <v>10743</v>
      </c>
      <c r="U17">
        <v>22803</v>
      </c>
      <c r="V17">
        <v>11952</v>
      </c>
      <c r="W17">
        <v>10851</v>
      </c>
      <c r="X17">
        <v>22456</v>
      </c>
      <c r="Y17">
        <v>11537</v>
      </c>
      <c r="Z17">
        <v>10919</v>
      </c>
      <c r="AA17">
        <v>22573</v>
      </c>
      <c r="AB17">
        <v>11508</v>
      </c>
      <c r="AC17">
        <v>11065</v>
      </c>
      <c r="AD17">
        <v>22576</v>
      </c>
      <c r="AE17">
        <v>11494</v>
      </c>
      <c r="AF17">
        <v>11082</v>
      </c>
      <c r="AG17">
        <v>23031</v>
      </c>
      <c r="AH17">
        <v>11806</v>
      </c>
      <c r="AI17">
        <v>11225</v>
      </c>
      <c r="AJ17">
        <v>23482</v>
      </c>
      <c r="AK17">
        <v>12037</v>
      </c>
      <c r="AL17">
        <v>11445</v>
      </c>
      <c r="AM17">
        <v>23369</v>
      </c>
      <c r="AN17">
        <v>11964</v>
      </c>
      <c r="AO17">
        <v>11405</v>
      </c>
      <c r="AP17">
        <v>23109</v>
      </c>
      <c r="AQ17">
        <v>11870</v>
      </c>
      <c r="AR17">
        <v>11239</v>
      </c>
      <c r="AS17">
        <v>23341</v>
      </c>
      <c r="AT17">
        <v>12109</v>
      </c>
      <c r="AU17">
        <v>11232</v>
      </c>
      <c r="AV17">
        <v>24560</v>
      </c>
      <c r="AW17">
        <v>13006</v>
      </c>
      <c r="AX17">
        <v>11554</v>
      </c>
      <c r="AY17">
        <v>25989</v>
      </c>
      <c r="AZ17">
        <v>13983</v>
      </c>
      <c r="BA17">
        <v>12006</v>
      </c>
      <c r="BB17">
        <v>27388</v>
      </c>
      <c r="BC17">
        <v>14816</v>
      </c>
      <c r="BD17">
        <v>12572</v>
      </c>
      <c r="BE17">
        <v>28724</v>
      </c>
      <c r="BF17">
        <v>15520</v>
      </c>
      <c r="BG17">
        <v>13204</v>
      </c>
      <c r="BH17">
        <v>30158</v>
      </c>
      <c r="BI17">
        <v>16329</v>
      </c>
      <c r="BJ17">
        <v>13829</v>
      </c>
      <c r="BK17" s="140">
        <v>32175</v>
      </c>
      <c r="BL17" s="140">
        <v>17460</v>
      </c>
      <c r="BM17" s="140">
        <v>14699</v>
      </c>
    </row>
    <row r="18" spans="2:65" x14ac:dyDescent="0.35">
      <c r="B18" s="2" t="s">
        <v>21</v>
      </c>
      <c r="C18">
        <v>21531</v>
      </c>
      <c r="D18">
        <v>10689</v>
      </c>
      <c r="E18">
        <v>10842</v>
      </c>
      <c r="F18">
        <v>21098</v>
      </c>
      <c r="G18">
        <v>10532</v>
      </c>
      <c r="H18">
        <v>10566</v>
      </c>
      <c r="I18">
        <v>20782</v>
      </c>
      <c r="J18">
        <v>10462</v>
      </c>
      <c r="K18">
        <v>10320</v>
      </c>
      <c r="L18">
        <v>20687</v>
      </c>
      <c r="M18">
        <v>10554</v>
      </c>
      <c r="N18">
        <v>10133</v>
      </c>
      <c r="O18">
        <v>21014</v>
      </c>
      <c r="P18">
        <v>11009</v>
      </c>
      <c r="Q18">
        <v>10005</v>
      </c>
      <c r="R18">
        <v>21816</v>
      </c>
      <c r="S18">
        <v>11505</v>
      </c>
      <c r="T18">
        <v>10311</v>
      </c>
      <c r="U18">
        <v>22198</v>
      </c>
      <c r="V18">
        <v>11581</v>
      </c>
      <c r="W18">
        <v>10617</v>
      </c>
      <c r="X18">
        <v>21707</v>
      </c>
      <c r="Y18">
        <v>11185</v>
      </c>
      <c r="Z18">
        <v>10522</v>
      </c>
      <c r="AA18">
        <v>21827</v>
      </c>
      <c r="AB18">
        <v>11138</v>
      </c>
      <c r="AC18">
        <v>10689</v>
      </c>
      <c r="AD18">
        <v>21788</v>
      </c>
      <c r="AE18">
        <v>11098</v>
      </c>
      <c r="AF18">
        <v>10690</v>
      </c>
      <c r="AG18">
        <v>21256</v>
      </c>
      <c r="AH18">
        <v>10761</v>
      </c>
      <c r="AI18">
        <v>10495</v>
      </c>
      <c r="AJ18">
        <v>21220</v>
      </c>
      <c r="AK18">
        <v>10717</v>
      </c>
      <c r="AL18">
        <v>10503</v>
      </c>
      <c r="AM18">
        <v>21781</v>
      </c>
      <c r="AN18">
        <v>10997</v>
      </c>
      <c r="AO18">
        <v>10784</v>
      </c>
      <c r="AP18">
        <v>22431</v>
      </c>
      <c r="AQ18">
        <v>11402</v>
      </c>
      <c r="AR18">
        <v>11029</v>
      </c>
      <c r="AS18">
        <v>23178</v>
      </c>
      <c r="AT18">
        <v>11905</v>
      </c>
      <c r="AU18">
        <v>11273</v>
      </c>
      <c r="AV18">
        <v>24595</v>
      </c>
      <c r="AW18">
        <v>12930</v>
      </c>
      <c r="AX18">
        <v>11665</v>
      </c>
      <c r="AY18">
        <v>25661</v>
      </c>
      <c r="AZ18">
        <v>13650</v>
      </c>
      <c r="BA18">
        <v>12011</v>
      </c>
      <c r="BB18">
        <v>26073</v>
      </c>
      <c r="BC18">
        <v>13992</v>
      </c>
      <c r="BD18">
        <v>12081</v>
      </c>
      <c r="BE18">
        <v>26066</v>
      </c>
      <c r="BF18">
        <v>13876</v>
      </c>
      <c r="BG18">
        <v>12190</v>
      </c>
      <c r="BH18">
        <v>26377</v>
      </c>
      <c r="BI18">
        <v>14061</v>
      </c>
      <c r="BJ18">
        <v>12316</v>
      </c>
      <c r="BK18" s="140">
        <v>27487</v>
      </c>
      <c r="BL18" s="140">
        <v>14795</v>
      </c>
      <c r="BM18" s="140">
        <v>12685</v>
      </c>
    </row>
    <row r="19" spans="2:65" x14ac:dyDescent="0.35">
      <c r="B19" s="2" t="s">
        <v>22</v>
      </c>
      <c r="C19">
        <v>21344</v>
      </c>
      <c r="D19">
        <v>10739</v>
      </c>
      <c r="E19">
        <v>10605</v>
      </c>
      <c r="F19">
        <v>21572</v>
      </c>
      <c r="G19">
        <v>10859</v>
      </c>
      <c r="H19">
        <v>10713</v>
      </c>
      <c r="I19">
        <v>21680</v>
      </c>
      <c r="J19">
        <v>10865</v>
      </c>
      <c r="K19">
        <v>10815</v>
      </c>
      <c r="L19">
        <v>22079</v>
      </c>
      <c r="M19">
        <v>11190</v>
      </c>
      <c r="N19">
        <v>10889</v>
      </c>
      <c r="O19">
        <v>22939</v>
      </c>
      <c r="P19">
        <v>11824</v>
      </c>
      <c r="Q19">
        <v>11115</v>
      </c>
      <c r="R19">
        <v>22954</v>
      </c>
      <c r="S19">
        <v>11801</v>
      </c>
      <c r="T19">
        <v>11153</v>
      </c>
      <c r="U19">
        <v>22318</v>
      </c>
      <c r="V19">
        <v>11374</v>
      </c>
      <c r="W19">
        <v>10944</v>
      </c>
      <c r="X19">
        <v>21413</v>
      </c>
      <c r="Y19">
        <v>10809</v>
      </c>
      <c r="Z19">
        <v>10604</v>
      </c>
      <c r="AA19">
        <v>20694</v>
      </c>
      <c r="AB19">
        <v>10404</v>
      </c>
      <c r="AC19">
        <v>10290</v>
      </c>
      <c r="AD19">
        <v>20206</v>
      </c>
      <c r="AE19">
        <v>10167</v>
      </c>
      <c r="AF19">
        <v>10039</v>
      </c>
      <c r="AG19">
        <v>20534</v>
      </c>
      <c r="AH19">
        <v>10348</v>
      </c>
      <c r="AI19">
        <v>10186</v>
      </c>
      <c r="AJ19">
        <v>21038</v>
      </c>
      <c r="AK19">
        <v>10592</v>
      </c>
      <c r="AL19">
        <v>10446</v>
      </c>
      <c r="AM19">
        <v>21222</v>
      </c>
      <c r="AN19">
        <v>10758</v>
      </c>
      <c r="AO19">
        <v>10464</v>
      </c>
      <c r="AP19">
        <v>21721</v>
      </c>
      <c r="AQ19">
        <v>11019</v>
      </c>
      <c r="AR19">
        <v>10702</v>
      </c>
      <c r="AS19">
        <v>22297</v>
      </c>
      <c r="AT19">
        <v>11416</v>
      </c>
      <c r="AU19">
        <v>10881</v>
      </c>
      <c r="AV19">
        <v>22622</v>
      </c>
      <c r="AW19">
        <v>11747</v>
      </c>
      <c r="AX19">
        <v>10875</v>
      </c>
      <c r="AY19">
        <v>23043</v>
      </c>
      <c r="AZ19">
        <v>12052</v>
      </c>
      <c r="BA19">
        <v>10991</v>
      </c>
      <c r="BB19">
        <v>24011</v>
      </c>
      <c r="BC19">
        <v>12557</v>
      </c>
      <c r="BD19">
        <v>11454</v>
      </c>
      <c r="BE19">
        <v>24616</v>
      </c>
      <c r="BF19">
        <v>12858</v>
      </c>
      <c r="BG19">
        <v>11758</v>
      </c>
      <c r="BH19">
        <v>25310</v>
      </c>
      <c r="BI19">
        <v>13295</v>
      </c>
      <c r="BJ19">
        <v>12015</v>
      </c>
      <c r="BK19" s="140">
        <v>26749</v>
      </c>
      <c r="BL19" s="140">
        <v>14232</v>
      </c>
      <c r="BM19" s="140">
        <v>12508</v>
      </c>
    </row>
    <row r="20" spans="2:65" x14ac:dyDescent="0.35">
      <c r="B20" s="2" t="s">
        <v>23</v>
      </c>
      <c r="C20">
        <v>19914</v>
      </c>
      <c r="D20">
        <v>10142</v>
      </c>
      <c r="E20">
        <v>9772</v>
      </c>
      <c r="F20">
        <v>20245</v>
      </c>
      <c r="G20">
        <v>10250</v>
      </c>
      <c r="H20">
        <v>9995</v>
      </c>
      <c r="I20">
        <v>20790</v>
      </c>
      <c r="J20">
        <v>10528</v>
      </c>
      <c r="K20">
        <v>10262</v>
      </c>
      <c r="L20">
        <v>21621</v>
      </c>
      <c r="M20">
        <v>11155</v>
      </c>
      <c r="N20">
        <v>10466</v>
      </c>
      <c r="O20">
        <v>22236</v>
      </c>
      <c r="P20">
        <v>11680</v>
      </c>
      <c r="Q20">
        <v>10556</v>
      </c>
      <c r="R20">
        <v>22525</v>
      </c>
      <c r="S20">
        <v>11757</v>
      </c>
      <c r="T20">
        <v>10768</v>
      </c>
      <c r="U20">
        <v>22505</v>
      </c>
      <c r="V20">
        <v>11573</v>
      </c>
      <c r="W20">
        <v>10932</v>
      </c>
      <c r="X20">
        <v>22171</v>
      </c>
      <c r="Y20">
        <v>11147</v>
      </c>
      <c r="Z20">
        <v>11024</v>
      </c>
      <c r="AA20">
        <v>21922</v>
      </c>
      <c r="AB20">
        <v>10931</v>
      </c>
      <c r="AC20">
        <v>10991</v>
      </c>
      <c r="AD20">
        <v>22057</v>
      </c>
      <c r="AE20">
        <v>10915</v>
      </c>
      <c r="AF20">
        <v>11142</v>
      </c>
      <c r="AG20">
        <v>21717</v>
      </c>
      <c r="AH20">
        <v>10666</v>
      </c>
      <c r="AI20">
        <v>11051</v>
      </c>
      <c r="AJ20">
        <v>21329</v>
      </c>
      <c r="AK20">
        <v>10515</v>
      </c>
      <c r="AL20">
        <v>10814</v>
      </c>
      <c r="AM20">
        <v>20978</v>
      </c>
      <c r="AN20">
        <v>10426</v>
      </c>
      <c r="AO20">
        <v>10552</v>
      </c>
      <c r="AP20">
        <v>20567</v>
      </c>
      <c r="AQ20">
        <v>10251</v>
      </c>
      <c r="AR20">
        <v>10316</v>
      </c>
      <c r="AS20">
        <v>20547</v>
      </c>
      <c r="AT20">
        <v>10386</v>
      </c>
      <c r="AU20">
        <v>10161</v>
      </c>
      <c r="AV20">
        <v>21602</v>
      </c>
      <c r="AW20">
        <v>11119</v>
      </c>
      <c r="AX20">
        <v>10483</v>
      </c>
      <c r="AY20">
        <v>22554</v>
      </c>
      <c r="AZ20">
        <v>11687</v>
      </c>
      <c r="BA20">
        <v>10867</v>
      </c>
      <c r="BB20">
        <v>22965</v>
      </c>
      <c r="BC20">
        <v>12007</v>
      </c>
      <c r="BD20">
        <v>10958</v>
      </c>
      <c r="BE20">
        <v>23513</v>
      </c>
      <c r="BF20">
        <v>12207</v>
      </c>
      <c r="BG20">
        <v>11306</v>
      </c>
      <c r="BH20">
        <v>24092</v>
      </c>
      <c r="BI20">
        <v>12560</v>
      </c>
      <c r="BJ20">
        <v>11532</v>
      </c>
      <c r="BK20" s="140">
        <v>24434</v>
      </c>
      <c r="BL20" s="140">
        <v>12829</v>
      </c>
      <c r="BM20" s="140">
        <v>11603</v>
      </c>
    </row>
    <row r="21" spans="2:65" x14ac:dyDescent="0.35">
      <c r="B21" s="2" t="s">
        <v>24</v>
      </c>
      <c r="C21">
        <v>17305</v>
      </c>
      <c r="D21">
        <v>8796</v>
      </c>
      <c r="E21">
        <v>8509</v>
      </c>
      <c r="F21">
        <v>17844</v>
      </c>
      <c r="G21">
        <v>9116</v>
      </c>
      <c r="H21">
        <v>8728</v>
      </c>
      <c r="I21">
        <v>18352</v>
      </c>
      <c r="J21">
        <v>9400</v>
      </c>
      <c r="K21">
        <v>8952</v>
      </c>
      <c r="L21">
        <v>18950</v>
      </c>
      <c r="M21">
        <v>9680</v>
      </c>
      <c r="N21">
        <v>9270</v>
      </c>
      <c r="O21">
        <v>19917</v>
      </c>
      <c r="P21">
        <v>10405</v>
      </c>
      <c r="Q21">
        <v>9512</v>
      </c>
      <c r="R21">
        <v>20620</v>
      </c>
      <c r="S21">
        <v>10743</v>
      </c>
      <c r="T21">
        <v>9877</v>
      </c>
      <c r="U21">
        <v>20876</v>
      </c>
      <c r="V21">
        <v>10703</v>
      </c>
      <c r="W21">
        <v>10173</v>
      </c>
      <c r="X21">
        <v>21098</v>
      </c>
      <c r="Y21">
        <v>10713</v>
      </c>
      <c r="Z21">
        <v>10385</v>
      </c>
      <c r="AA21">
        <v>21387</v>
      </c>
      <c r="AB21">
        <v>10841</v>
      </c>
      <c r="AC21">
        <v>10546</v>
      </c>
      <c r="AD21">
        <v>21308</v>
      </c>
      <c r="AE21">
        <v>10746</v>
      </c>
      <c r="AF21">
        <v>10562</v>
      </c>
      <c r="AG21">
        <v>21425</v>
      </c>
      <c r="AH21">
        <v>10690</v>
      </c>
      <c r="AI21">
        <v>10735</v>
      </c>
      <c r="AJ21">
        <v>21598</v>
      </c>
      <c r="AK21">
        <v>10781</v>
      </c>
      <c r="AL21">
        <v>10817</v>
      </c>
      <c r="AM21">
        <v>21605</v>
      </c>
      <c r="AN21">
        <v>10675</v>
      </c>
      <c r="AO21">
        <v>10930</v>
      </c>
      <c r="AP21">
        <v>21649</v>
      </c>
      <c r="AQ21">
        <v>10710</v>
      </c>
      <c r="AR21">
        <v>10939</v>
      </c>
      <c r="AS21">
        <v>22083</v>
      </c>
      <c r="AT21">
        <v>10955</v>
      </c>
      <c r="AU21">
        <v>11128</v>
      </c>
      <c r="AV21">
        <v>22221</v>
      </c>
      <c r="AW21">
        <v>11076</v>
      </c>
      <c r="AX21">
        <v>11145</v>
      </c>
      <c r="AY21">
        <v>22090</v>
      </c>
      <c r="AZ21">
        <v>11141</v>
      </c>
      <c r="BA21">
        <v>10949</v>
      </c>
      <c r="BB21">
        <v>22027</v>
      </c>
      <c r="BC21">
        <v>11232</v>
      </c>
      <c r="BD21">
        <v>10795</v>
      </c>
      <c r="BE21">
        <v>21713</v>
      </c>
      <c r="BF21">
        <v>11058</v>
      </c>
      <c r="BG21">
        <v>10655</v>
      </c>
      <c r="BH21">
        <v>21665</v>
      </c>
      <c r="BI21">
        <v>11148</v>
      </c>
      <c r="BJ21">
        <v>10517</v>
      </c>
      <c r="BK21" s="140">
        <v>22606</v>
      </c>
      <c r="BL21" s="140">
        <v>11704</v>
      </c>
      <c r="BM21" s="140">
        <v>10901</v>
      </c>
    </row>
    <row r="22" spans="2:65" x14ac:dyDescent="0.35">
      <c r="B22" s="2" t="s">
        <v>25</v>
      </c>
      <c r="C22">
        <v>14177</v>
      </c>
      <c r="D22">
        <v>7255</v>
      </c>
      <c r="E22">
        <v>6922</v>
      </c>
      <c r="F22">
        <v>14827</v>
      </c>
      <c r="G22">
        <v>7579</v>
      </c>
      <c r="H22">
        <v>7248</v>
      </c>
      <c r="I22">
        <v>15493</v>
      </c>
      <c r="J22">
        <v>7946</v>
      </c>
      <c r="K22">
        <v>7547</v>
      </c>
      <c r="L22">
        <v>16239</v>
      </c>
      <c r="M22">
        <v>8413</v>
      </c>
      <c r="N22">
        <v>7826</v>
      </c>
      <c r="O22">
        <v>16976</v>
      </c>
      <c r="P22">
        <v>8754</v>
      </c>
      <c r="Q22">
        <v>8222</v>
      </c>
      <c r="R22">
        <v>17435</v>
      </c>
      <c r="S22">
        <v>8979</v>
      </c>
      <c r="T22">
        <v>8456</v>
      </c>
      <c r="U22">
        <v>17870</v>
      </c>
      <c r="V22">
        <v>9187</v>
      </c>
      <c r="W22">
        <v>8683</v>
      </c>
      <c r="X22">
        <v>18202</v>
      </c>
      <c r="Y22">
        <v>9267</v>
      </c>
      <c r="Z22">
        <v>8935</v>
      </c>
      <c r="AA22">
        <v>18543</v>
      </c>
      <c r="AB22">
        <v>9321</v>
      </c>
      <c r="AC22">
        <v>9222</v>
      </c>
      <c r="AD22">
        <v>19116</v>
      </c>
      <c r="AE22">
        <v>9661</v>
      </c>
      <c r="AF22">
        <v>9455</v>
      </c>
      <c r="AG22">
        <v>19652</v>
      </c>
      <c r="AH22">
        <v>9922</v>
      </c>
      <c r="AI22">
        <v>9730</v>
      </c>
      <c r="AJ22">
        <v>20062</v>
      </c>
      <c r="AK22">
        <v>10060</v>
      </c>
      <c r="AL22">
        <v>10002</v>
      </c>
      <c r="AM22">
        <v>20626</v>
      </c>
      <c r="AN22">
        <v>10336</v>
      </c>
      <c r="AO22">
        <v>10290</v>
      </c>
      <c r="AP22">
        <v>21030</v>
      </c>
      <c r="AQ22">
        <v>10571</v>
      </c>
      <c r="AR22">
        <v>10459</v>
      </c>
      <c r="AS22">
        <v>21159</v>
      </c>
      <c r="AT22">
        <v>10669</v>
      </c>
      <c r="AU22">
        <v>10490</v>
      </c>
      <c r="AV22">
        <v>21532</v>
      </c>
      <c r="AW22">
        <v>10852</v>
      </c>
      <c r="AX22">
        <v>10680</v>
      </c>
      <c r="AY22">
        <v>21837</v>
      </c>
      <c r="AZ22">
        <v>11013</v>
      </c>
      <c r="BA22">
        <v>10824</v>
      </c>
      <c r="BB22">
        <v>21965</v>
      </c>
      <c r="BC22">
        <v>10985</v>
      </c>
      <c r="BD22">
        <v>10980</v>
      </c>
      <c r="BE22">
        <v>21958</v>
      </c>
      <c r="BF22">
        <v>10947</v>
      </c>
      <c r="BG22">
        <v>11011</v>
      </c>
      <c r="BH22">
        <v>22407</v>
      </c>
      <c r="BI22">
        <v>11138</v>
      </c>
      <c r="BJ22">
        <v>11269</v>
      </c>
      <c r="BK22" s="140">
        <v>22629</v>
      </c>
      <c r="BL22" s="140">
        <v>11254</v>
      </c>
      <c r="BM22" s="140">
        <v>11374</v>
      </c>
    </row>
    <row r="23" spans="2:65" x14ac:dyDescent="0.35">
      <c r="B23" s="2" t="s">
        <v>26</v>
      </c>
      <c r="C23">
        <v>10333</v>
      </c>
      <c r="D23">
        <v>5125</v>
      </c>
      <c r="E23">
        <v>5208</v>
      </c>
      <c r="F23">
        <v>10940</v>
      </c>
      <c r="G23">
        <v>5389</v>
      </c>
      <c r="H23">
        <v>5551</v>
      </c>
      <c r="I23">
        <v>11622</v>
      </c>
      <c r="J23">
        <v>5743</v>
      </c>
      <c r="K23">
        <v>5879</v>
      </c>
      <c r="L23">
        <v>12492</v>
      </c>
      <c r="M23">
        <v>6256</v>
      </c>
      <c r="N23">
        <v>6236</v>
      </c>
      <c r="O23">
        <v>13234</v>
      </c>
      <c r="P23">
        <v>6713</v>
      </c>
      <c r="Q23">
        <v>6521</v>
      </c>
      <c r="R23">
        <v>13875</v>
      </c>
      <c r="S23">
        <v>7093</v>
      </c>
      <c r="T23">
        <v>6782</v>
      </c>
      <c r="U23">
        <v>14540</v>
      </c>
      <c r="V23">
        <v>7417</v>
      </c>
      <c r="W23">
        <v>7123</v>
      </c>
      <c r="X23">
        <v>15122</v>
      </c>
      <c r="Y23">
        <v>7704</v>
      </c>
      <c r="Z23">
        <v>7418</v>
      </c>
      <c r="AA23">
        <v>15710</v>
      </c>
      <c r="AB23">
        <v>8056</v>
      </c>
      <c r="AC23">
        <v>7654</v>
      </c>
      <c r="AD23">
        <v>16240</v>
      </c>
      <c r="AE23">
        <v>8225</v>
      </c>
      <c r="AF23">
        <v>8015</v>
      </c>
      <c r="AG23">
        <v>16669</v>
      </c>
      <c r="AH23">
        <v>8422</v>
      </c>
      <c r="AI23">
        <v>8247</v>
      </c>
      <c r="AJ23">
        <v>17141</v>
      </c>
      <c r="AK23">
        <v>8701</v>
      </c>
      <c r="AL23">
        <v>8440</v>
      </c>
      <c r="AM23">
        <v>17593</v>
      </c>
      <c r="AN23">
        <v>8894</v>
      </c>
      <c r="AO23">
        <v>8699</v>
      </c>
      <c r="AP23">
        <v>18032</v>
      </c>
      <c r="AQ23">
        <v>9019</v>
      </c>
      <c r="AR23">
        <v>9013</v>
      </c>
      <c r="AS23">
        <v>18657</v>
      </c>
      <c r="AT23">
        <v>9402</v>
      </c>
      <c r="AU23">
        <v>9255</v>
      </c>
      <c r="AV23">
        <v>19351</v>
      </c>
      <c r="AW23">
        <v>9769</v>
      </c>
      <c r="AX23">
        <v>9582</v>
      </c>
      <c r="AY23">
        <v>19832</v>
      </c>
      <c r="AZ23">
        <v>9976</v>
      </c>
      <c r="BA23">
        <v>9856</v>
      </c>
      <c r="BB23">
        <v>20433</v>
      </c>
      <c r="BC23">
        <v>10288</v>
      </c>
      <c r="BD23">
        <v>10145</v>
      </c>
      <c r="BE23">
        <v>20864</v>
      </c>
      <c r="BF23">
        <v>10535</v>
      </c>
      <c r="BG23">
        <v>10329</v>
      </c>
      <c r="BH23">
        <v>20955</v>
      </c>
      <c r="BI23">
        <v>10580</v>
      </c>
      <c r="BJ23">
        <v>10375</v>
      </c>
      <c r="BK23" s="140">
        <v>21287</v>
      </c>
      <c r="BL23" s="140">
        <v>10674</v>
      </c>
      <c r="BM23" s="140">
        <v>10613</v>
      </c>
    </row>
    <row r="24" spans="2:65" x14ac:dyDescent="0.35">
      <c r="B24" s="2" t="s">
        <v>27</v>
      </c>
      <c r="C24">
        <v>9324</v>
      </c>
      <c r="D24">
        <v>4482</v>
      </c>
      <c r="E24">
        <v>4842</v>
      </c>
      <c r="F24">
        <v>9297</v>
      </c>
      <c r="G24">
        <v>4511</v>
      </c>
      <c r="H24">
        <v>4786</v>
      </c>
      <c r="I24">
        <v>9282</v>
      </c>
      <c r="J24">
        <v>4551</v>
      </c>
      <c r="K24">
        <v>4731</v>
      </c>
      <c r="L24">
        <v>9304</v>
      </c>
      <c r="M24">
        <v>4553</v>
      </c>
      <c r="N24">
        <v>4751</v>
      </c>
      <c r="O24">
        <v>9434</v>
      </c>
      <c r="P24">
        <v>4639</v>
      </c>
      <c r="Q24">
        <v>4795</v>
      </c>
      <c r="R24">
        <v>9882</v>
      </c>
      <c r="S24">
        <v>4853</v>
      </c>
      <c r="T24">
        <v>5029</v>
      </c>
      <c r="U24">
        <v>10458</v>
      </c>
      <c r="V24">
        <v>5101</v>
      </c>
      <c r="W24">
        <v>5357</v>
      </c>
      <c r="X24">
        <v>11075</v>
      </c>
      <c r="Y24">
        <v>5416</v>
      </c>
      <c r="Z24">
        <v>5659</v>
      </c>
      <c r="AA24">
        <v>11912</v>
      </c>
      <c r="AB24">
        <v>5901</v>
      </c>
      <c r="AC24">
        <v>6011</v>
      </c>
      <c r="AD24">
        <v>12620</v>
      </c>
      <c r="AE24">
        <v>6327</v>
      </c>
      <c r="AF24">
        <v>6293</v>
      </c>
      <c r="AG24">
        <v>13200</v>
      </c>
      <c r="AH24">
        <v>6681</v>
      </c>
      <c r="AI24">
        <v>6519</v>
      </c>
      <c r="AJ24">
        <v>13870</v>
      </c>
      <c r="AK24">
        <v>7015</v>
      </c>
      <c r="AL24">
        <v>6855</v>
      </c>
      <c r="AM24">
        <v>14487</v>
      </c>
      <c r="AN24">
        <v>7351</v>
      </c>
      <c r="AO24">
        <v>7136</v>
      </c>
      <c r="AP24">
        <v>15045</v>
      </c>
      <c r="AQ24">
        <v>7686</v>
      </c>
      <c r="AR24">
        <v>7359</v>
      </c>
      <c r="AS24">
        <v>15567</v>
      </c>
      <c r="AT24">
        <v>7865</v>
      </c>
      <c r="AU24">
        <v>7702</v>
      </c>
      <c r="AV24">
        <v>16027</v>
      </c>
      <c r="AW24">
        <v>8081</v>
      </c>
      <c r="AX24">
        <v>7946</v>
      </c>
      <c r="AY24">
        <v>16545</v>
      </c>
      <c r="AZ24">
        <v>8380</v>
      </c>
      <c r="BA24">
        <v>8165</v>
      </c>
      <c r="BB24">
        <v>16981</v>
      </c>
      <c r="BC24">
        <v>8550</v>
      </c>
      <c r="BD24">
        <v>8431</v>
      </c>
      <c r="BE24">
        <v>17415</v>
      </c>
      <c r="BF24">
        <v>8672</v>
      </c>
      <c r="BG24">
        <v>8743</v>
      </c>
      <c r="BH24">
        <v>17984</v>
      </c>
      <c r="BI24">
        <v>8991</v>
      </c>
      <c r="BJ24">
        <v>8993</v>
      </c>
      <c r="BK24" s="140">
        <v>18699</v>
      </c>
      <c r="BL24" s="140">
        <v>9355</v>
      </c>
      <c r="BM24" s="140">
        <v>9344</v>
      </c>
    </row>
    <row r="25" spans="2:65" x14ac:dyDescent="0.35">
      <c r="B25" s="2" t="s">
        <v>28</v>
      </c>
      <c r="C25">
        <v>9038</v>
      </c>
      <c r="D25">
        <v>4304</v>
      </c>
      <c r="E25">
        <v>4734</v>
      </c>
      <c r="F25">
        <v>9014</v>
      </c>
      <c r="G25">
        <v>4292</v>
      </c>
      <c r="H25">
        <v>4722</v>
      </c>
      <c r="I25">
        <v>8987</v>
      </c>
      <c r="J25">
        <v>4271</v>
      </c>
      <c r="K25">
        <v>4716</v>
      </c>
      <c r="L25">
        <v>8809</v>
      </c>
      <c r="M25">
        <v>4186</v>
      </c>
      <c r="N25">
        <v>4623</v>
      </c>
      <c r="O25">
        <v>8740</v>
      </c>
      <c r="P25">
        <v>4132</v>
      </c>
      <c r="Q25">
        <v>4608</v>
      </c>
      <c r="R25">
        <v>8671</v>
      </c>
      <c r="S25">
        <v>4116</v>
      </c>
      <c r="T25">
        <v>4555</v>
      </c>
      <c r="U25">
        <v>8583</v>
      </c>
      <c r="V25">
        <v>4108</v>
      </c>
      <c r="W25">
        <v>4475</v>
      </c>
      <c r="X25">
        <v>8578</v>
      </c>
      <c r="Y25">
        <v>4144</v>
      </c>
      <c r="Z25">
        <v>4434</v>
      </c>
      <c r="AA25">
        <v>8605</v>
      </c>
      <c r="AB25">
        <v>4143</v>
      </c>
      <c r="AC25">
        <v>4462</v>
      </c>
      <c r="AD25">
        <v>8768</v>
      </c>
      <c r="AE25">
        <v>4237</v>
      </c>
      <c r="AF25">
        <v>4531</v>
      </c>
      <c r="AG25">
        <v>9234</v>
      </c>
      <c r="AH25">
        <v>4456</v>
      </c>
      <c r="AI25">
        <v>4778</v>
      </c>
      <c r="AJ25">
        <v>9781</v>
      </c>
      <c r="AK25">
        <v>4690</v>
      </c>
      <c r="AL25">
        <v>5091</v>
      </c>
      <c r="AM25">
        <v>10378</v>
      </c>
      <c r="AN25">
        <v>5007</v>
      </c>
      <c r="AO25">
        <v>5371</v>
      </c>
      <c r="AP25">
        <v>11151</v>
      </c>
      <c r="AQ25">
        <v>5453</v>
      </c>
      <c r="AR25">
        <v>5698</v>
      </c>
      <c r="AS25">
        <v>11774</v>
      </c>
      <c r="AT25">
        <v>5826</v>
      </c>
      <c r="AU25">
        <v>5948</v>
      </c>
      <c r="AV25">
        <v>12366</v>
      </c>
      <c r="AW25">
        <v>6170</v>
      </c>
      <c r="AX25">
        <v>6196</v>
      </c>
      <c r="AY25">
        <v>13014</v>
      </c>
      <c r="AZ25">
        <v>6485</v>
      </c>
      <c r="BA25">
        <v>6529</v>
      </c>
      <c r="BB25">
        <v>13617</v>
      </c>
      <c r="BC25">
        <v>6821</v>
      </c>
      <c r="BD25">
        <v>6796</v>
      </c>
      <c r="BE25">
        <v>14168</v>
      </c>
      <c r="BF25">
        <v>7140</v>
      </c>
      <c r="BG25">
        <v>7028</v>
      </c>
      <c r="BH25">
        <v>14718</v>
      </c>
      <c r="BI25">
        <v>7340</v>
      </c>
      <c r="BJ25">
        <v>7378</v>
      </c>
      <c r="BK25" s="140">
        <v>15123</v>
      </c>
      <c r="BL25" s="140">
        <v>7530</v>
      </c>
      <c r="BM25" s="140">
        <v>7593</v>
      </c>
    </row>
    <row r="26" spans="2:65" x14ac:dyDescent="0.35">
      <c r="B26" s="2" t="s">
        <v>29</v>
      </c>
      <c r="C26">
        <v>7016</v>
      </c>
      <c r="D26">
        <v>3144</v>
      </c>
      <c r="E26">
        <v>3872</v>
      </c>
      <c r="F26">
        <v>7124</v>
      </c>
      <c r="G26">
        <v>3224</v>
      </c>
      <c r="H26">
        <v>3900</v>
      </c>
      <c r="I26">
        <v>7315</v>
      </c>
      <c r="J26">
        <v>3319</v>
      </c>
      <c r="K26">
        <v>3996</v>
      </c>
      <c r="L26">
        <v>7679</v>
      </c>
      <c r="M26">
        <v>3476</v>
      </c>
      <c r="N26">
        <v>4203</v>
      </c>
      <c r="O26">
        <v>7820</v>
      </c>
      <c r="P26">
        <v>3601</v>
      </c>
      <c r="Q26">
        <v>4219</v>
      </c>
      <c r="R26">
        <v>7897</v>
      </c>
      <c r="S26">
        <v>3662</v>
      </c>
      <c r="T26">
        <v>4235</v>
      </c>
      <c r="U26">
        <v>7863</v>
      </c>
      <c r="V26">
        <v>3654</v>
      </c>
      <c r="W26">
        <v>4209</v>
      </c>
      <c r="X26">
        <v>7833</v>
      </c>
      <c r="Y26">
        <v>3636</v>
      </c>
      <c r="Z26">
        <v>4197</v>
      </c>
      <c r="AA26">
        <v>7677</v>
      </c>
      <c r="AB26">
        <v>3564</v>
      </c>
      <c r="AC26">
        <v>4113</v>
      </c>
      <c r="AD26">
        <v>7599</v>
      </c>
      <c r="AE26">
        <v>3503</v>
      </c>
      <c r="AF26">
        <v>4096</v>
      </c>
      <c r="AG26">
        <v>7597</v>
      </c>
      <c r="AH26">
        <v>3530</v>
      </c>
      <c r="AI26">
        <v>4067</v>
      </c>
      <c r="AJ26">
        <v>7574</v>
      </c>
      <c r="AK26">
        <v>3562</v>
      </c>
      <c r="AL26">
        <v>4012</v>
      </c>
      <c r="AM26">
        <v>7624</v>
      </c>
      <c r="AN26">
        <v>3608</v>
      </c>
      <c r="AO26">
        <v>4016</v>
      </c>
      <c r="AP26">
        <v>7718</v>
      </c>
      <c r="AQ26">
        <v>3646</v>
      </c>
      <c r="AR26">
        <v>4072</v>
      </c>
      <c r="AS26">
        <v>7829</v>
      </c>
      <c r="AT26">
        <v>3735</v>
      </c>
      <c r="AU26">
        <v>4094</v>
      </c>
      <c r="AV26">
        <v>8209</v>
      </c>
      <c r="AW26">
        <v>3914</v>
      </c>
      <c r="AX26">
        <v>4295</v>
      </c>
      <c r="AY26">
        <v>8702</v>
      </c>
      <c r="AZ26">
        <v>4115</v>
      </c>
      <c r="BA26">
        <v>4587</v>
      </c>
      <c r="BB26">
        <v>9273</v>
      </c>
      <c r="BC26">
        <v>4402</v>
      </c>
      <c r="BD26">
        <v>4871</v>
      </c>
      <c r="BE26">
        <v>9981</v>
      </c>
      <c r="BF26">
        <v>4795</v>
      </c>
      <c r="BG26">
        <v>5186</v>
      </c>
      <c r="BH26">
        <v>10576</v>
      </c>
      <c r="BI26">
        <v>5136</v>
      </c>
      <c r="BJ26">
        <v>5440</v>
      </c>
      <c r="BK26" s="140">
        <v>11097</v>
      </c>
      <c r="BL26" s="140">
        <v>5425</v>
      </c>
      <c r="BM26" s="140">
        <v>5672</v>
      </c>
    </row>
    <row r="27" spans="2:65" x14ac:dyDescent="0.35">
      <c r="B27" s="2" t="s">
        <v>30</v>
      </c>
      <c r="C27">
        <v>4748</v>
      </c>
      <c r="D27">
        <v>1998</v>
      </c>
      <c r="E27">
        <v>2750</v>
      </c>
      <c r="F27">
        <v>4962</v>
      </c>
      <c r="G27">
        <v>2091</v>
      </c>
      <c r="H27">
        <v>2871</v>
      </c>
      <c r="I27">
        <v>5128</v>
      </c>
      <c r="J27">
        <v>2157</v>
      </c>
      <c r="K27">
        <v>2971</v>
      </c>
      <c r="L27">
        <v>5194</v>
      </c>
      <c r="M27">
        <v>2177</v>
      </c>
      <c r="N27">
        <v>3017</v>
      </c>
      <c r="O27">
        <v>5352</v>
      </c>
      <c r="P27">
        <v>2243</v>
      </c>
      <c r="Q27">
        <v>3109</v>
      </c>
      <c r="R27">
        <v>5483</v>
      </c>
      <c r="S27">
        <v>2308</v>
      </c>
      <c r="T27">
        <v>3175</v>
      </c>
      <c r="U27">
        <v>5603</v>
      </c>
      <c r="V27">
        <v>2410</v>
      </c>
      <c r="W27">
        <v>3193</v>
      </c>
      <c r="X27">
        <v>5821</v>
      </c>
      <c r="Y27">
        <v>2524</v>
      </c>
      <c r="Z27">
        <v>3297</v>
      </c>
      <c r="AA27">
        <v>6081</v>
      </c>
      <c r="AB27">
        <v>2630</v>
      </c>
      <c r="AC27">
        <v>3451</v>
      </c>
      <c r="AD27">
        <v>6191</v>
      </c>
      <c r="AE27">
        <v>2716</v>
      </c>
      <c r="AF27">
        <v>3475</v>
      </c>
      <c r="AG27">
        <v>6270</v>
      </c>
      <c r="AH27">
        <v>2786</v>
      </c>
      <c r="AI27">
        <v>3484</v>
      </c>
      <c r="AJ27">
        <v>6262</v>
      </c>
      <c r="AK27">
        <v>2786</v>
      </c>
      <c r="AL27">
        <v>3476</v>
      </c>
      <c r="AM27">
        <v>6275</v>
      </c>
      <c r="AN27">
        <v>2805</v>
      </c>
      <c r="AO27">
        <v>3470</v>
      </c>
      <c r="AP27">
        <v>6153</v>
      </c>
      <c r="AQ27">
        <v>2773</v>
      </c>
      <c r="AR27">
        <v>3380</v>
      </c>
      <c r="AS27">
        <v>6124</v>
      </c>
      <c r="AT27">
        <v>2733</v>
      </c>
      <c r="AU27">
        <v>3391</v>
      </c>
      <c r="AV27">
        <v>6086</v>
      </c>
      <c r="AW27">
        <v>2740</v>
      </c>
      <c r="AX27">
        <v>3346</v>
      </c>
      <c r="AY27">
        <v>6082</v>
      </c>
      <c r="AZ27">
        <v>2793</v>
      </c>
      <c r="BA27">
        <v>3289</v>
      </c>
      <c r="BB27">
        <v>6138</v>
      </c>
      <c r="BC27">
        <v>2866</v>
      </c>
      <c r="BD27">
        <v>3272</v>
      </c>
      <c r="BE27">
        <v>6245</v>
      </c>
      <c r="BF27">
        <v>2905</v>
      </c>
      <c r="BG27">
        <v>3340</v>
      </c>
      <c r="BH27">
        <v>6434</v>
      </c>
      <c r="BI27">
        <v>3017</v>
      </c>
      <c r="BJ27">
        <v>3417</v>
      </c>
      <c r="BK27" s="140">
        <v>6730</v>
      </c>
      <c r="BL27" s="140">
        <v>3129</v>
      </c>
      <c r="BM27" s="140">
        <v>3601</v>
      </c>
    </row>
    <row r="28" spans="2:65" x14ac:dyDescent="0.35">
      <c r="B28" s="2" t="s">
        <v>31</v>
      </c>
      <c r="C28">
        <v>2447</v>
      </c>
      <c r="D28">
        <v>909</v>
      </c>
      <c r="E28">
        <v>1538</v>
      </c>
      <c r="F28">
        <v>2512</v>
      </c>
      <c r="G28">
        <v>941</v>
      </c>
      <c r="H28">
        <v>1571</v>
      </c>
      <c r="I28">
        <v>2627</v>
      </c>
      <c r="J28">
        <v>988</v>
      </c>
      <c r="K28">
        <v>1639</v>
      </c>
      <c r="L28">
        <v>2764</v>
      </c>
      <c r="M28">
        <v>1065</v>
      </c>
      <c r="N28">
        <v>1699</v>
      </c>
      <c r="O28">
        <v>2947</v>
      </c>
      <c r="P28">
        <v>1139</v>
      </c>
      <c r="Q28">
        <v>1808</v>
      </c>
      <c r="R28">
        <v>3088</v>
      </c>
      <c r="S28">
        <v>1199</v>
      </c>
      <c r="T28">
        <v>1889</v>
      </c>
      <c r="U28">
        <v>3205</v>
      </c>
      <c r="V28">
        <v>1226</v>
      </c>
      <c r="W28">
        <v>1979</v>
      </c>
      <c r="X28">
        <v>3300</v>
      </c>
      <c r="Y28">
        <v>1270</v>
      </c>
      <c r="Z28">
        <v>2030</v>
      </c>
      <c r="AA28">
        <v>3370</v>
      </c>
      <c r="AB28">
        <v>1298</v>
      </c>
      <c r="AC28">
        <v>2072</v>
      </c>
      <c r="AD28">
        <v>3537</v>
      </c>
      <c r="AE28">
        <v>1376</v>
      </c>
      <c r="AF28">
        <v>2161</v>
      </c>
      <c r="AG28">
        <v>3673</v>
      </c>
      <c r="AH28">
        <v>1443</v>
      </c>
      <c r="AI28">
        <v>2230</v>
      </c>
      <c r="AJ28">
        <v>3722</v>
      </c>
      <c r="AK28">
        <v>1481</v>
      </c>
      <c r="AL28">
        <v>2241</v>
      </c>
      <c r="AM28">
        <v>3889</v>
      </c>
      <c r="AN28">
        <v>1560</v>
      </c>
      <c r="AO28">
        <v>2329</v>
      </c>
      <c r="AP28">
        <v>4055</v>
      </c>
      <c r="AQ28">
        <v>1634</v>
      </c>
      <c r="AR28">
        <v>2421</v>
      </c>
      <c r="AS28">
        <v>4116</v>
      </c>
      <c r="AT28">
        <v>1661</v>
      </c>
      <c r="AU28">
        <v>2455</v>
      </c>
      <c r="AV28">
        <v>4188</v>
      </c>
      <c r="AW28">
        <v>1726</v>
      </c>
      <c r="AX28">
        <v>2462</v>
      </c>
      <c r="AY28">
        <v>4168</v>
      </c>
      <c r="AZ28">
        <v>1742</v>
      </c>
      <c r="BA28">
        <v>2426</v>
      </c>
      <c r="BB28">
        <v>4154</v>
      </c>
      <c r="BC28">
        <v>1724</v>
      </c>
      <c r="BD28">
        <v>2430</v>
      </c>
      <c r="BE28">
        <v>4072</v>
      </c>
      <c r="BF28">
        <v>1729</v>
      </c>
      <c r="BG28">
        <v>2343</v>
      </c>
      <c r="BH28">
        <v>4101</v>
      </c>
      <c r="BI28">
        <v>1742</v>
      </c>
      <c r="BJ28">
        <v>2359</v>
      </c>
      <c r="BK28" s="140">
        <v>4125</v>
      </c>
      <c r="BL28" s="140">
        <v>1786</v>
      </c>
      <c r="BM28" s="140">
        <v>2339</v>
      </c>
    </row>
    <row r="29" spans="2:65" x14ac:dyDescent="0.35">
      <c r="B29" s="2" t="s">
        <v>32</v>
      </c>
      <c r="C29">
        <v>960</v>
      </c>
      <c r="D29">
        <v>320</v>
      </c>
      <c r="E29">
        <v>640</v>
      </c>
      <c r="F29">
        <v>975</v>
      </c>
      <c r="G29">
        <v>321</v>
      </c>
      <c r="H29">
        <v>654</v>
      </c>
      <c r="I29">
        <v>977</v>
      </c>
      <c r="J29">
        <v>313</v>
      </c>
      <c r="K29">
        <v>664</v>
      </c>
      <c r="L29">
        <v>1024</v>
      </c>
      <c r="M29">
        <v>338</v>
      </c>
      <c r="N29">
        <v>686</v>
      </c>
      <c r="O29">
        <v>1065</v>
      </c>
      <c r="P29">
        <v>350</v>
      </c>
      <c r="Q29">
        <v>715</v>
      </c>
      <c r="R29">
        <v>1094</v>
      </c>
      <c r="S29">
        <v>342</v>
      </c>
      <c r="T29">
        <v>752</v>
      </c>
      <c r="U29">
        <v>1149</v>
      </c>
      <c r="V29">
        <v>380</v>
      </c>
      <c r="W29">
        <v>769</v>
      </c>
      <c r="X29">
        <v>1169</v>
      </c>
      <c r="Y29">
        <v>395</v>
      </c>
      <c r="Z29">
        <v>774</v>
      </c>
      <c r="AA29">
        <v>1230</v>
      </c>
      <c r="AB29">
        <v>407</v>
      </c>
      <c r="AC29">
        <v>823</v>
      </c>
      <c r="AD29">
        <v>1298</v>
      </c>
      <c r="AE29">
        <v>421</v>
      </c>
      <c r="AF29">
        <v>877</v>
      </c>
      <c r="AG29">
        <v>1383</v>
      </c>
      <c r="AH29">
        <v>475</v>
      </c>
      <c r="AI29">
        <v>908</v>
      </c>
      <c r="AJ29">
        <v>1498</v>
      </c>
      <c r="AK29">
        <v>492</v>
      </c>
      <c r="AL29">
        <v>1006</v>
      </c>
      <c r="AM29">
        <v>1542</v>
      </c>
      <c r="AN29">
        <v>491</v>
      </c>
      <c r="AO29">
        <v>1051</v>
      </c>
      <c r="AP29">
        <v>1602</v>
      </c>
      <c r="AQ29">
        <v>518</v>
      </c>
      <c r="AR29">
        <v>1084</v>
      </c>
      <c r="AS29">
        <v>1636</v>
      </c>
      <c r="AT29">
        <v>533</v>
      </c>
      <c r="AU29">
        <v>1103</v>
      </c>
      <c r="AV29">
        <v>1694</v>
      </c>
      <c r="AW29">
        <v>571</v>
      </c>
      <c r="AX29">
        <v>1123</v>
      </c>
      <c r="AY29">
        <v>1796</v>
      </c>
      <c r="AZ29">
        <v>621</v>
      </c>
      <c r="BA29">
        <v>1175</v>
      </c>
      <c r="BB29">
        <v>1866</v>
      </c>
      <c r="BC29">
        <v>667</v>
      </c>
      <c r="BD29">
        <v>1199</v>
      </c>
      <c r="BE29">
        <v>2012</v>
      </c>
      <c r="BF29">
        <v>718</v>
      </c>
      <c r="BG29">
        <v>1294</v>
      </c>
      <c r="BH29">
        <v>2031</v>
      </c>
      <c r="BI29">
        <v>758</v>
      </c>
      <c r="BJ29">
        <v>1273</v>
      </c>
      <c r="BK29" s="140">
        <v>2027</v>
      </c>
      <c r="BL29" s="140">
        <v>773</v>
      </c>
      <c r="BM29" s="140">
        <v>1254</v>
      </c>
    </row>
    <row r="30" spans="2:65" x14ac:dyDescent="0.35">
      <c r="B30" s="2" t="s">
        <v>33</v>
      </c>
      <c r="C30">
        <v>232</v>
      </c>
      <c r="D30">
        <v>63</v>
      </c>
      <c r="E30">
        <v>169</v>
      </c>
      <c r="F30">
        <v>240</v>
      </c>
      <c r="G30">
        <v>63</v>
      </c>
      <c r="H30">
        <v>177</v>
      </c>
      <c r="I30">
        <v>237</v>
      </c>
      <c r="J30">
        <v>59</v>
      </c>
      <c r="K30">
        <v>178</v>
      </c>
      <c r="L30">
        <v>232</v>
      </c>
      <c r="M30">
        <v>51</v>
      </c>
      <c r="N30">
        <v>181</v>
      </c>
      <c r="O30">
        <v>242</v>
      </c>
      <c r="P30">
        <v>52</v>
      </c>
      <c r="Q30">
        <v>190</v>
      </c>
      <c r="R30">
        <v>264</v>
      </c>
      <c r="S30">
        <v>63</v>
      </c>
      <c r="T30">
        <v>201</v>
      </c>
      <c r="U30">
        <v>272</v>
      </c>
      <c r="V30">
        <v>73</v>
      </c>
      <c r="W30">
        <v>199</v>
      </c>
      <c r="X30">
        <v>250</v>
      </c>
      <c r="Y30">
        <v>58</v>
      </c>
      <c r="Z30">
        <v>192</v>
      </c>
      <c r="AA30">
        <v>259</v>
      </c>
      <c r="AB30">
        <v>63</v>
      </c>
      <c r="AC30">
        <v>196</v>
      </c>
      <c r="AD30">
        <v>263</v>
      </c>
      <c r="AE30">
        <v>74</v>
      </c>
      <c r="AF30">
        <v>189</v>
      </c>
      <c r="AG30">
        <v>278</v>
      </c>
      <c r="AH30">
        <v>77</v>
      </c>
      <c r="AI30">
        <v>201</v>
      </c>
      <c r="AJ30">
        <v>300</v>
      </c>
      <c r="AK30">
        <v>91</v>
      </c>
      <c r="AL30">
        <v>209</v>
      </c>
      <c r="AM30">
        <v>314</v>
      </c>
      <c r="AN30">
        <v>94</v>
      </c>
      <c r="AO30">
        <v>220</v>
      </c>
      <c r="AP30">
        <v>312</v>
      </c>
      <c r="AQ30">
        <v>89</v>
      </c>
      <c r="AR30">
        <v>223</v>
      </c>
      <c r="AS30">
        <v>356</v>
      </c>
      <c r="AT30">
        <v>94</v>
      </c>
      <c r="AU30">
        <v>262</v>
      </c>
      <c r="AV30">
        <v>368</v>
      </c>
      <c r="AW30">
        <v>109</v>
      </c>
      <c r="AX30">
        <v>259</v>
      </c>
      <c r="AY30">
        <v>383</v>
      </c>
      <c r="AZ30">
        <v>103</v>
      </c>
      <c r="BA30">
        <v>280</v>
      </c>
      <c r="BB30">
        <v>394</v>
      </c>
      <c r="BC30">
        <v>109</v>
      </c>
      <c r="BD30">
        <v>285</v>
      </c>
      <c r="BE30">
        <v>423</v>
      </c>
      <c r="BF30">
        <v>130</v>
      </c>
      <c r="BG30">
        <v>293</v>
      </c>
      <c r="BH30">
        <v>479</v>
      </c>
      <c r="BI30">
        <v>144</v>
      </c>
      <c r="BJ30">
        <v>335</v>
      </c>
      <c r="BK30" s="140">
        <v>444</v>
      </c>
      <c r="BL30" s="140">
        <v>141</v>
      </c>
      <c r="BM30" s="140">
        <v>303</v>
      </c>
    </row>
    <row r="31" spans="2:65" x14ac:dyDescent="0.35">
      <c r="B31" s="2" t="s">
        <v>34</v>
      </c>
      <c r="C31">
        <v>26</v>
      </c>
      <c r="D31">
        <v>4</v>
      </c>
      <c r="E31">
        <v>22</v>
      </c>
      <c r="F31">
        <v>27</v>
      </c>
      <c r="G31">
        <v>9</v>
      </c>
      <c r="H31">
        <v>18</v>
      </c>
      <c r="I31">
        <v>38</v>
      </c>
      <c r="J31">
        <v>12</v>
      </c>
      <c r="K31">
        <v>26</v>
      </c>
      <c r="L31">
        <v>33</v>
      </c>
      <c r="M31">
        <v>9</v>
      </c>
      <c r="N31">
        <v>24</v>
      </c>
      <c r="O31">
        <v>33</v>
      </c>
      <c r="P31">
        <v>9</v>
      </c>
      <c r="Q31">
        <v>24</v>
      </c>
      <c r="R31">
        <v>30</v>
      </c>
      <c r="S31">
        <v>4</v>
      </c>
      <c r="T31">
        <v>26</v>
      </c>
      <c r="U31">
        <v>40</v>
      </c>
      <c r="V31">
        <v>7</v>
      </c>
      <c r="W31">
        <v>33</v>
      </c>
      <c r="X31">
        <v>43</v>
      </c>
      <c r="Y31">
        <v>8</v>
      </c>
      <c r="Z31">
        <v>35</v>
      </c>
      <c r="AA31">
        <v>39</v>
      </c>
      <c r="AB31">
        <v>7</v>
      </c>
      <c r="AC31">
        <v>32</v>
      </c>
      <c r="AD31">
        <v>46</v>
      </c>
      <c r="AE31">
        <v>7</v>
      </c>
      <c r="AF31">
        <v>39</v>
      </c>
      <c r="AG31">
        <v>42</v>
      </c>
      <c r="AH31">
        <v>6</v>
      </c>
      <c r="AI31">
        <v>36</v>
      </c>
      <c r="AJ31">
        <v>35</v>
      </c>
      <c r="AK31">
        <v>6</v>
      </c>
      <c r="AL31">
        <v>29</v>
      </c>
      <c r="AM31">
        <v>32</v>
      </c>
      <c r="AN31">
        <v>6</v>
      </c>
      <c r="AO31">
        <v>26</v>
      </c>
      <c r="AP31">
        <v>37</v>
      </c>
      <c r="AQ31">
        <v>13</v>
      </c>
      <c r="AR31">
        <v>24</v>
      </c>
      <c r="AS31">
        <v>39</v>
      </c>
      <c r="AT31">
        <v>14</v>
      </c>
      <c r="AU31">
        <v>25</v>
      </c>
      <c r="AV31">
        <v>45</v>
      </c>
      <c r="AW31">
        <v>13</v>
      </c>
      <c r="AX31">
        <v>32</v>
      </c>
      <c r="AY31">
        <v>49</v>
      </c>
      <c r="AZ31">
        <v>11</v>
      </c>
      <c r="BA31">
        <v>38</v>
      </c>
      <c r="BB31">
        <v>50</v>
      </c>
      <c r="BC31">
        <v>11</v>
      </c>
      <c r="BD31">
        <v>39</v>
      </c>
      <c r="BE31">
        <v>43</v>
      </c>
      <c r="BF31">
        <v>7</v>
      </c>
      <c r="BG31">
        <v>36</v>
      </c>
      <c r="BH31">
        <v>44</v>
      </c>
      <c r="BI31">
        <v>8</v>
      </c>
      <c r="BJ31">
        <v>36</v>
      </c>
      <c r="BK31" s="140">
        <v>47</v>
      </c>
      <c r="BL31" s="140">
        <v>15</v>
      </c>
      <c r="BM31" s="140">
        <v>32</v>
      </c>
    </row>
    <row r="33" spans="1:65" x14ac:dyDescent="0.35">
      <c r="A33" s="2" t="s">
        <v>35</v>
      </c>
      <c r="B33" s="2" t="s">
        <v>14</v>
      </c>
      <c r="C33">
        <v>263</v>
      </c>
      <c r="D33">
        <v>133</v>
      </c>
      <c r="E33">
        <v>130</v>
      </c>
      <c r="F33">
        <v>274</v>
      </c>
      <c r="G33">
        <v>145</v>
      </c>
      <c r="H33">
        <v>129</v>
      </c>
      <c r="I33">
        <v>289</v>
      </c>
      <c r="J33">
        <v>143</v>
      </c>
      <c r="K33">
        <v>146</v>
      </c>
      <c r="L33">
        <v>273</v>
      </c>
      <c r="M33">
        <v>141</v>
      </c>
      <c r="N33">
        <v>132</v>
      </c>
      <c r="O33">
        <v>290</v>
      </c>
      <c r="P33">
        <v>165</v>
      </c>
      <c r="Q33">
        <v>125</v>
      </c>
      <c r="R33">
        <v>295</v>
      </c>
      <c r="S33">
        <v>164</v>
      </c>
      <c r="T33">
        <v>131</v>
      </c>
      <c r="U33">
        <v>313</v>
      </c>
      <c r="V33">
        <v>170</v>
      </c>
      <c r="W33">
        <v>143</v>
      </c>
      <c r="X33">
        <v>316</v>
      </c>
      <c r="Y33">
        <v>173</v>
      </c>
      <c r="Z33">
        <v>143</v>
      </c>
      <c r="AA33">
        <v>316</v>
      </c>
      <c r="AB33">
        <v>166</v>
      </c>
      <c r="AC33">
        <v>150</v>
      </c>
      <c r="AD33">
        <v>318</v>
      </c>
      <c r="AE33">
        <v>161</v>
      </c>
      <c r="AF33">
        <v>157</v>
      </c>
      <c r="AG33">
        <v>342</v>
      </c>
      <c r="AH33">
        <v>173</v>
      </c>
      <c r="AI33">
        <v>169</v>
      </c>
      <c r="AJ33">
        <v>373</v>
      </c>
      <c r="AK33">
        <v>190</v>
      </c>
      <c r="AL33">
        <v>183</v>
      </c>
      <c r="AM33">
        <v>368</v>
      </c>
      <c r="AN33">
        <v>193</v>
      </c>
      <c r="AO33">
        <v>175</v>
      </c>
      <c r="AP33">
        <v>349</v>
      </c>
      <c r="AQ33">
        <v>188</v>
      </c>
      <c r="AR33">
        <v>161</v>
      </c>
      <c r="AS33">
        <v>376</v>
      </c>
      <c r="AT33">
        <v>196</v>
      </c>
      <c r="AU33">
        <v>180</v>
      </c>
      <c r="AV33">
        <v>354</v>
      </c>
      <c r="AW33">
        <v>179</v>
      </c>
      <c r="AX33">
        <v>175</v>
      </c>
      <c r="AY33">
        <v>344</v>
      </c>
      <c r="AZ33">
        <v>180</v>
      </c>
      <c r="BA33">
        <v>164</v>
      </c>
      <c r="BB33">
        <v>332</v>
      </c>
      <c r="BC33">
        <v>173</v>
      </c>
      <c r="BD33">
        <v>159</v>
      </c>
      <c r="BE33">
        <v>303</v>
      </c>
      <c r="BF33">
        <v>150</v>
      </c>
      <c r="BG33">
        <v>153</v>
      </c>
      <c r="BH33">
        <v>291</v>
      </c>
      <c r="BI33">
        <v>144</v>
      </c>
      <c r="BJ33">
        <v>147</v>
      </c>
      <c r="BK33" s="140">
        <v>283</v>
      </c>
      <c r="BL33" s="140">
        <v>144</v>
      </c>
      <c r="BM33" s="140">
        <v>139</v>
      </c>
    </row>
    <row r="34" spans="1:65" x14ac:dyDescent="0.35">
      <c r="A34" s="2"/>
      <c r="B34" s="2" t="s">
        <v>15</v>
      </c>
      <c r="C34">
        <v>340</v>
      </c>
      <c r="D34">
        <v>169</v>
      </c>
      <c r="E34">
        <v>171</v>
      </c>
      <c r="F34">
        <v>335</v>
      </c>
      <c r="G34">
        <v>169</v>
      </c>
      <c r="H34">
        <v>166</v>
      </c>
      <c r="I34">
        <v>335</v>
      </c>
      <c r="J34">
        <v>171</v>
      </c>
      <c r="K34">
        <v>164</v>
      </c>
      <c r="L34">
        <v>326</v>
      </c>
      <c r="M34">
        <v>157</v>
      </c>
      <c r="N34">
        <v>169</v>
      </c>
      <c r="O34">
        <v>322</v>
      </c>
      <c r="P34">
        <v>150</v>
      </c>
      <c r="Q34">
        <v>172</v>
      </c>
      <c r="R34">
        <v>338</v>
      </c>
      <c r="S34">
        <v>155</v>
      </c>
      <c r="T34">
        <v>183</v>
      </c>
      <c r="U34">
        <v>311</v>
      </c>
      <c r="V34">
        <v>153</v>
      </c>
      <c r="W34">
        <v>158</v>
      </c>
      <c r="X34">
        <v>328</v>
      </c>
      <c r="Y34">
        <v>161</v>
      </c>
      <c r="Z34">
        <v>167</v>
      </c>
      <c r="AA34">
        <v>301</v>
      </c>
      <c r="AB34">
        <v>159</v>
      </c>
      <c r="AC34">
        <v>142</v>
      </c>
      <c r="AD34">
        <v>307</v>
      </c>
      <c r="AE34">
        <v>172</v>
      </c>
      <c r="AF34">
        <v>135</v>
      </c>
      <c r="AG34">
        <v>302</v>
      </c>
      <c r="AH34">
        <v>169</v>
      </c>
      <c r="AI34">
        <v>133</v>
      </c>
      <c r="AJ34">
        <v>307</v>
      </c>
      <c r="AK34">
        <v>152</v>
      </c>
      <c r="AL34">
        <v>155</v>
      </c>
      <c r="AM34">
        <v>329</v>
      </c>
      <c r="AN34">
        <v>167</v>
      </c>
      <c r="AO34">
        <v>162</v>
      </c>
      <c r="AP34">
        <v>352</v>
      </c>
      <c r="AQ34">
        <v>176</v>
      </c>
      <c r="AR34">
        <v>176</v>
      </c>
      <c r="AS34">
        <v>335</v>
      </c>
      <c r="AT34">
        <v>174</v>
      </c>
      <c r="AU34">
        <v>161</v>
      </c>
      <c r="AV34">
        <v>370</v>
      </c>
      <c r="AW34">
        <v>194</v>
      </c>
      <c r="AX34">
        <v>176</v>
      </c>
      <c r="AY34">
        <v>388</v>
      </c>
      <c r="AZ34">
        <v>204</v>
      </c>
      <c r="BA34">
        <v>184</v>
      </c>
      <c r="BB34">
        <v>374</v>
      </c>
      <c r="BC34">
        <v>194</v>
      </c>
      <c r="BD34">
        <v>180</v>
      </c>
      <c r="BE34">
        <v>359</v>
      </c>
      <c r="BF34">
        <v>193</v>
      </c>
      <c r="BG34">
        <v>166</v>
      </c>
      <c r="BH34">
        <v>370</v>
      </c>
      <c r="BI34">
        <v>197</v>
      </c>
      <c r="BJ34">
        <v>173</v>
      </c>
      <c r="BK34" s="140">
        <v>350</v>
      </c>
      <c r="BL34" s="140">
        <v>186</v>
      </c>
      <c r="BM34" s="140">
        <v>164</v>
      </c>
    </row>
    <row r="35" spans="1:65" x14ac:dyDescent="0.35">
      <c r="A35" s="2"/>
      <c r="B35" s="2" t="s">
        <v>16</v>
      </c>
      <c r="C35">
        <v>337</v>
      </c>
      <c r="D35">
        <v>179</v>
      </c>
      <c r="E35">
        <v>158</v>
      </c>
      <c r="F35">
        <v>329</v>
      </c>
      <c r="G35">
        <v>168</v>
      </c>
      <c r="H35">
        <v>161</v>
      </c>
      <c r="I35">
        <v>307</v>
      </c>
      <c r="J35">
        <v>167</v>
      </c>
      <c r="K35">
        <v>140</v>
      </c>
      <c r="L35">
        <v>343</v>
      </c>
      <c r="M35">
        <v>177</v>
      </c>
      <c r="N35">
        <v>166</v>
      </c>
      <c r="O35">
        <v>356</v>
      </c>
      <c r="P35">
        <v>180</v>
      </c>
      <c r="Q35">
        <v>176</v>
      </c>
      <c r="R35">
        <v>371</v>
      </c>
      <c r="S35">
        <v>186</v>
      </c>
      <c r="T35">
        <v>185</v>
      </c>
      <c r="U35">
        <v>371</v>
      </c>
      <c r="V35">
        <v>191</v>
      </c>
      <c r="W35">
        <v>180</v>
      </c>
      <c r="X35">
        <v>365</v>
      </c>
      <c r="Y35">
        <v>189</v>
      </c>
      <c r="Z35">
        <v>176</v>
      </c>
      <c r="AA35">
        <v>365</v>
      </c>
      <c r="AB35">
        <v>184</v>
      </c>
      <c r="AC35">
        <v>181</v>
      </c>
      <c r="AD35">
        <v>333</v>
      </c>
      <c r="AE35">
        <v>155</v>
      </c>
      <c r="AF35">
        <v>178</v>
      </c>
      <c r="AG35">
        <v>315</v>
      </c>
      <c r="AH35">
        <v>141</v>
      </c>
      <c r="AI35">
        <v>174</v>
      </c>
      <c r="AJ35">
        <v>304</v>
      </c>
      <c r="AK35">
        <v>154</v>
      </c>
      <c r="AL35">
        <v>150</v>
      </c>
      <c r="AM35">
        <v>319</v>
      </c>
      <c r="AN35">
        <v>151</v>
      </c>
      <c r="AO35">
        <v>168</v>
      </c>
      <c r="AP35">
        <v>305</v>
      </c>
      <c r="AQ35">
        <v>152</v>
      </c>
      <c r="AR35">
        <v>153</v>
      </c>
      <c r="AS35">
        <v>315</v>
      </c>
      <c r="AT35">
        <v>170</v>
      </c>
      <c r="AU35">
        <v>145</v>
      </c>
      <c r="AV35">
        <v>323</v>
      </c>
      <c r="AW35">
        <v>180</v>
      </c>
      <c r="AX35">
        <v>143</v>
      </c>
      <c r="AY35">
        <v>332</v>
      </c>
      <c r="AZ35">
        <v>171</v>
      </c>
      <c r="BA35">
        <v>161</v>
      </c>
      <c r="BB35">
        <v>332</v>
      </c>
      <c r="BC35">
        <v>176</v>
      </c>
      <c r="BD35">
        <v>156</v>
      </c>
      <c r="BE35">
        <v>343</v>
      </c>
      <c r="BF35">
        <v>173</v>
      </c>
      <c r="BG35">
        <v>170</v>
      </c>
      <c r="BH35">
        <v>337</v>
      </c>
      <c r="BI35">
        <v>174</v>
      </c>
      <c r="BJ35">
        <v>163</v>
      </c>
      <c r="BK35" s="140">
        <v>360</v>
      </c>
      <c r="BL35" s="140">
        <v>187</v>
      </c>
      <c r="BM35" s="140">
        <v>172</v>
      </c>
    </row>
    <row r="36" spans="1:65" x14ac:dyDescent="0.35">
      <c r="A36" s="2"/>
      <c r="B36" s="2" t="s">
        <v>17</v>
      </c>
      <c r="C36">
        <v>362</v>
      </c>
      <c r="D36">
        <v>187</v>
      </c>
      <c r="E36">
        <v>175</v>
      </c>
      <c r="F36">
        <v>351</v>
      </c>
      <c r="G36">
        <v>179</v>
      </c>
      <c r="H36">
        <v>172</v>
      </c>
      <c r="I36">
        <v>353</v>
      </c>
      <c r="J36">
        <v>181</v>
      </c>
      <c r="K36">
        <v>172</v>
      </c>
      <c r="L36">
        <v>340</v>
      </c>
      <c r="M36">
        <v>181</v>
      </c>
      <c r="N36">
        <v>159</v>
      </c>
      <c r="O36">
        <v>355</v>
      </c>
      <c r="P36">
        <v>179</v>
      </c>
      <c r="Q36">
        <v>176</v>
      </c>
      <c r="R36">
        <v>370</v>
      </c>
      <c r="S36">
        <v>193</v>
      </c>
      <c r="T36">
        <v>177</v>
      </c>
      <c r="U36">
        <v>360</v>
      </c>
      <c r="V36">
        <v>184</v>
      </c>
      <c r="W36">
        <v>176</v>
      </c>
      <c r="X36">
        <v>329</v>
      </c>
      <c r="Y36">
        <v>172</v>
      </c>
      <c r="Z36">
        <v>157</v>
      </c>
      <c r="AA36">
        <v>364</v>
      </c>
      <c r="AB36">
        <v>193</v>
      </c>
      <c r="AC36">
        <v>171</v>
      </c>
      <c r="AD36">
        <v>365</v>
      </c>
      <c r="AE36">
        <v>190</v>
      </c>
      <c r="AF36">
        <v>175</v>
      </c>
      <c r="AG36">
        <v>356</v>
      </c>
      <c r="AH36">
        <v>194</v>
      </c>
      <c r="AI36">
        <v>162</v>
      </c>
      <c r="AJ36">
        <v>367</v>
      </c>
      <c r="AK36">
        <v>190</v>
      </c>
      <c r="AL36">
        <v>177</v>
      </c>
      <c r="AM36">
        <v>363</v>
      </c>
      <c r="AN36">
        <v>187</v>
      </c>
      <c r="AO36">
        <v>176</v>
      </c>
      <c r="AP36">
        <v>348</v>
      </c>
      <c r="AQ36">
        <v>178</v>
      </c>
      <c r="AR36">
        <v>170</v>
      </c>
      <c r="AS36">
        <v>315</v>
      </c>
      <c r="AT36">
        <v>140</v>
      </c>
      <c r="AU36">
        <v>175</v>
      </c>
      <c r="AV36">
        <v>322</v>
      </c>
      <c r="AW36">
        <v>146</v>
      </c>
      <c r="AX36">
        <v>176</v>
      </c>
      <c r="AY36">
        <v>315</v>
      </c>
      <c r="AZ36">
        <v>155</v>
      </c>
      <c r="BA36">
        <v>160</v>
      </c>
      <c r="BB36">
        <v>319</v>
      </c>
      <c r="BC36">
        <v>156</v>
      </c>
      <c r="BD36">
        <v>163</v>
      </c>
      <c r="BE36">
        <v>293</v>
      </c>
      <c r="BF36">
        <v>147</v>
      </c>
      <c r="BG36">
        <v>146</v>
      </c>
      <c r="BH36">
        <v>321</v>
      </c>
      <c r="BI36">
        <v>173</v>
      </c>
      <c r="BJ36">
        <v>148</v>
      </c>
      <c r="BK36" s="140">
        <v>314</v>
      </c>
      <c r="BL36" s="140">
        <v>167</v>
      </c>
      <c r="BM36" s="140">
        <v>146</v>
      </c>
    </row>
    <row r="37" spans="1:65" x14ac:dyDescent="0.35">
      <c r="A37" s="2"/>
      <c r="B37" s="2" t="s">
        <v>18</v>
      </c>
      <c r="C37">
        <v>316</v>
      </c>
      <c r="D37">
        <v>173</v>
      </c>
      <c r="E37">
        <v>143</v>
      </c>
      <c r="F37">
        <v>330</v>
      </c>
      <c r="G37">
        <v>182</v>
      </c>
      <c r="H37">
        <v>148</v>
      </c>
      <c r="I37">
        <v>363</v>
      </c>
      <c r="J37">
        <v>199</v>
      </c>
      <c r="K37">
        <v>164</v>
      </c>
      <c r="L37">
        <v>361</v>
      </c>
      <c r="M37">
        <v>212</v>
      </c>
      <c r="N37">
        <v>149</v>
      </c>
      <c r="O37">
        <v>362</v>
      </c>
      <c r="P37">
        <v>204</v>
      </c>
      <c r="Q37">
        <v>158</v>
      </c>
      <c r="R37">
        <v>356</v>
      </c>
      <c r="S37">
        <v>203</v>
      </c>
      <c r="T37">
        <v>153</v>
      </c>
      <c r="U37">
        <v>363</v>
      </c>
      <c r="V37">
        <v>205</v>
      </c>
      <c r="W37">
        <v>158</v>
      </c>
      <c r="X37">
        <v>377</v>
      </c>
      <c r="Y37">
        <v>201</v>
      </c>
      <c r="Z37">
        <v>176</v>
      </c>
      <c r="AA37">
        <v>350</v>
      </c>
      <c r="AB37">
        <v>193</v>
      </c>
      <c r="AC37">
        <v>157</v>
      </c>
      <c r="AD37">
        <v>372</v>
      </c>
      <c r="AE37">
        <v>197</v>
      </c>
      <c r="AF37">
        <v>175</v>
      </c>
      <c r="AG37">
        <v>363</v>
      </c>
      <c r="AH37">
        <v>192</v>
      </c>
      <c r="AI37">
        <v>171</v>
      </c>
      <c r="AJ37">
        <v>352</v>
      </c>
      <c r="AK37">
        <v>181</v>
      </c>
      <c r="AL37">
        <v>171</v>
      </c>
      <c r="AM37">
        <v>341</v>
      </c>
      <c r="AN37">
        <v>197</v>
      </c>
      <c r="AO37">
        <v>144</v>
      </c>
      <c r="AP37">
        <v>351</v>
      </c>
      <c r="AQ37">
        <v>201</v>
      </c>
      <c r="AR37">
        <v>150</v>
      </c>
      <c r="AS37">
        <v>373</v>
      </c>
      <c r="AT37">
        <v>209</v>
      </c>
      <c r="AU37">
        <v>164</v>
      </c>
      <c r="AV37">
        <v>356</v>
      </c>
      <c r="AW37">
        <v>192</v>
      </c>
      <c r="AX37">
        <v>164</v>
      </c>
      <c r="AY37">
        <v>356</v>
      </c>
      <c r="AZ37">
        <v>195</v>
      </c>
      <c r="BA37">
        <v>161</v>
      </c>
      <c r="BB37">
        <v>352</v>
      </c>
      <c r="BC37">
        <v>199</v>
      </c>
      <c r="BD37">
        <v>153</v>
      </c>
      <c r="BE37">
        <v>361</v>
      </c>
      <c r="BF37">
        <v>175</v>
      </c>
      <c r="BG37">
        <v>186</v>
      </c>
      <c r="BH37">
        <v>357</v>
      </c>
      <c r="BI37">
        <v>175</v>
      </c>
      <c r="BJ37">
        <v>182</v>
      </c>
      <c r="BK37" s="140">
        <v>377</v>
      </c>
      <c r="BL37" s="140">
        <v>196</v>
      </c>
      <c r="BM37" s="140">
        <v>181</v>
      </c>
    </row>
    <row r="38" spans="1:65" x14ac:dyDescent="0.35">
      <c r="A38" s="2"/>
      <c r="B38" s="2" t="s">
        <v>19</v>
      </c>
      <c r="C38">
        <v>242</v>
      </c>
      <c r="D38">
        <v>134</v>
      </c>
      <c r="E38">
        <v>108</v>
      </c>
      <c r="F38">
        <v>258</v>
      </c>
      <c r="G38">
        <v>137</v>
      </c>
      <c r="H38">
        <v>121</v>
      </c>
      <c r="I38">
        <v>257</v>
      </c>
      <c r="J38">
        <v>138</v>
      </c>
      <c r="K38">
        <v>119</v>
      </c>
      <c r="L38">
        <v>349</v>
      </c>
      <c r="M38">
        <v>216</v>
      </c>
      <c r="N38">
        <v>133</v>
      </c>
      <c r="O38">
        <v>400</v>
      </c>
      <c r="P38">
        <v>269</v>
      </c>
      <c r="Q38">
        <v>131</v>
      </c>
      <c r="R38">
        <v>384</v>
      </c>
      <c r="S38">
        <v>223</v>
      </c>
      <c r="T38">
        <v>161</v>
      </c>
      <c r="U38">
        <v>374</v>
      </c>
      <c r="V38">
        <v>211</v>
      </c>
      <c r="W38">
        <v>163</v>
      </c>
      <c r="X38">
        <v>378</v>
      </c>
      <c r="Y38">
        <v>206</v>
      </c>
      <c r="Z38">
        <v>172</v>
      </c>
      <c r="AA38">
        <v>346</v>
      </c>
      <c r="AB38">
        <v>193</v>
      </c>
      <c r="AC38">
        <v>153</v>
      </c>
      <c r="AD38">
        <v>347</v>
      </c>
      <c r="AE38">
        <v>192</v>
      </c>
      <c r="AF38">
        <v>155</v>
      </c>
      <c r="AG38">
        <v>364</v>
      </c>
      <c r="AH38">
        <v>200</v>
      </c>
      <c r="AI38">
        <v>164</v>
      </c>
      <c r="AJ38">
        <v>341</v>
      </c>
      <c r="AK38">
        <v>189</v>
      </c>
      <c r="AL38">
        <v>152</v>
      </c>
      <c r="AM38">
        <v>344</v>
      </c>
      <c r="AN38">
        <v>180</v>
      </c>
      <c r="AO38">
        <v>164</v>
      </c>
      <c r="AP38">
        <v>335</v>
      </c>
      <c r="AQ38">
        <v>185</v>
      </c>
      <c r="AR38">
        <v>150</v>
      </c>
      <c r="AS38">
        <v>344</v>
      </c>
      <c r="AT38">
        <v>192</v>
      </c>
      <c r="AU38">
        <v>152</v>
      </c>
      <c r="AV38">
        <v>359</v>
      </c>
      <c r="AW38">
        <v>204</v>
      </c>
      <c r="AX38">
        <v>155</v>
      </c>
      <c r="AY38">
        <v>360</v>
      </c>
      <c r="AZ38">
        <v>195</v>
      </c>
      <c r="BA38">
        <v>165</v>
      </c>
      <c r="BB38">
        <v>352</v>
      </c>
      <c r="BC38">
        <v>193</v>
      </c>
      <c r="BD38">
        <v>159</v>
      </c>
      <c r="BE38">
        <v>383</v>
      </c>
      <c r="BF38">
        <v>221</v>
      </c>
      <c r="BG38">
        <v>162</v>
      </c>
      <c r="BH38">
        <v>405</v>
      </c>
      <c r="BI38">
        <v>232</v>
      </c>
      <c r="BJ38">
        <v>173</v>
      </c>
      <c r="BK38" s="140">
        <v>399</v>
      </c>
      <c r="BL38" s="140">
        <v>218</v>
      </c>
      <c r="BM38" s="140">
        <v>181</v>
      </c>
    </row>
    <row r="39" spans="1:65" x14ac:dyDescent="0.35">
      <c r="A39" s="2"/>
      <c r="B39" s="2" t="s">
        <v>20</v>
      </c>
      <c r="C39">
        <v>270</v>
      </c>
      <c r="D39">
        <v>134</v>
      </c>
      <c r="E39">
        <v>136</v>
      </c>
      <c r="F39">
        <v>272</v>
      </c>
      <c r="G39">
        <v>139</v>
      </c>
      <c r="H39">
        <v>133</v>
      </c>
      <c r="I39">
        <v>274</v>
      </c>
      <c r="J39">
        <v>147</v>
      </c>
      <c r="K39">
        <v>127</v>
      </c>
      <c r="L39">
        <v>355</v>
      </c>
      <c r="M39">
        <v>224</v>
      </c>
      <c r="N39">
        <v>131</v>
      </c>
      <c r="O39">
        <v>443</v>
      </c>
      <c r="P39">
        <v>313</v>
      </c>
      <c r="Q39">
        <v>130</v>
      </c>
      <c r="R39">
        <v>367</v>
      </c>
      <c r="S39">
        <v>240</v>
      </c>
      <c r="T39">
        <v>127</v>
      </c>
      <c r="U39">
        <v>321</v>
      </c>
      <c r="V39">
        <v>191</v>
      </c>
      <c r="W39">
        <v>130</v>
      </c>
      <c r="X39">
        <v>296</v>
      </c>
      <c r="Y39">
        <v>172</v>
      </c>
      <c r="Z39">
        <v>124</v>
      </c>
      <c r="AA39">
        <v>288</v>
      </c>
      <c r="AB39">
        <v>162</v>
      </c>
      <c r="AC39">
        <v>126</v>
      </c>
      <c r="AD39">
        <v>313</v>
      </c>
      <c r="AE39">
        <v>179</v>
      </c>
      <c r="AF39">
        <v>134</v>
      </c>
      <c r="AG39">
        <v>308</v>
      </c>
      <c r="AH39">
        <v>176</v>
      </c>
      <c r="AI39">
        <v>132</v>
      </c>
      <c r="AJ39">
        <v>332</v>
      </c>
      <c r="AK39">
        <v>189</v>
      </c>
      <c r="AL39">
        <v>143</v>
      </c>
      <c r="AM39">
        <v>362</v>
      </c>
      <c r="AN39">
        <v>204</v>
      </c>
      <c r="AO39">
        <v>158</v>
      </c>
      <c r="AP39">
        <v>366</v>
      </c>
      <c r="AQ39">
        <v>198</v>
      </c>
      <c r="AR39">
        <v>168</v>
      </c>
      <c r="AS39">
        <v>364</v>
      </c>
      <c r="AT39">
        <v>197</v>
      </c>
      <c r="AU39">
        <v>167</v>
      </c>
      <c r="AV39">
        <v>359</v>
      </c>
      <c r="AW39">
        <v>186</v>
      </c>
      <c r="AX39">
        <v>173</v>
      </c>
      <c r="AY39">
        <v>363</v>
      </c>
      <c r="AZ39">
        <v>190</v>
      </c>
      <c r="BA39">
        <v>173</v>
      </c>
      <c r="BB39">
        <v>374</v>
      </c>
      <c r="BC39">
        <v>197</v>
      </c>
      <c r="BD39">
        <v>177</v>
      </c>
      <c r="BE39">
        <v>374</v>
      </c>
      <c r="BF39">
        <v>205</v>
      </c>
      <c r="BG39">
        <v>169</v>
      </c>
      <c r="BH39">
        <v>392</v>
      </c>
      <c r="BI39">
        <v>226</v>
      </c>
      <c r="BJ39">
        <v>166</v>
      </c>
      <c r="BK39" s="140">
        <v>406</v>
      </c>
      <c r="BL39" s="140">
        <v>249</v>
      </c>
      <c r="BM39" s="140">
        <v>157</v>
      </c>
    </row>
    <row r="40" spans="1:65" x14ac:dyDescent="0.35">
      <c r="A40" s="2"/>
      <c r="B40" s="2" t="s">
        <v>21</v>
      </c>
      <c r="C40">
        <v>301</v>
      </c>
      <c r="D40">
        <v>161</v>
      </c>
      <c r="E40">
        <v>140</v>
      </c>
      <c r="F40">
        <v>284</v>
      </c>
      <c r="G40">
        <v>148</v>
      </c>
      <c r="H40">
        <v>136</v>
      </c>
      <c r="I40">
        <v>299</v>
      </c>
      <c r="J40">
        <v>153</v>
      </c>
      <c r="K40">
        <v>146</v>
      </c>
      <c r="L40">
        <v>367</v>
      </c>
      <c r="M40">
        <v>223</v>
      </c>
      <c r="N40">
        <v>144</v>
      </c>
      <c r="O40">
        <v>492</v>
      </c>
      <c r="P40">
        <v>341</v>
      </c>
      <c r="Q40">
        <v>151</v>
      </c>
      <c r="R40">
        <v>418</v>
      </c>
      <c r="S40">
        <v>264</v>
      </c>
      <c r="T40">
        <v>154</v>
      </c>
      <c r="U40">
        <v>333</v>
      </c>
      <c r="V40">
        <v>189</v>
      </c>
      <c r="W40">
        <v>144</v>
      </c>
      <c r="X40">
        <v>299</v>
      </c>
      <c r="Y40">
        <v>171</v>
      </c>
      <c r="Z40">
        <v>128</v>
      </c>
      <c r="AA40">
        <v>283</v>
      </c>
      <c r="AB40">
        <v>158</v>
      </c>
      <c r="AC40">
        <v>125</v>
      </c>
      <c r="AD40">
        <v>264</v>
      </c>
      <c r="AE40">
        <v>151</v>
      </c>
      <c r="AF40">
        <v>113</v>
      </c>
      <c r="AG40">
        <v>267</v>
      </c>
      <c r="AH40">
        <v>151</v>
      </c>
      <c r="AI40">
        <v>116</v>
      </c>
      <c r="AJ40">
        <v>276</v>
      </c>
      <c r="AK40">
        <v>156</v>
      </c>
      <c r="AL40">
        <v>120</v>
      </c>
      <c r="AM40">
        <v>277</v>
      </c>
      <c r="AN40">
        <v>155</v>
      </c>
      <c r="AO40">
        <v>122</v>
      </c>
      <c r="AP40">
        <v>272</v>
      </c>
      <c r="AQ40">
        <v>150</v>
      </c>
      <c r="AR40">
        <v>122</v>
      </c>
      <c r="AS40">
        <v>290</v>
      </c>
      <c r="AT40">
        <v>161</v>
      </c>
      <c r="AU40">
        <v>129</v>
      </c>
      <c r="AV40">
        <v>324</v>
      </c>
      <c r="AW40">
        <v>178</v>
      </c>
      <c r="AX40">
        <v>146</v>
      </c>
      <c r="AY40">
        <v>357</v>
      </c>
      <c r="AZ40">
        <v>204</v>
      </c>
      <c r="BA40">
        <v>153</v>
      </c>
      <c r="BB40">
        <v>377</v>
      </c>
      <c r="BC40">
        <v>209</v>
      </c>
      <c r="BD40">
        <v>168</v>
      </c>
      <c r="BE40">
        <v>385</v>
      </c>
      <c r="BF40">
        <v>209</v>
      </c>
      <c r="BG40">
        <v>176</v>
      </c>
      <c r="BH40">
        <v>398</v>
      </c>
      <c r="BI40">
        <v>213</v>
      </c>
      <c r="BJ40">
        <v>185</v>
      </c>
      <c r="BK40" s="140">
        <v>419</v>
      </c>
      <c r="BL40" s="140">
        <v>223</v>
      </c>
      <c r="BM40" s="140">
        <v>196</v>
      </c>
    </row>
    <row r="41" spans="1:65" x14ac:dyDescent="0.35">
      <c r="A41" s="2"/>
      <c r="B41" s="2" t="s">
        <v>22</v>
      </c>
      <c r="C41">
        <v>337</v>
      </c>
      <c r="D41">
        <v>163</v>
      </c>
      <c r="E41">
        <v>174</v>
      </c>
      <c r="F41">
        <v>356</v>
      </c>
      <c r="G41">
        <v>182</v>
      </c>
      <c r="H41">
        <v>174</v>
      </c>
      <c r="I41">
        <v>336</v>
      </c>
      <c r="J41">
        <v>173</v>
      </c>
      <c r="K41">
        <v>163</v>
      </c>
      <c r="L41">
        <v>434</v>
      </c>
      <c r="M41">
        <v>275</v>
      </c>
      <c r="N41">
        <v>159</v>
      </c>
      <c r="O41">
        <v>539</v>
      </c>
      <c r="P41">
        <v>386</v>
      </c>
      <c r="Q41">
        <v>153</v>
      </c>
      <c r="R41">
        <v>433</v>
      </c>
      <c r="S41">
        <v>269</v>
      </c>
      <c r="T41">
        <v>164</v>
      </c>
      <c r="U41">
        <v>359</v>
      </c>
      <c r="V41">
        <v>207</v>
      </c>
      <c r="W41">
        <v>152</v>
      </c>
      <c r="X41">
        <v>350</v>
      </c>
      <c r="Y41">
        <v>187</v>
      </c>
      <c r="Z41">
        <v>163</v>
      </c>
      <c r="AA41">
        <v>346</v>
      </c>
      <c r="AB41">
        <v>181</v>
      </c>
      <c r="AC41">
        <v>165</v>
      </c>
      <c r="AD41">
        <v>334</v>
      </c>
      <c r="AE41">
        <v>170</v>
      </c>
      <c r="AF41">
        <v>164</v>
      </c>
      <c r="AG41">
        <v>314</v>
      </c>
      <c r="AH41">
        <v>166</v>
      </c>
      <c r="AI41">
        <v>148</v>
      </c>
      <c r="AJ41">
        <v>309</v>
      </c>
      <c r="AK41">
        <v>167</v>
      </c>
      <c r="AL41">
        <v>142</v>
      </c>
      <c r="AM41">
        <v>305</v>
      </c>
      <c r="AN41">
        <v>172</v>
      </c>
      <c r="AO41">
        <v>133</v>
      </c>
      <c r="AP41">
        <v>285</v>
      </c>
      <c r="AQ41">
        <v>154</v>
      </c>
      <c r="AR41">
        <v>131</v>
      </c>
      <c r="AS41">
        <v>270</v>
      </c>
      <c r="AT41">
        <v>152</v>
      </c>
      <c r="AU41">
        <v>118</v>
      </c>
      <c r="AV41">
        <v>267</v>
      </c>
      <c r="AW41">
        <v>148</v>
      </c>
      <c r="AX41">
        <v>119</v>
      </c>
      <c r="AY41">
        <v>271</v>
      </c>
      <c r="AZ41">
        <v>149</v>
      </c>
      <c r="BA41">
        <v>122</v>
      </c>
      <c r="BB41">
        <v>263</v>
      </c>
      <c r="BC41">
        <v>145</v>
      </c>
      <c r="BD41">
        <v>118</v>
      </c>
      <c r="BE41">
        <v>276</v>
      </c>
      <c r="BF41">
        <v>156</v>
      </c>
      <c r="BG41">
        <v>120</v>
      </c>
      <c r="BH41">
        <v>312</v>
      </c>
      <c r="BI41">
        <v>178</v>
      </c>
      <c r="BJ41">
        <v>134</v>
      </c>
      <c r="BK41" s="140">
        <v>349</v>
      </c>
      <c r="BL41" s="140">
        <v>204</v>
      </c>
      <c r="BM41" s="140">
        <v>145</v>
      </c>
    </row>
    <row r="42" spans="1:65" x14ac:dyDescent="0.35">
      <c r="A42" s="2"/>
      <c r="B42" s="2" t="s">
        <v>23</v>
      </c>
      <c r="C42">
        <v>279</v>
      </c>
      <c r="D42">
        <v>164</v>
      </c>
      <c r="E42">
        <v>115</v>
      </c>
      <c r="F42">
        <v>282</v>
      </c>
      <c r="G42">
        <v>152</v>
      </c>
      <c r="H42">
        <v>130</v>
      </c>
      <c r="I42">
        <v>298</v>
      </c>
      <c r="J42">
        <v>155</v>
      </c>
      <c r="K42">
        <v>143</v>
      </c>
      <c r="L42">
        <v>507</v>
      </c>
      <c r="M42">
        <v>340</v>
      </c>
      <c r="N42">
        <v>167</v>
      </c>
      <c r="O42">
        <v>683</v>
      </c>
      <c r="P42">
        <v>514</v>
      </c>
      <c r="Q42">
        <v>169</v>
      </c>
      <c r="R42">
        <v>464</v>
      </c>
      <c r="S42">
        <v>282</v>
      </c>
      <c r="T42">
        <v>182</v>
      </c>
      <c r="U42">
        <v>388</v>
      </c>
      <c r="V42">
        <v>222</v>
      </c>
      <c r="W42">
        <v>166</v>
      </c>
      <c r="X42">
        <v>361</v>
      </c>
      <c r="Y42">
        <v>200</v>
      </c>
      <c r="Z42">
        <v>161</v>
      </c>
      <c r="AA42">
        <v>357</v>
      </c>
      <c r="AB42">
        <v>201</v>
      </c>
      <c r="AC42">
        <v>156</v>
      </c>
      <c r="AD42">
        <v>349</v>
      </c>
      <c r="AE42">
        <v>196</v>
      </c>
      <c r="AF42">
        <v>153</v>
      </c>
      <c r="AG42">
        <v>352</v>
      </c>
      <c r="AH42">
        <v>189</v>
      </c>
      <c r="AI42">
        <v>163</v>
      </c>
      <c r="AJ42">
        <v>339</v>
      </c>
      <c r="AK42">
        <v>184</v>
      </c>
      <c r="AL42">
        <v>155</v>
      </c>
      <c r="AM42">
        <v>350</v>
      </c>
      <c r="AN42">
        <v>191</v>
      </c>
      <c r="AO42">
        <v>159</v>
      </c>
      <c r="AP42">
        <v>324</v>
      </c>
      <c r="AQ42">
        <v>177</v>
      </c>
      <c r="AR42">
        <v>147</v>
      </c>
      <c r="AS42">
        <v>315</v>
      </c>
      <c r="AT42">
        <v>164</v>
      </c>
      <c r="AU42">
        <v>151</v>
      </c>
      <c r="AV42">
        <v>304</v>
      </c>
      <c r="AW42">
        <v>154</v>
      </c>
      <c r="AX42">
        <v>150</v>
      </c>
      <c r="AY42">
        <v>318</v>
      </c>
      <c r="AZ42">
        <v>173</v>
      </c>
      <c r="BA42">
        <v>145</v>
      </c>
      <c r="BB42">
        <v>297</v>
      </c>
      <c r="BC42">
        <v>162</v>
      </c>
      <c r="BD42">
        <v>135</v>
      </c>
      <c r="BE42">
        <v>278</v>
      </c>
      <c r="BF42">
        <v>144</v>
      </c>
      <c r="BG42">
        <v>134</v>
      </c>
      <c r="BH42">
        <v>271</v>
      </c>
      <c r="BI42">
        <v>149</v>
      </c>
      <c r="BJ42">
        <v>122</v>
      </c>
      <c r="BK42" s="140">
        <v>269</v>
      </c>
      <c r="BL42" s="140">
        <v>154</v>
      </c>
      <c r="BM42" s="140">
        <v>115</v>
      </c>
    </row>
    <row r="43" spans="1:65" x14ac:dyDescent="0.35">
      <c r="A43" s="2"/>
      <c r="B43" s="2" t="s">
        <v>24</v>
      </c>
      <c r="C43">
        <v>269</v>
      </c>
      <c r="D43">
        <v>141</v>
      </c>
      <c r="E43">
        <v>128</v>
      </c>
      <c r="F43">
        <v>281</v>
      </c>
      <c r="G43">
        <v>157</v>
      </c>
      <c r="H43">
        <v>124</v>
      </c>
      <c r="I43">
        <v>276</v>
      </c>
      <c r="J43">
        <v>164</v>
      </c>
      <c r="K43">
        <v>112</v>
      </c>
      <c r="L43">
        <v>367</v>
      </c>
      <c r="M43">
        <v>258</v>
      </c>
      <c r="N43">
        <v>109</v>
      </c>
      <c r="O43">
        <v>550</v>
      </c>
      <c r="P43">
        <v>417</v>
      </c>
      <c r="Q43">
        <v>133</v>
      </c>
      <c r="R43">
        <v>439</v>
      </c>
      <c r="S43">
        <v>313</v>
      </c>
      <c r="T43">
        <v>126</v>
      </c>
      <c r="U43">
        <v>324</v>
      </c>
      <c r="V43">
        <v>197</v>
      </c>
      <c r="W43">
        <v>127</v>
      </c>
      <c r="X43">
        <v>329</v>
      </c>
      <c r="Y43">
        <v>192</v>
      </c>
      <c r="Z43">
        <v>137</v>
      </c>
      <c r="AA43">
        <v>332</v>
      </c>
      <c r="AB43">
        <v>183</v>
      </c>
      <c r="AC43">
        <v>149</v>
      </c>
      <c r="AD43">
        <v>350</v>
      </c>
      <c r="AE43">
        <v>192</v>
      </c>
      <c r="AF43">
        <v>158</v>
      </c>
      <c r="AG43">
        <v>342</v>
      </c>
      <c r="AH43">
        <v>183</v>
      </c>
      <c r="AI43">
        <v>159</v>
      </c>
      <c r="AJ43">
        <v>360</v>
      </c>
      <c r="AK43">
        <v>202</v>
      </c>
      <c r="AL43">
        <v>158</v>
      </c>
      <c r="AM43">
        <v>349</v>
      </c>
      <c r="AN43">
        <v>193</v>
      </c>
      <c r="AO43">
        <v>156</v>
      </c>
      <c r="AP43">
        <v>346</v>
      </c>
      <c r="AQ43">
        <v>194</v>
      </c>
      <c r="AR43">
        <v>152</v>
      </c>
      <c r="AS43">
        <v>320</v>
      </c>
      <c r="AT43">
        <v>185</v>
      </c>
      <c r="AU43">
        <v>135</v>
      </c>
      <c r="AV43">
        <v>323</v>
      </c>
      <c r="AW43">
        <v>174</v>
      </c>
      <c r="AX43">
        <v>149</v>
      </c>
      <c r="AY43">
        <v>324</v>
      </c>
      <c r="AZ43">
        <v>169</v>
      </c>
      <c r="BA43">
        <v>155</v>
      </c>
      <c r="BB43">
        <v>328</v>
      </c>
      <c r="BC43">
        <v>173</v>
      </c>
      <c r="BD43">
        <v>155</v>
      </c>
      <c r="BE43">
        <v>322</v>
      </c>
      <c r="BF43">
        <v>173</v>
      </c>
      <c r="BG43">
        <v>149</v>
      </c>
      <c r="BH43">
        <v>330</v>
      </c>
      <c r="BI43">
        <v>170</v>
      </c>
      <c r="BJ43">
        <v>160</v>
      </c>
      <c r="BK43" s="140">
        <v>308</v>
      </c>
      <c r="BL43" s="140">
        <v>157</v>
      </c>
      <c r="BM43" s="140">
        <v>151</v>
      </c>
    </row>
    <row r="44" spans="1:65" x14ac:dyDescent="0.35">
      <c r="A44" s="2"/>
      <c r="B44" s="2" t="s">
        <v>25</v>
      </c>
      <c r="C44">
        <v>247</v>
      </c>
      <c r="D44">
        <v>131</v>
      </c>
      <c r="E44">
        <v>116</v>
      </c>
      <c r="F44">
        <v>243</v>
      </c>
      <c r="G44">
        <v>125</v>
      </c>
      <c r="H44">
        <v>118</v>
      </c>
      <c r="I44">
        <v>253</v>
      </c>
      <c r="J44">
        <v>124</v>
      </c>
      <c r="K44">
        <v>129</v>
      </c>
      <c r="L44">
        <v>311</v>
      </c>
      <c r="M44">
        <v>181</v>
      </c>
      <c r="N44">
        <v>130</v>
      </c>
      <c r="O44">
        <v>374</v>
      </c>
      <c r="P44">
        <v>253</v>
      </c>
      <c r="Q44">
        <v>121</v>
      </c>
      <c r="R44">
        <v>336</v>
      </c>
      <c r="S44">
        <v>205</v>
      </c>
      <c r="T44">
        <v>131</v>
      </c>
      <c r="U44">
        <v>300</v>
      </c>
      <c r="V44">
        <v>173</v>
      </c>
      <c r="W44">
        <v>127</v>
      </c>
      <c r="X44">
        <v>293</v>
      </c>
      <c r="Y44">
        <v>177</v>
      </c>
      <c r="Z44">
        <v>116</v>
      </c>
      <c r="AA44">
        <v>274</v>
      </c>
      <c r="AB44">
        <v>165</v>
      </c>
      <c r="AC44">
        <v>109</v>
      </c>
      <c r="AD44">
        <v>278</v>
      </c>
      <c r="AE44">
        <v>163</v>
      </c>
      <c r="AF44">
        <v>115</v>
      </c>
      <c r="AG44">
        <v>297</v>
      </c>
      <c r="AH44">
        <v>188</v>
      </c>
      <c r="AI44">
        <v>109</v>
      </c>
      <c r="AJ44">
        <v>287</v>
      </c>
      <c r="AK44">
        <v>169</v>
      </c>
      <c r="AL44">
        <v>118</v>
      </c>
      <c r="AM44">
        <v>300</v>
      </c>
      <c r="AN44">
        <v>172</v>
      </c>
      <c r="AO44">
        <v>128</v>
      </c>
      <c r="AP44">
        <v>317</v>
      </c>
      <c r="AQ44">
        <v>174</v>
      </c>
      <c r="AR44">
        <v>143</v>
      </c>
      <c r="AS44">
        <v>328</v>
      </c>
      <c r="AT44">
        <v>179</v>
      </c>
      <c r="AU44">
        <v>149</v>
      </c>
      <c r="AV44">
        <v>335</v>
      </c>
      <c r="AW44">
        <v>175</v>
      </c>
      <c r="AX44">
        <v>160</v>
      </c>
      <c r="AY44">
        <v>338</v>
      </c>
      <c r="AZ44">
        <v>182</v>
      </c>
      <c r="BA44">
        <v>156</v>
      </c>
      <c r="BB44">
        <v>334</v>
      </c>
      <c r="BC44">
        <v>180</v>
      </c>
      <c r="BD44">
        <v>154</v>
      </c>
      <c r="BE44">
        <v>338</v>
      </c>
      <c r="BF44">
        <v>183</v>
      </c>
      <c r="BG44">
        <v>155</v>
      </c>
      <c r="BH44">
        <v>327</v>
      </c>
      <c r="BI44">
        <v>186</v>
      </c>
      <c r="BJ44">
        <v>141</v>
      </c>
      <c r="BK44" s="140">
        <v>326</v>
      </c>
      <c r="BL44" s="140">
        <v>179</v>
      </c>
      <c r="BM44" s="140">
        <v>147</v>
      </c>
    </row>
    <row r="45" spans="1:65" x14ac:dyDescent="0.35">
      <c r="A45" s="2"/>
      <c r="B45" s="2" t="s">
        <v>26</v>
      </c>
      <c r="C45">
        <v>160</v>
      </c>
      <c r="D45">
        <v>86</v>
      </c>
      <c r="E45">
        <v>74</v>
      </c>
      <c r="F45">
        <v>186</v>
      </c>
      <c r="G45">
        <v>104</v>
      </c>
      <c r="H45">
        <v>82</v>
      </c>
      <c r="I45">
        <v>204</v>
      </c>
      <c r="J45">
        <v>121</v>
      </c>
      <c r="K45">
        <v>83</v>
      </c>
      <c r="L45">
        <v>225</v>
      </c>
      <c r="M45">
        <v>129</v>
      </c>
      <c r="N45">
        <v>96</v>
      </c>
      <c r="O45">
        <v>246</v>
      </c>
      <c r="P45">
        <v>142</v>
      </c>
      <c r="Q45">
        <v>104</v>
      </c>
      <c r="R45">
        <v>241</v>
      </c>
      <c r="S45">
        <v>137</v>
      </c>
      <c r="T45">
        <v>104</v>
      </c>
      <c r="U45">
        <v>234</v>
      </c>
      <c r="V45">
        <v>126</v>
      </c>
      <c r="W45">
        <v>108</v>
      </c>
      <c r="X45">
        <v>246</v>
      </c>
      <c r="Y45">
        <v>125</v>
      </c>
      <c r="Z45">
        <v>121</v>
      </c>
      <c r="AA45">
        <v>255</v>
      </c>
      <c r="AB45">
        <v>135</v>
      </c>
      <c r="AC45">
        <v>120</v>
      </c>
      <c r="AD45">
        <v>257</v>
      </c>
      <c r="AE45">
        <v>144</v>
      </c>
      <c r="AF45">
        <v>113</v>
      </c>
      <c r="AG45">
        <v>265</v>
      </c>
      <c r="AH45">
        <v>138</v>
      </c>
      <c r="AI45">
        <v>127</v>
      </c>
      <c r="AJ45">
        <v>276</v>
      </c>
      <c r="AK45">
        <v>157</v>
      </c>
      <c r="AL45">
        <v>119</v>
      </c>
      <c r="AM45">
        <v>260</v>
      </c>
      <c r="AN45">
        <v>155</v>
      </c>
      <c r="AO45">
        <v>105</v>
      </c>
      <c r="AP45">
        <v>245</v>
      </c>
      <c r="AQ45">
        <v>146</v>
      </c>
      <c r="AR45">
        <v>99</v>
      </c>
      <c r="AS45">
        <v>249</v>
      </c>
      <c r="AT45">
        <v>147</v>
      </c>
      <c r="AU45">
        <v>102</v>
      </c>
      <c r="AV45">
        <v>275</v>
      </c>
      <c r="AW45">
        <v>176</v>
      </c>
      <c r="AX45">
        <v>99</v>
      </c>
      <c r="AY45">
        <v>275</v>
      </c>
      <c r="AZ45">
        <v>162</v>
      </c>
      <c r="BA45">
        <v>113</v>
      </c>
      <c r="BB45">
        <v>287</v>
      </c>
      <c r="BC45">
        <v>160</v>
      </c>
      <c r="BD45">
        <v>127</v>
      </c>
      <c r="BE45">
        <v>299</v>
      </c>
      <c r="BF45">
        <v>165</v>
      </c>
      <c r="BG45">
        <v>134</v>
      </c>
      <c r="BH45">
        <v>323</v>
      </c>
      <c r="BI45">
        <v>178</v>
      </c>
      <c r="BJ45">
        <v>145</v>
      </c>
      <c r="BK45" s="140">
        <v>316</v>
      </c>
      <c r="BL45" s="140">
        <v>169</v>
      </c>
      <c r="BM45" s="140">
        <v>147</v>
      </c>
    </row>
    <row r="46" spans="1:65" x14ac:dyDescent="0.35">
      <c r="A46" s="2"/>
      <c r="B46" s="2" t="s">
        <v>27</v>
      </c>
      <c r="C46">
        <v>165</v>
      </c>
      <c r="D46">
        <v>87</v>
      </c>
      <c r="E46">
        <v>78</v>
      </c>
      <c r="F46">
        <v>162</v>
      </c>
      <c r="G46">
        <v>80</v>
      </c>
      <c r="H46">
        <v>82</v>
      </c>
      <c r="I46">
        <v>170</v>
      </c>
      <c r="J46">
        <v>83</v>
      </c>
      <c r="K46">
        <v>87</v>
      </c>
      <c r="L46">
        <v>155</v>
      </c>
      <c r="M46">
        <v>81</v>
      </c>
      <c r="N46">
        <v>74</v>
      </c>
      <c r="O46">
        <v>145</v>
      </c>
      <c r="P46">
        <v>75</v>
      </c>
      <c r="Q46">
        <v>70</v>
      </c>
      <c r="R46">
        <v>147</v>
      </c>
      <c r="S46">
        <v>77</v>
      </c>
      <c r="T46">
        <v>70</v>
      </c>
      <c r="U46">
        <v>170</v>
      </c>
      <c r="V46">
        <v>94</v>
      </c>
      <c r="W46">
        <v>76</v>
      </c>
      <c r="X46">
        <v>186</v>
      </c>
      <c r="Y46">
        <v>111</v>
      </c>
      <c r="Z46">
        <v>75</v>
      </c>
      <c r="AA46">
        <v>211</v>
      </c>
      <c r="AB46">
        <v>118</v>
      </c>
      <c r="AC46">
        <v>93</v>
      </c>
      <c r="AD46">
        <v>213</v>
      </c>
      <c r="AE46">
        <v>116</v>
      </c>
      <c r="AF46">
        <v>97</v>
      </c>
      <c r="AG46">
        <v>224</v>
      </c>
      <c r="AH46">
        <v>123</v>
      </c>
      <c r="AI46">
        <v>101</v>
      </c>
      <c r="AJ46">
        <v>220</v>
      </c>
      <c r="AK46">
        <v>117</v>
      </c>
      <c r="AL46">
        <v>103</v>
      </c>
      <c r="AM46">
        <v>233</v>
      </c>
      <c r="AN46">
        <v>119</v>
      </c>
      <c r="AO46">
        <v>114</v>
      </c>
      <c r="AP46">
        <v>241</v>
      </c>
      <c r="AQ46">
        <v>125</v>
      </c>
      <c r="AR46">
        <v>116</v>
      </c>
      <c r="AS46">
        <v>234</v>
      </c>
      <c r="AT46">
        <v>130</v>
      </c>
      <c r="AU46">
        <v>104</v>
      </c>
      <c r="AV46">
        <v>229</v>
      </c>
      <c r="AW46">
        <v>120</v>
      </c>
      <c r="AX46">
        <v>109</v>
      </c>
      <c r="AY46">
        <v>242</v>
      </c>
      <c r="AZ46">
        <v>140</v>
      </c>
      <c r="BA46">
        <v>102</v>
      </c>
      <c r="BB46">
        <v>237</v>
      </c>
      <c r="BC46">
        <v>144</v>
      </c>
      <c r="BD46">
        <v>93</v>
      </c>
      <c r="BE46">
        <v>222</v>
      </c>
      <c r="BF46">
        <v>133</v>
      </c>
      <c r="BG46">
        <v>89</v>
      </c>
      <c r="BH46">
        <v>220</v>
      </c>
      <c r="BI46">
        <v>129</v>
      </c>
      <c r="BJ46">
        <v>91</v>
      </c>
      <c r="BK46" s="140">
        <v>247</v>
      </c>
      <c r="BL46" s="140">
        <v>157</v>
      </c>
      <c r="BM46" s="140">
        <v>90</v>
      </c>
    </row>
    <row r="47" spans="1:65" x14ac:dyDescent="0.35">
      <c r="A47" s="2"/>
      <c r="B47" s="2" t="s">
        <v>28</v>
      </c>
      <c r="C47">
        <v>126</v>
      </c>
      <c r="D47">
        <v>71</v>
      </c>
      <c r="E47">
        <v>55</v>
      </c>
      <c r="F47">
        <v>127</v>
      </c>
      <c r="G47">
        <v>75</v>
      </c>
      <c r="H47">
        <v>52</v>
      </c>
      <c r="I47">
        <v>115</v>
      </c>
      <c r="J47">
        <v>66</v>
      </c>
      <c r="K47">
        <v>49</v>
      </c>
      <c r="L47">
        <v>117</v>
      </c>
      <c r="M47">
        <v>65</v>
      </c>
      <c r="N47">
        <v>52</v>
      </c>
      <c r="O47">
        <v>143</v>
      </c>
      <c r="P47">
        <v>79</v>
      </c>
      <c r="Q47">
        <v>64</v>
      </c>
      <c r="R47">
        <v>147</v>
      </c>
      <c r="S47">
        <v>79</v>
      </c>
      <c r="T47">
        <v>68</v>
      </c>
      <c r="U47">
        <v>137</v>
      </c>
      <c r="V47">
        <v>70</v>
      </c>
      <c r="W47">
        <v>67</v>
      </c>
      <c r="X47">
        <v>140</v>
      </c>
      <c r="Y47">
        <v>70</v>
      </c>
      <c r="Z47">
        <v>70</v>
      </c>
      <c r="AA47">
        <v>129</v>
      </c>
      <c r="AB47">
        <v>67</v>
      </c>
      <c r="AC47">
        <v>62</v>
      </c>
      <c r="AD47">
        <v>121</v>
      </c>
      <c r="AE47">
        <v>60</v>
      </c>
      <c r="AF47">
        <v>61</v>
      </c>
      <c r="AG47">
        <v>131</v>
      </c>
      <c r="AH47">
        <v>69</v>
      </c>
      <c r="AI47">
        <v>62</v>
      </c>
      <c r="AJ47">
        <v>154</v>
      </c>
      <c r="AK47">
        <v>85</v>
      </c>
      <c r="AL47">
        <v>69</v>
      </c>
      <c r="AM47">
        <v>171</v>
      </c>
      <c r="AN47">
        <v>99</v>
      </c>
      <c r="AO47">
        <v>72</v>
      </c>
      <c r="AP47">
        <v>195</v>
      </c>
      <c r="AQ47">
        <v>107</v>
      </c>
      <c r="AR47">
        <v>88</v>
      </c>
      <c r="AS47">
        <v>197</v>
      </c>
      <c r="AT47">
        <v>107</v>
      </c>
      <c r="AU47">
        <v>90</v>
      </c>
      <c r="AV47">
        <v>202</v>
      </c>
      <c r="AW47">
        <v>110</v>
      </c>
      <c r="AX47">
        <v>92</v>
      </c>
      <c r="AY47">
        <v>201</v>
      </c>
      <c r="AZ47">
        <v>106</v>
      </c>
      <c r="BA47">
        <v>95</v>
      </c>
      <c r="BB47">
        <v>214</v>
      </c>
      <c r="BC47">
        <v>109</v>
      </c>
      <c r="BD47">
        <v>105</v>
      </c>
      <c r="BE47">
        <v>224</v>
      </c>
      <c r="BF47">
        <v>119</v>
      </c>
      <c r="BG47">
        <v>105</v>
      </c>
      <c r="BH47">
        <v>215</v>
      </c>
      <c r="BI47">
        <v>118</v>
      </c>
      <c r="BJ47">
        <v>97</v>
      </c>
      <c r="BK47" s="140">
        <v>210</v>
      </c>
      <c r="BL47" s="140">
        <v>110</v>
      </c>
      <c r="BM47" s="140">
        <v>100</v>
      </c>
    </row>
    <row r="48" spans="1:65" x14ac:dyDescent="0.35">
      <c r="A48" s="2"/>
      <c r="B48" s="2" t="s">
        <v>29</v>
      </c>
      <c r="C48">
        <v>114</v>
      </c>
      <c r="D48">
        <v>52</v>
      </c>
      <c r="E48">
        <v>62</v>
      </c>
      <c r="F48">
        <v>107</v>
      </c>
      <c r="G48">
        <v>53</v>
      </c>
      <c r="H48">
        <v>54</v>
      </c>
      <c r="I48">
        <v>112</v>
      </c>
      <c r="J48">
        <v>54</v>
      </c>
      <c r="K48">
        <v>58</v>
      </c>
      <c r="L48">
        <v>112</v>
      </c>
      <c r="M48">
        <v>54</v>
      </c>
      <c r="N48">
        <v>58</v>
      </c>
      <c r="O48">
        <v>104</v>
      </c>
      <c r="P48">
        <v>54</v>
      </c>
      <c r="Q48">
        <v>50</v>
      </c>
      <c r="R48">
        <v>104</v>
      </c>
      <c r="S48">
        <v>56</v>
      </c>
      <c r="T48">
        <v>48</v>
      </c>
      <c r="U48">
        <v>97</v>
      </c>
      <c r="V48">
        <v>55</v>
      </c>
      <c r="W48">
        <v>42</v>
      </c>
      <c r="X48">
        <v>89</v>
      </c>
      <c r="Y48">
        <v>51</v>
      </c>
      <c r="Z48">
        <v>38</v>
      </c>
      <c r="AA48">
        <v>91</v>
      </c>
      <c r="AB48">
        <v>53</v>
      </c>
      <c r="AC48">
        <v>38</v>
      </c>
      <c r="AD48">
        <v>114</v>
      </c>
      <c r="AE48">
        <v>66</v>
      </c>
      <c r="AF48">
        <v>48</v>
      </c>
      <c r="AG48">
        <v>115</v>
      </c>
      <c r="AH48">
        <v>63</v>
      </c>
      <c r="AI48">
        <v>52</v>
      </c>
      <c r="AJ48">
        <v>113</v>
      </c>
      <c r="AK48">
        <v>56</v>
      </c>
      <c r="AL48">
        <v>57</v>
      </c>
      <c r="AM48">
        <v>110</v>
      </c>
      <c r="AN48">
        <v>51</v>
      </c>
      <c r="AO48">
        <v>59</v>
      </c>
      <c r="AP48">
        <v>101</v>
      </c>
      <c r="AQ48">
        <v>50</v>
      </c>
      <c r="AR48">
        <v>51</v>
      </c>
      <c r="AS48">
        <v>96</v>
      </c>
      <c r="AT48">
        <v>45</v>
      </c>
      <c r="AU48">
        <v>51</v>
      </c>
      <c r="AV48">
        <v>106</v>
      </c>
      <c r="AW48">
        <v>53</v>
      </c>
      <c r="AX48">
        <v>53</v>
      </c>
      <c r="AY48">
        <v>125</v>
      </c>
      <c r="AZ48">
        <v>65</v>
      </c>
      <c r="BA48">
        <v>60</v>
      </c>
      <c r="BB48">
        <v>143</v>
      </c>
      <c r="BC48">
        <v>80</v>
      </c>
      <c r="BD48">
        <v>63</v>
      </c>
      <c r="BE48">
        <v>171</v>
      </c>
      <c r="BF48">
        <v>91</v>
      </c>
      <c r="BG48">
        <v>80</v>
      </c>
      <c r="BH48">
        <v>179</v>
      </c>
      <c r="BI48">
        <v>95</v>
      </c>
      <c r="BJ48">
        <v>84</v>
      </c>
      <c r="BK48" s="140">
        <v>170</v>
      </c>
      <c r="BL48" s="140">
        <v>89</v>
      </c>
      <c r="BM48" s="140">
        <v>81</v>
      </c>
    </row>
    <row r="49" spans="1:65" x14ac:dyDescent="0.35">
      <c r="A49" s="2"/>
      <c r="B49" s="2" t="s">
        <v>30</v>
      </c>
      <c r="C49">
        <v>72</v>
      </c>
      <c r="D49">
        <v>34</v>
      </c>
      <c r="E49">
        <v>38</v>
      </c>
      <c r="F49">
        <v>77</v>
      </c>
      <c r="G49">
        <v>30</v>
      </c>
      <c r="H49">
        <v>47</v>
      </c>
      <c r="I49">
        <v>76</v>
      </c>
      <c r="J49">
        <v>31</v>
      </c>
      <c r="K49">
        <v>45</v>
      </c>
      <c r="L49">
        <v>77</v>
      </c>
      <c r="M49">
        <v>31</v>
      </c>
      <c r="N49">
        <v>46</v>
      </c>
      <c r="O49">
        <v>84</v>
      </c>
      <c r="P49">
        <v>31</v>
      </c>
      <c r="Q49">
        <v>53</v>
      </c>
      <c r="R49">
        <v>88</v>
      </c>
      <c r="S49">
        <v>34</v>
      </c>
      <c r="T49">
        <v>54</v>
      </c>
      <c r="U49">
        <v>89</v>
      </c>
      <c r="V49">
        <v>37</v>
      </c>
      <c r="W49">
        <v>52</v>
      </c>
      <c r="X49">
        <v>87</v>
      </c>
      <c r="Y49">
        <v>37</v>
      </c>
      <c r="Z49">
        <v>50</v>
      </c>
      <c r="AA49">
        <v>90</v>
      </c>
      <c r="AB49">
        <v>42</v>
      </c>
      <c r="AC49">
        <v>48</v>
      </c>
      <c r="AD49">
        <v>73</v>
      </c>
      <c r="AE49">
        <v>38</v>
      </c>
      <c r="AF49">
        <v>35</v>
      </c>
      <c r="AG49">
        <v>70</v>
      </c>
      <c r="AH49">
        <v>38</v>
      </c>
      <c r="AI49">
        <v>32</v>
      </c>
      <c r="AJ49">
        <v>72</v>
      </c>
      <c r="AK49">
        <v>42</v>
      </c>
      <c r="AL49">
        <v>30</v>
      </c>
      <c r="AM49">
        <v>67</v>
      </c>
      <c r="AN49">
        <v>37</v>
      </c>
      <c r="AO49">
        <v>30</v>
      </c>
      <c r="AP49">
        <v>66</v>
      </c>
      <c r="AQ49">
        <v>35</v>
      </c>
      <c r="AR49">
        <v>31</v>
      </c>
      <c r="AS49">
        <v>83</v>
      </c>
      <c r="AT49">
        <v>41</v>
      </c>
      <c r="AU49">
        <v>42</v>
      </c>
      <c r="AV49">
        <v>87</v>
      </c>
      <c r="AW49">
        <v>45</v>
      </c>
      <c r="AX49">
        <v>42</v>
      </c>
      <c r="AY49">
        <v>88</v>
      </c>
      <c r="AZ49">
        <v>42</v>
      </c>
      <c r="BA49">
        <v>46</v>
      </c>
      <c r="BB49">
        <v>87</v>
      </c>
      <c r="BC49">
        <v>37</v>
      </c>
      <c r="BD49">
        <v>50</v>
      </c>
      <c r="BE49">
        <v>76</v>
      </c>
      <c r="BF49">
        <v>33</v>
      </c>
      <c r="BG49">
        <v>43</v>
      </c>
      <c r="BH49">
        <v>76</v>
      </c>
      <c r="BI49">
        <v>34</v>
      </c>
      <c r="BJ49">
        <v>42</v>
      </c>
      <c r="BK49" s="140">
        <v>82</v>
      </c>
      <c r="BL49" s="140">
        <v>42</v>
      </c>
      <c r="BM49" s="140">
        <v>40</v>
      </c>
    </row>
    <row r="50" spans="1:65" x14ac:dyDescent="0.35">
      <c r="A50" s="2"/>
      <c r="B50" s="2" t="s">
        <v>31</v>
      </c>
      <c r="C50">
        <v>46</v>
      </c>
      <c r="D50">
        <v>18</v>
      </c>
      <c r="E50">
        <v>28</v>
      </c>
      <c r="F50">
        <v>48</v>
      </c>
      <c r="G50">
        <v>20</v>
      </c>
      <c r="H50">
        <v>28</v>
      </c>
      <c r="I50">
        <v>50</v>
      </c>
      <c r="J50">
        <v>19</v>
      </c>
      <c r="K50">
        <v>31</v>
      </c>
      <c r="L50">
        <v>49</v>
      </c>
      <c r="M50">
        <v>22</v>
      </c>
      <c r="N50">
        <v>27</v>
      </c>
      <c r="O50">
        <v>47</v>
      </c>
      <c r="P50">
        <v>22</v>
      </c>
      <c r="Q50">
        <v>25</v>
      </c>
      <c r="R50">
        <v>47</v>
      </c>
      <c r="S50">
        <v>20</v>
      </c>
      <c r="T50">
        <v>27</v>
      </c>
      <c r="U50">
        <v>46</v>
      </c>
      <c r="V50">
        <v>17</v>
      </c>
      <c r="W50">
        <v>29</v>
      </c>
      <c r="X50">
        <v>52</v>
      </c>
      <c r="Y50">
        <v>23</v>
      </c>
      <c r="Z50">
        <v>29</v>
      </c>
      <c r="AA50">
        <v>55</v>
      </c>
      <c r="AB50">
        <v>19</v>
      </c>
      <c r="AC50">
        <v>36</v>
      </c>
      <c r="AD50">
        <v>61</v>
      </c>
      <c r="AE50">
        <v>18</v>
      </c>
      <c r="AF50">
        <v>43</v>
      </c>
      <c r="AG50">
        <v>58</v>
      </c>
      <c r="AH50">
        <v>19</v>
      </c>
      <c r="AI50">
        <v>39</v>
      </c>
      <c r="AJ50">
        <v>57</v>
      </c>
      <c r="AK50">
        <v>20</v>
      </c>
      <c r="AL50">
        <v>37</v>
      </c>
      <c r="AM50">
        <v>60</v>
      </c>
      <c r="AN50">
        <v>23</v>
      </c>
      <c r="AO50">
        <v>37</v>
      </c>
      <c r="AP50">
        <v>54</v>
      </c>
      <c r="AQ50">
        <v>22</v>
      </c>
      <c r="AR50">
        <v>32</v>
      </c>
      <c r="AS50">
        <v>44</v>
      </c>
      <c r="AT50">
        <v>22</v>
      </c>
      <c r="AU50">
        <v>22</v>
      </c>
      <c r="AV50">
        <v>39</v>
      </c>
      <c r="AW50">
        <v>21</v>
      </c>
      <c r="AX50">
        <v>18</v>
      </c>
      <c r="AY50">
        <v>46</v>
      </c>
      <c r="AZ50">
        <v>26</v>
      </c>
      <c r="BA50">
        <v>20</v>
      </c>
      <c r="BB50">
        <v>41</v>
      </c>
      <c r="BC50">
        <v>24</v>
      </c>
      <c r="BD50">
        <v>17</v>
      </c>
      <c r="BE50">
        <v>45</v>
      </c>
      <c r="BF50">
        <v>23</v>
      </c>
      <c r="BG50">
        <v>22</v>
      </c>
      <c r="BH50">
        <v>56</v>
      </c>
      <c r="BI50">
        <v>25</v>
      </c>
      <c r="BJ50">
        <v>31</v>
      </c>
      <c r="BK50" s="140">
        <v>55</v>
      </c>
      <c r="BL50" s="140">
        <v>23</v>
      </c>
      <c r="BM50" s="140">
        <v>32</v>
      </c>
    </row>
    <row r="51" spans="1:65" x14ac:dyDescent="0.35">
      <c r="A51" s="2"/>
      <c r="B51" s="2" t="s">
        <v>32</v>
      </c>
      <c r="C51">
        <v>13</v>
      </c>
      <c r="D51">
        <v>4</v>
      </c>
      <c r="E51">
        <v>9</v>
      </c>
      <c r="F51">
        <v>9</v>
      </c>
      <c r="G51">
        <v>6</v>
      </c>
      <c r="H51">
        <v>3</v>
      </c>
      <c r="I51">
        <v>10</v>
      </c>
      <c r="J51">
        <v>7</v>
      </c>
      <c r="K51">
        <v>3</v>
      </c>
      <c r="L51">
        <v>14</v>
      </c>
      <c r="M51">
        <v>6</v>
      </c>
      <c r="N51">
        <v>8</v>
      </c>
      <c r="O51">
        <v>18</v>
      </c>
      <c r="P51">
        <v>7</v>
      </c>
      <c r="Q51">
        <v>11</v>
      </c>
      <c r="R51">
        <v>18</v>
      </c>
      <c r="S51">
        <v>6</v>
      </c>
      <c r="T51">
        <v>12</v>
      </c>
      <c r="U51">
        <v>25</v>
      </c>
      <c r="V51">
        <v>10</v>
      </c>
      <c r="W51">
        <v>15</v>
      </c>
      <c r="X51">
        <v>26</v>
      </c>
      <c r="Y51">
        <v>9</v>
      </c>
      <c r="Z51">
        <v>17</v>
      </c>
      <c r="AA51">
        <v>24</v>
      </c>
      <c r="AB51">
        <v>13</v>
      </c>
      <c r="AC51">
        <v>11</v>
      </c>
      <c r="AD51">
        <v>15</v>
      </c>
      <c r="AE51">
        <v>8</v>
      </c>
      <c r="AF51">
        <v>7</v>
      </c>
      <c r="AG51">
        <v>18</v>
      </c>
      <c r="AH51">
        <v>8</v>
      </c>
      <c r="AI51">
        <v>10</v>
      </c>
      <c r="AJ51">
        <v>17</v>
      </c>
      <c r="AK51">
        <v>6</v>
      </c>
      <c r="AL51">
        <v>11</v>
      </c>
      <c r="AM51">
        <v>19</v>
      </c>
      <c r="AN51">
        <v>5</v>
      </c>
      <c r="AO51">
        <v>14</v>
      </c>
      <c r="AP51">
        <v>18</v>
      </c>
      <c r="AQ51">
        <v>6</v>
      </c>
      <c r="AR51">
        <v>12</v>
      </c>
      <c r="AS51">
        <v>19</v>
      </c>
      <c r="AT51">
        <v>5</v>
      </c>
      <c r="AU51">
        <v>14</v>
      </c>
      <c r="AV51">
        <v>23</v>
      </c>
      <c r="AW51">
        <v>8</v>
      </c>
      <c r="AX51">
        <v>15</v>
      </c>
      <c r="AY51">
        <v>22</v>
      </c>
      <c r="AZ51">
        <v>7</v>
      </c>
      <c r="BA51">
        <v>15</v>
      </c>
      <c r="BB51">
        <v>24</v>
      </c>
      <c r="BC51">
        <v>8</v>
      </c>
      <c r="BD51">
        <v>16</v>
      </c>
      <c r="BE51">
        <v>24</v>
      </c>
      <c r="BF51">
        <v>10</v>
      </c>
      <c r="BG51">
        <v>14</v>
      </c>
      <c r="BH51">
        <v>21</v>
      </c>
      <c r="BI51">
        <v>12</v>
      </c>
      <c r="BJ51">
        <v>9</v>
      </c>
      <c r="BK51" s="140">
        <v>16</v>
      </c>
      <c r="BL51" s="140">
        <v>9</v>
      </c>
      <c r="BM51" s="140">
        <v>7</v>
      </c>
    </row>
    <row r="52" spans="1:65" x14ac:dyDescent="0.35">
      <c r="A52" s="2"/>
      <c r="B52" s="2" t="s">
        <v>33</v>
      </c>
      <c r="C52">
        <v>4</v>
      </c>
      <c r="D52">
        <v>1</v>
      </c>
      <c r="E52">
        <v>3</v>
      </c>
      <c r="F52">
        <v>7</v>
      </c>
      <c r="G52">
        <v>1</v>
      </c>
      <c r="H52">
        <v>6</v>
      </c>
      <c r="I52">
        <v>8</v>
      </c>
      <c r="J52">
        <v>1</v>
      </c>
      <c r="K52">
        <v>7</v>
      </c>
      <c r="L52">
        <v>5</v>
      </c>
      <c r="M52">
        <v>0</v>
      </c>
      <c r="N52">
        <v>5</v>
      </c>
      <c r="O52">
        <v>4</v>
      </c>
      <c r="P52">
        <v>1</v>
      </c>
      <c r="Q52">
        <v>3</v>
      </c>
      <c r="R52">
        <v>3</v>
      </c>
      <c r="S52">
        <v>1</v>
      </c>
      <c r="T52">
        <v>2</v>
      </c>
      <c r="U52">
        <v>3</v>
      </c>
      <c r="V52">
        <v>2</v>
      </c>
      <c r="W52">
        <v>1</v>
      </c>
      <c r="X52">
        <v>3</v>
      </c>
      <c r="Y52">
        <v>3</v>
      </c>
      <c r="Z52">
        <v>0</v>
      </c>
      <c r="AA52">
        <v>5</v>
      </c>
      <c r="AB52">
        <v>3</v>
      </c>
      <c r="AC52">
        <v>2</v>
      </c>
      <c r="AD52">
        <v>6</v>
      </c>
      <c r="AE52">
        <v>3</v>
      </c>
      <c r="AF52">
        <v>3</v>
      </c>
      <c r="AG52">
        <v>6</v>
      </c>
      <c r="AH52">
        <v>2</v>
      </c>
      <c r="AI52">
        <v>4</v>
      </c>
      <c r="AJ52">
        <v>5</v>
      </c>
      <c r="AK52">
        <v>3</v>
      </c>
      <c r="AL52">
        <v>2</v>
      </c>
      <c r="AM52">
        <v>5</v>
      </c>
      <c r="AN52">
        <v>3</v>
      </c>
      <c r="AO52">
        <v>2</v>
      </c>
      <c r="AP52">
        <v>5</v>
      </c>
      <c r="AQ52">
        <v>4</v>
      </c>
      <c r="AR52">
        <v>1</v>
      </c>
      <c r="AS52">
        <v>5</v>
      </c>
      <c r="AT52">
        <v>2</v>
      </c>
      <c r="AU52">
        <v>3</v>
      </c>
      <c r="AV52">
        <v>3</v>
      </c>
      <c r="AW52">
        <v>2</v>
      </c>
      <c r="AX52">
        <v>1</v>
      </c>
      <c r="AY52">
        <v>3</v>
      </c>
      <c r="AZ52">
        <v>1</v>
      </c>
      <c r="BA52">
        <v>2</v>
      </c>
      <c r="BB52">
        <v>3</v>
      </c>
      <c r="BC52">
        <v>1</v>
      </c>
      <c r="BD52">
        <v>2</v>
      </c>
      <c r="BE52">
        <v>2</v>
      </c>
      <c r="BF52">
        <v>1</v>
      </c>
      <c r="BG52">
        <v>1</v>
      </c>
      <c r="BH52">
        <v>4</v>
      </c>
      <c r="BI52">
        <v>0</v>
      </c>
      <c r="BJ52">
        <v>4</v>
      </c>
      <c r="BK52" s="140">
        <v>5</v>
      </c>
      <c r="BL52" s="140">
        <v>1</v>
      </c>
      <c r="BM52" s="140">
        <v>4</v>
      </c>
    </row>
    <row r="53" spans="1:65" x14ac:dyDescent="0.35">
      <c r="A53" s="2"/>
      <c r="B53" s="2" t="s">
        <v>34</v>
      </c>
      <c r="C53">
        <v>1</v>
      </c>
      <c r="D53">
        <v>0</v>
      </c>
      <c r="E53">
        <v>1</v>
      </c>
      <c r="F53">
        <v>1</v>
      </c>
      <c r="G53">
        <v>0</v>
      </c>
      <c r="H53">
        <v>1</v>
      </c>
      <c r="I53">
        <v>1</v>
      </c>
      <c r="J53">
        <v>0</v>
      </c>
      <c r="K53">
        <v>1</v>
      </c>
      <c r="L53">
        <v>1</v>
      </c>
      <c r="M53">
        <v>0</v>
      </c>
      <c r="N53">
        <v>1</v>
      </c>
      <c r="O53">
        <v>2</v>
      </c>
      <c r="P53">
        <v>0</v>
      </c>
      <c r="Q53">
        <v>2</v>
      </c>
      <c r="R53">
        <v>2</v>
      </c>
      <c r="S53">
        <v>0</v>
      </c>
      <c r="T53">
        <v>2</v>
      </c>
      <c r="U53">
        <v>2</v>
      </c>
      <c r="V53">
        <v>0</v>
      </c>
      <c r="W53">
        <v>2</v>
      </c>
      <c r="X53">
        <v>1</v>
      </c>
      <c r="Y53">
        <v>0</v>
      </c>
      <c r="Z53">
        <v>1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1</v>
      </c>
      <c r="AK53">
        <v>1</v>
      </c>
      <c r="AL53">
        <v>0</v>
      </c>
      <c r="AM53">
        <v>1</v>
      </c>
      <c r="AN53">
        <v>1</v>
      </c>
      <c r="AO53">
        <v>0</v>
      </c>
      <c r="AP53">
        <v>1</v>
      </c>
      <c r="AQ53">
        <v>1</v>
      </c>
      <c r="AR53">
        <v>0</v>
      </c>
      <c r="AS53">
        <v>1</v>
      </c>
      <c r="AT53">
        <v>1</v>
      </c>
      <c r="AU53">
        <v>0</v>
      </c>
      <c r="AV53">
        <v>2</v>
      </c>
      <c r="AW53">
        <v>1</v>
      </c>
      <c r="AX53">
        <v>1</v>
      </c>
      <c r="AY53">
        <v>2</v>
      </c>
      <c r="AZ53">
        <v>1</v>
      </c>
      <c r="BA53">
        <v>1</v>
      </c>
      <c r="BB53">
        <v>2</v>
      </c>
      <c r="BC53">
        <v>1</v>
      </c>
      <c r="BD53">
        <v>1</v>
      </c>
      <c r="BE53">
        <v>1</v>
      </c>
      <c r="BF53">
        <v>1</v>
      </c>
      <c r="BG53">
        <v>0</v>
      </c>
      <c r="BH53">
        <v>1</v>
      </c>
      <c r="BI53">
        <v>0</v>
      </c>
      <c r="BJ53">
        <v>1</v>
      </c>
      <c r="BK53" s="140">
        <v>1</v>
      </c>
      <c r="BL53" s="140">
        <v>0</v>
      </c>
      <c r="BM53" s="140">
        <v>1</v>
      </c>
    </row>
    <row r="54" spans="1:65" x14ac:dyDescent="0.35">
      <c r="A54" s="2"/>
      <c r="B54" s="2"/>
    </row>
    <row r="55" spans="1:65" x14ac:dyDescent="0.35">
      <c r="A55" s="2" t="s">
        <v>36</v>
      </c>
      <c r="B55" s="2" t="s">
        <v>14</v>
      </c>
      <c r="C55">
        <v>267</v>
      </c>
      <c r="D55">
        <v>134</v>
      </c>
      <c r="E55">
        <v>133</v>
      </c>
      <c r="F55">
        <v>271</v>
      </c>
      <c r="G55">
        <v>144</v>
      </c>
      <c r="H55">
        <v>127</v>
      </c>
      <c r="I55">
        <v>270</v>
      </c>
      <c r="J55">
        <v>140</v>
      </c>
      <c r="K55">
        <v>130</v>
      </c>
      <c r="L55">
        <v>284</v>
      </c>
      <c r="M55">
        <v>146</v>
      </c>
      <c r="N55">
        <v>138</v>
      </c>
      <c r="O55">
        <v>327</v>
      </c>
      <c r="P55">
        <v>167</v>
      </c>
      <c r="Q55">
        <v>160</v>
      </c>
      <c r="R55">
        <v>346</v>
      </c>
      <c r="S55">
        <v>193</v>
      </c>
      <c r="T55">
        <v>153</v>
      </c>
      <c r="U55">
        <v>347</v>
      </c>
      <c r="V55">
        <v>189</v>
      </c>
      <c r="W55">
        <v>158</v>
      </c>
      <c r="X55">
        <v>329</v>
      </c>
      <c r="Y55">
        <v>182</v>
      </c>
      <c r="Z55">
        <v>147</v>
      </c>
      <c r="AA55">
        <v>335</v>
      </c>
      <c r="AB55">
        <v>177</v>
      </c>
      <c r="AC55">
        <v>158</v>
      </c>
      <c r="AD55">
        <v>310</v>
      </c>
      <c r="AE55">
        <v>159</v>
      </c>
      <c r="AF55">
        <v>151</v>
      </c>
      <c r="AG55">
        <v>315</v>
      </c>
      <c r="AH55">
        <v>165</v>
      </c>
      <c r="AI55">
        <v>150</v>
      </c>
      <c r="AJ55">
        <v>330</v>
      </c>
      <c r="AK55">
        <v>164</v>
      </c>
      <c r="AL55">
        <v>166</v>
      </c>
      <c r="AM55">
        <v>326</v>
      </c>
      <c r="AN55">
        <v>160</v>
      </c>
      <c r="AO55">
        <v>166</v>
      </c>
      <c r="AP55">
        <v>331</v>
      </c>
      <c r="AQ55">
        <v>163</v>
      </c>
      <c r="AR55">
        <v>168</v>
      </c>
      <c r="AS55">
        <v>339</v>
      </c>
      <c r="AT55">
        <v>174</v>
      </c>
      <c r="AU55">
        <v>165</v>
      </c>
      <c r="AV55">
        <v>337</v>
      </c>
      <c r="AW55">
        <v>166</v>
      </c>
      <c r="AX55">
        <v>171</v>
      </c>
      <c r="AY55">
        <v>321</v>
      </c>
      <c r="AZ55">
        <v>158</v>
      </c>
      <c r="BA55">
        <v>163</v>
      </c>
      <c r="BB55">
        <v>303</v>
      </c>
      <c r="BC55">
        <v>154</v>
      </c>
      <c r="BD55">
        <v>149</v>
      </c>
      <c r="BE55">
        <v>297</v>
      </c>
      <c r="BF55">
        <v>151</v>
      </c>
      <c r="BG55">
        <v>146</v>
      </c>
      <c r="BH55">
        <v>270</v>
      </c>
      <c r="BI55">
        <v>127</v>
      </c>
      <c r="BJ55">
        <v>143</v>
      </c>
      <c r="BK55" s="140">
        <v>267</v>
      </c>
      <c r="BL55" s="140">
        <v>125</v>
      </c>
      <c r="BM55" s="140">
        <v>142</v>
      </c>
    </row>
    <row r="56" spans="1:65" x14ac:dyDescent="0.35">
      <c r="B56" s="2" t="s">
        <v>15</v>
      </c>
      <c r="C56">
        <v>318</v>
      </c>
      <c r="D56">
        <v>146</v>
      </c>
      <c r="E56">
        <v>172</v>
      </c>
      <c r="F56">
        <v>308</v>
      </c>
      <c r="G56">
        <v>155</v>
      </c>
      <c r="H56">
        <v>153</v>
      </c>
      <c r="I56">
        <v>324</v>
      </c>
      <c r="J56">
        <v>167</v>
      </c>
      <c r="K56">
        <v>157</v>
      </c>
      <c r="L56">
        <v>331</v>
      </c>
      <c r="M56">
        <v>169</v>
      </c>
      <c r="N56">
        <v>162</v>
      </c>
      <c r="O56">
        <v>330</v>
      </c>
      <c r="P56">
        <v>179</v>
      </c>
      <c r="Q56">
        <v>151</v>
      </c>
      <c r="R56">
        <v>311</v>
      </c>
      <c r="S56">
        <v>158</v>
      </c>
      <c r="T56">
        <v>153</v>
      </c>
      <c r="U56">
        <v>306</v>
      </c>
      <c r="V56">
        <v>160</v>
      </c>
      <c r="W56">
        <v>146</v>
      </c>
      <c r="X56">
        <v>326</v>
      </c>
      <c r="Y56">
        <v>173</v>
      </c>
      <c r="Z56">
        <v>153</v>
      </c>
      <c r="AA56">
        <v>300</v>
      </c>
      <c r="AB56">
        <v>161</v>
      </c>
      <c r="AC56">
        <v>139</v>
      </c>
      <c r="AD56">
        <v>316</v>
      </c>
      <c r="AE56">
        <v>170</v>
      </c>
      <c r="AF56">
        <v>146</v>
      </c>
      <c r="AG56">
        <v>328</v>
      </c>
      <c r="AH56">
        <v>183</v>
      </c>
      <c r="AI56">
        <v>145</v>
      </c>
      <c r="AJ56">
        <v>332</v>
      </c>
      <c r="AK56">
        <v>191</v>
      </c>
      <c r="AL56">
        <v>141</v>
      </c>
      <c r="AM56">
        <v>329</v>
      </c>
      <c r="AN56">
        <v>180</v>
      </c>
      <c r="AO56">
        <v>149</v>
      </c>
      <c r="AP56">
        <v>346</v>
      </c>
      <c r="AQ56">
        <v>187</v>
      </c>
      <c r="AR56">
        <v>159</v>
      </c>
      <c r="AS56">
        <v>325</v>
      </c>
      <c r="AT56">
        <v>173</v>
      </c>
      <c r="AU56">
        <v>152</v>
      </c>
      <c r="AV56">
        <v>320</v>
      </c>
      <c r="AW56">
        <v>172</v>
      </c>
      <c r="AX56">
        <v>148</v>
      </c>
      <c r="AY56">
        <v>341</v>
      </c>
      <c r="AZ56">
        <v>169</v>
      </c>
      <c r="BA56">
        <v>172</v>
      </c>
      <c r="BB56">
        <v>332</v>
      </c>
      <c r="BC56">
        <v>167</v>
      </c>
      <c r="BD56">
        <v>165</v>
      </c>
      <c r="BE56">
        <v>348</v>
      </c>
      <c r="BF56">
        <v>179</v>
      </c>
      <c r="BG56">
        <v>169</v>
      </c>
      <c r="BH56">
        <v>352</v>
      </c>
      <c r="BI56">
        <v>187</v>
      </c>
      <c r="BJ56">
        <v>165</v>
      </c>
      <c r="BK56" s="140">
        <v>352</v>
      </c>
      <c r="BL56" s="140">
        <v>174</v>
      </c>
      <c r="BM56" s="140">
        <v>178</v>
      </c>
    </row>
    <row r="57" spans="1:65" x14ac:dyDescent="0.35">
      <c r="B57" s="2" t="s">
        <v>16</v>
      </c>
      <c r="C57">
        <v>356</v>
      </c>
      <c r="D57">
        <v>179</v>
      </c>
      <c r="E57">
        <v>177</v>
      </c>
      <c r="F57">
        <v>362</v>
      </c>
      <c r="G57">
        <v>183</v>
      </c>
      <c r="H57">
        <v>179</v>
      </c>
      <c r="I57">
        <v>344</v>
      </c>
      <c r="J57">
        <v>169</v>
      </c>
      <c r="K57">
        <v>175</v>
      </c>
      <c r="L57">
        <v>343</v>
      </c>
      <c r="M57">
        <v>165</v>
      </c>
      <c r="N57">
        <v>178</v>
      </c>
      <c r="O57">
        <v>354</v>
      </c>
      <c r="P57">
        <v>172</v>
      </c>
      <c r="Q57">
        <v>182</v>
      </c>
      <c r="R57">
        <v>354</v>
      </c>
      <c r="S57">
        <v>172</v>
      </c>
      <c r="T57">
        <v>182</v>
      </c>
      <c r="U57">
        <v>336</v>
      </c>
      <c r="V57">
        <v>166</v>
      </c>
      <c r="W57">
        <v>170</v>
      </c>
      <c r="X57">
        <v>340</v>
      </c>
      <c r="Y57">
        <v>171</v>
      </c>
      <c r="Z57">
        <v>169</v>
      </c>
      <c r="AA57">
        <v>327</v>
      </c>
      <c r="AB57">
        <v>164</v>
      </c>
      <c r="AC57">
        <v>163</v>
      </c>
      <c r="AD57">
        <v>323</v>
      </c>
      <c r="AE57">
        <v>168</v>
      </c>
      <c r="AF57">
        <v>155</v>
      </c>
      <c r="AG57">
        <v>313</v>
      </c>
      <c r="AH57">
        <v>159</v>
      </c>
      <c r="AI57">
        <v>154</v>
      </c>
      <c r="AJ57">
        <v>305</v>
      </c>
      <c r="AK57">
        <v>152</v>
      </c>
      <c r="AL57">
        <v>153</v>
      </c>
      <c r="AM57">
        <v>314</v>
      </c>
      <c r="AN57">
        <v>159</v>
      </c>
      <c r="AO57">
        <v>155</v>
      </c>
      <c r="AP57">
        <v>289</v>
      </c>
      <c r="AQ57">
        <v>150</v>
      </c>
      <c r="AR57">
        <v>139</v>
      </c>
      <c r="AS57">
        <v>298</v>
      </c>
      <c r="AT57">
        <v>159</v>
      </c>
      <c r="AU57">
        <v>139</v>
      </c>
      <c r="AV57">
        <v>323</v>
      </c>
      <c r="AW57">
        <v>180</v>
      </c>
      <c r="AX57">
        <v>143</v>
      </c>
      <c r="AY57">
        <v>330</v>
      </c>
      <c r="AZ57">
        <v>184</v>
      </c>
      <c r="BA57">
        <v>146</v>
      </c>
      <c r="BB57">
        <v>332</v>
      </c>
      <c r="BC57">
        <v>178</v>
      </c>
      <c r="BD57">
        <v>154</v>
      </c>
      <c r="BE57">
        <v>350</v>
      </c>
      <c r="BF57">
        <v>185</v>
      </c>
      <c r="BG57">
        <v>165</v>
      </c>
      <c r="BH57">
        <v>326</v>
      </c>
      <c r="BI57">
        <v>172</v>
      </c>
      <c r="BJ57">
        <v>154</v>
      </c>
      <c r="BK57" s="140">
        <v>331</v>
      </c>
      <c r="BL57" s="140">
        <v>174</v>
      </c>
      <c r="BM57" s="140">
        <v>157</v>
      </c>
    </row>
    <row r="58" spans="1:65" x14ac:dyDescent="0.35">
      <c r="B58" s="2" t="s">
        <v>17</v>
      </c>
      <c r="C58">
        <v>340</v>
      </c>
      <c r="D58">
        <v>169</v>
      </c>
      <c r="E58">
        <v>171</v>
      </c>
      <c r="F58">
        <v>361</v>
      </c>
      <c r="G58">
        <v>171</v>
      </c>
      <c r="H58">
        <v>190</v>
      </c>
      <c r="I58">
        <v>361</v>
      </c>
      <c r="J58">
        <v>185</v>
      </c>
      <c r="K58">
        <v>176</v>
      </c>
      <c r="L58">
        <v>358</v>
      </c>
      <c r="M58">
        <v>172</v>
      </c>
      <c r="N58">
        <v>186</v>
      </c>
      <c r="O58">
        <v>375</v>
      </c>
      <c r="P58">
        <v>183</v>
      </c>
      <c r="Q58">
        <v>192</v>
      </c>
      <c r="R58">
        <v>380</v>
      </c>
      <c r="S58">
        <v>185</v>
      </c>
      <c r="T58">
        <v>195</v>
      </c>
      <c r="U58">
        <v>377</v>
      </c>
      <c r="V58">
        <v>180</v>
      </c>
      <c r="W58">
        <v>197</v>
      </c>
      <c r="X58">
        <v>357</v>
      </c>
      <c r="Y58">
        <v>168</v>
      </c>
      <c r="Z58">
        <v>189</v>
      </c>
      <c r="AA58">
        <v>344</v>
      </c>
      <c r="AB58">
        <v>158</v>
      </c>
      <c r="AC58">
        <v>186</v>
      </c>
      <c r="AD58">
        <v>342</v>
      </c>
      <c r="AE58">
        <v>159</v>
      </c>
      <c r="AF58">
        <v>183</v>
      </c>
      <c r="AG58">
        <v>346</v>
      </c>
      <c r="AH58">
        <v>159</v>
      </c>
      <c r="AI58">
        <v>187</v>
      </c>
      <c r="AJ58">
        <v>327</v>
      </c>
      <c r="AK58">
        <v>156</v>
      </c>
      <c r="AL58">
        <v>171</v>
      </c>
      <c r="AM58">
        <v>323</v>
      </c>
      <c r="AN58">
        <v>160</v>
      </c>
      <c r="AO58">
        <v>163</v>
      </c>
      <c r="AP58">
        <v>316</v>
      </c>
      <c r="AQ58">
        <v>160</v>
      </c>
      <c r="AR58">
        <v>156</v>
      </c>
      <c r="AS58">
        <v>306</v>
      </c>
      <c r="AT58">
        <v>154</v>
      </c>
      <c r="AU58">
        <v>152</v>
      </c>
      <c r="AV58">
        <v>294</v>
      </c>
      <c r="AW58">
        <v>138</v>
      </c>
      <c r="AX58">
        <v>156</v>
      </c>
      <c r="AY58">
        <v>290</v>
      </c>
      <c r="AZ58">
        <v>141</v>
      </c>
      <c r="BA58">
        <v>149</v>
      </c>
      <c r="BB58">
        <v>300</v>
      </c>
      <c r="BC58">
        <v>155</v>
      </c>
      <c r="BD58">
        <v>145</v>
      </c>
      <c r="BE58">
        <v>295</v>
      </c>
      <c r="BF58">
        <v>154</v>
      </c>
      <c r="BG58">
        <v>141</v>
      </c>
      <c r="BH58">
        <v>305</v>
      </c>
      <c r="BI58">
        <v>157</v>
      </c>
      <c r="BJ58">
        <v>148</v>
      </c>
      <c r="BK58" s="140">
        <v>320</v>
      </c>
      <c r="BL58" s="140">
        <v>181</v>
      </c>
      <c r="BM58" s="140">
        <v>138</v>
      </c>
    </row>
    <row r="59" spans="1:65" x14ac:dyDescent="0.35">
      <c r="B59" s="2" t="s">
        <v>18</v>
      </c>
      <c r="C59">
        <v>311</v>
      </c>
      <c r="D59">
        <v>161</v>
      </c>
      <c r="E59">
        <v>150</v>
      </c>
      <c r="F59">
        <v>308</v>
      </c>
      <c r="G59">
        <v>163</v>
      </c>
      <c r="H59">
        <v>145</v>
      </c>
      <c r="I59">
        <v>321</v>
      </c>
      <c r="J59">
        <v>176</v>
      </c>
      <c r="K59">
        <v>145</v>
      </c>
      <c r="L59">
        <v>369</v>
      </c>
      <c r="M59">
        <v>191</v>
      </c>
      <c r="N59">
        <v>178</v>
      </c>
      <c r="O59">
        <v>371</v>
      </c>
      <c r="P59">
        <v>208</v>
      </c>
      <c r="Q59">
        <v>163</v>
      </c>
      <c r="R59">
        <v>352</v>
      </c>
      <c r="S59">
        <v>190</v>
      </c>
      <c r="T59">
        <v>162</v>
      </c>
      <c r="U59">
        <v>347</v>
      </c>
      <c r="V59">
        <v>177</v>
      </c>
      <c r="W59">
        <v>170</v>
      </c>
      <c r="X59">
        <v>323</v>
      </c>
      <c r="Y59">
        <v>175</v>
      </c>
      <c r="Z59">
        <v>148</v>
      </c>
      <c r="AA59">
        <v>302</v>
      </c>
      <c r="AB59">
        <v>158</v>
      </c>
      <c r="AC59">
        <v>144</v>
      </c>
      <c r="AD59">
        <v>321</v>
      </c>
      <c r="AE59">
        <v>160</v>
      </c>
      <c r="AF59">
        <v>161</v>
      </c>
      <c r="AG59">
        <v>314</v>
      </c>
      <c r="AH59">
        <v>163</v>
      </c>
      <c r="AI59">
        <v>151</v>
      </c>
      <c r="AJ59">
        <v>330</v>
      </c>
      <c r="AK59">
        <v>168</v>
      </c>
      <c r="AL59">
        <v>162</v>
      </c>
      <c r="AM59">
        <v>300</v>
      </c>
      <c r="AN59">
        <v>153</v>
      </c>
      <c r="AO59">
        <v>147</v>
      </c>
      <c r="AP59">
        <v>312</v>
      </c>
      <c r="AQ59">
        <v>159</v>
      </c>
      <c r="AR59">
        <v>153</v>
      </c>
      <c r="AS59">
        <v>308</v>
      </c>
      <c r="AT59">
        <v>156</v>
      </c>
      <c r="AU59">
        <v>152</v>
      </c>
      <c r="AV59">
        <v>322</v>
      </c>
      <c r="AW59">
        <v>161</v>
      </c>
      <c r="AX59">
        <v>161</v>
      </c>
      <c r="AY59">
        <v>314</v>
      </c>
      <c r="AZ59">
        <v>156</v>
      </c>
      <c r="BA59">
        <v>158</v>
      </c>
      <c r="BB59">
        <v>310</v>
      </c>
      <c r="BC59">
        <v>150</v>
      </c>
      <c r="BD59">
        <v>160</v>
      </c>
      <c r="BE59">
        <v>313</v>
      </c>
      <c r="BF59">
        <v>165</v>
      </c>
      <c r="BG59">
        <v>148</v>
      </c>
      <c r="BH59">
        <v>327</v>
      </c>
      <c r="BI59">
        <v>180</v>
      </c>
      <c r="BJ59">
        <v>147</v>
      </c>
      <c r="BK59" s="140">
        <v>321</v>
      </c>
      <c r="BL59" s="140">
        <v>161</v>
      </c>
      <c r="BM59" s="140">
        <v>160</v>
      </c>
    </row>
    <row r="60" spans="1:65" x14ac:dyDescent="0.35">
      <c r="B60" s="2" t="s">
        <v>19</v>
      </c>
      <c r="C60">
        <v>232</v>
      </c>
      <c r="D60">
        <v>116</v>
      </c>
      <c r="E60">
        <v>116</v>
      </c>
      <c r="F60">
        <v>232</v>
      </c>
      <c r="G60">
        <v>117</v>
      </c>
      <c r="H60">
        <v>115</v>
      </c>
      <c r="I60">
        <v>272</v>
      </c>
      <c r="J60">
        <v>164</v>
      </c>
      <c r="K60">
        <v>108</v>
      </c>
      <c r="L60">
        <v>335</v>
      </c>
      <c r="M60">
        <v>206</v>
      </c>
      <c r="N60">
        <v>129</v>
      </c>
      <c r="O60">
        <v>420</v>
      </c>
      <c r="P60">
        <v>257</v>
      </c>
      <c r="Q60">
        <v>163</v>
      </c>
      <c r="R60">
        <v>393</v>
      </c>
      <c r="S60">
        <v>227</v>
      </c>
      <c r="T60">
        <v>166</v>
      </c>
      <c r="U60">
        <v>341</v>
      </c>
      <c r="V60">
        <v>174</v>
      </c>
      <c r="W60">
        <v>167</v>
      </c>
      <c r="X60">
        <v>309</v>
      </c>
      <c r="Y60">
        <v>146</v>
      </c>
      <c r="Z60">
        <v>163</v>
      </c>
      <c r="AA60">
        <v>291</v>
      </c>
      <c r="AB60">
        <v>148</v>
      </c>
      <c r="AC60">
        <v>143</v>
      </c>
      <c r="AD60">
        <v>276</v>
      </c>
      <c r="AE60">
        <v>136</v>
      </c>
      <c r="AF60">
        <v>140</v>
      </c>
      <c r="AG60">
        <v>280</v>
      </c>
      <c r="AH60">
        <v>147</v>
      </c>
      <c r="AI60">
        <v>133</v>
      </c>
      <c r="AJ60">
        <v>283</v>
      </c>
      <c r="AK60">
        <v>151</v>
      </c>
      <c r="AL60">
        <v>132</v>
      </c>
      <c r="AM60">
        <v>288</v>
      </c>
      <c r="AN60">
        <v>156</v>
      </c>
      <c r="AO60">
        <v>132</v>
      </c>
      <c r="AP60">
        <v>286</v>
      </c>
      <c r="AQ60">
        <v>152</v>
      </c>
      <c r="AR60">
        <v>134</v>
      </c>
      <c r="AS60">
        <v>286</v>
      </c>
      <c r="AT60">
        <v>144</v>
      </c>
      <c r="AU60">
        <v>142</v>
      </c>
      <c r="AV60">
        <v>294</v>
      </c>
      <c r="AW60">
        <v>159</v>
      </c>
      <c r="AX60">
        <v>135</v>
      </c>
      <c r="AY60">
        <v>318</v>
      </c>
      <c r="AZ60">
        <v>169</v>
      </c>
      <c r="BA60">
        <v>149</v>
      </c>
      <c r="BB60">
        <v>336</v>
      </c>
      <c r="BC60">
        <v>174</v>
      </c>
      <c r="BD60">
        <v>162</v>
      </c>
      <c r="BE60">
        <v>344</v>
      </c>
      <c r="BF60">
        <v>166</v>
      </c>
      <c r="BG60">
        <v>178</v>
      </c>
      <c r="BH60">
        <v>339</v>
      </c>
      <c r="BI60">
        <v>172</v>
      </c>
      <c r="BJ60">
        <v>167</v>
      </c>
      <c r="BK60" s="140">
        <v>377</v>
      </c>
      <c r="BL60" s="140">
        <v>189</v>
      </c>
      <c r="BM60" s="140">
        <v>188</v>
      </c>
    </row>
    <row r="61" spans="1:65" x14ac:dyDescent="0.35">
      <c r="B61" s="2" t="s">
        <v>20</v>
      </c>
      <c r="C61">
        <v>242</v>
      </c>
      <c r="D61">
        <v>131</v>
      </c>
      <c r="E61">
        <v>111</v>
      </c>
      <c r="F61">
        <v>274</v>
      </c>
      <c r="G61">
        <v>149</v>
      </c>
      <c r="H61">
        <v>125</v>
      </c>
      <c r="I61">
        <v>357</v>
      </c>
      <c r="J61">
        <v>208</v>
      </c>
      <c r="K61">
        <v>149</v>
      </c>
      <c r="L61">
        <v>452</v>
      </c>
      <c r="M61">
        <v>301</v>
      </c>
      <c r="N61">
        <v>151</v>
      </c>
      <c r="O61">
        <v>528</v>
      </c>
      <c r="P61">
        <v>371</v>
      </c>
      <c r="Q61">
        <v>157</v>
      </c>
      <c r="R61">
        <v>404</v>
      </c>
      <c r="S61">
        <v>255</v>
      </c>
      <c r="T61">
        <v>149</v>
      </c>
      <c r="U61">
        <v>343</v>
      </c>
      <c r="V61">
        <v>199</v>
      </c>
      <c r="W61">
        <v>144</v>
      </c>
      <c r="X61">
        <v>286</v>
      </c>
      <c r="Y61">
        <v>151</v>
      </c>
      <c r="Z61">
        <v>135</v>
      </c>
      <c r="AA61">
        <v>271</v>
      </c>
      <c r="AB61">
        <v>146</v>
      </c>
      <c r="AC61">
        <v>125</v>
      </c>
      <c r="AD61">
        <v>282</v>
      </c>
      <c r="AE61">
        <v>150</v>
      </c>
      <c r="AF61">
        <v>132</v>
      </c>
      <c r="AG61">
        <v>282</v>
      </c>
      <c r="AH61">
        <v>146</v>
      </c>
      <c r="AI61">
        <v>136</v>
      </c>
      <c r="AJ61">
        <v>291</v>
      </c>
      <c r="AK61">
        <v>133</v>
      </c>
      <c r="AL61">
        <v>158</v>
      </c>
      <c r="AM61">
        <v>275</v>
      </c>
      <c r="AN61">
        <v>126</v>
      </c>
      <c r="AO61">
        <v>149</v>
      </c>
      <c r="AP61">
        <v>282</v>
      </c>
      <c r="AQ61">
        <v>140</v>
      </c>
      <c r="AR61">
        <v>142</v>
      </c>
      <c r="AS61">
        <v>295</v>
      </c>
      <c r="AT61">
        <v>152</v>
      </c>
      <c r="AU61">
        <v>143</v>
      </c>
      <c r="AV61">
        <v>318</v>
      </c>
      <c r="AW61">
        <v>166</v>
      </c>
      <c r="AX61">
        <v>152</v>
      </c>
      <c r="AY61">
        <v>314</v>
      </c>
      <c r="AZ61">
        <v>166</v>
      </c>
      <c r="BA61">
        <v>148</v>
      </c>
      <c r="BB61">
        <v>338</v>
      </c>
      <c r="BC61">
        <v>184</v>
      </c>
      <c r="BD61">
        <v>154</v>
      </c>
      <c r="BE61">
        <v>340</v>
      </c>
      <c r="BF61">
        <v>187</v>
      </c>
      <c r="BG61">
        <v>153</v>
      </c>
      <c r="BH61">
        <v>357</v>
      </c>
      <c r="BI61">
        <v>182</v>
      </c>
      <c r="BJ61">
        <v>175</v>
      </c>
      <c r="BK61" s="140">
        <v>405</v>
      </c>
      <c r="BL61" s="140">
        <v>214</v>
      </c>
      <c r="BM61" s="140">
        <v>190</v>
      </c>
    </row>
    <row r="62" spans="1:65" x14ac:dyDescent="0.35">
      <c r="B62" s="2" t="s">
        <v>21</v>
      </c>
      <c r="C62">
        <v>339</v>
      </c>
      <c r="D62">
        <v>167</v>
      </c>
      <c r="E62">
        <v>172</v>
      </c>
      <c r="F62">
        <v>341</v>
      </c>
      <c r="G62">
        <v>177</v>
      </c>
      <c r="H62">
        <v>164</v>
      </c>
      <c r="I62">
        <v>364</v>
      </c>
      <c r="J62">
        <v>217</v>
      </c>
      <c r="K62">
        <v>147</v>
      </c>
      <c r="L62">
        <v>499</v>
      </c>
      <c r="M62">
        <v>334</v>
      </c>
      <c r="N62">
        <v>165</v>
      </c>
      <c r="O62">
        <v>561</v>
      </c>
      <c r="P62">
        <v>409</v>
      </c>
      <c r="Q62">
        <v>152</v>
      </c>
      <c r="R62">
        <v>423</v>
      </c>
      <c r="S62">
        <v>266</v>
      </c>
      <c r="T62">
        <v>157</v>
      </c>
      <c r="U62">
        <v>362</v>
      </c>
      <c r="V62">
        <v>205</v>
      </c>
      <c r="W62">
        <v>157</v>
      </c>
      <c r="X62">
        <v>324</v>
      </c>
      <c r="Y62">
        <v>170</v>
      </c>
      <c r="Z62">
        <v>154</v>
      </c>
      <c r="AA62">
        <v>318</v>
      </c>
      <c r="AB62">
        <v>162</v>
      </c>
      <c r="AC62">
        <v>156</v>
      </c>
      <c r="AD62">
        <v>319</v>
      </c>
      <c r="AE62">
        <v>168</v>
      </c>
      <c r="AF62">
        <v>151</v>
      </c>
      <c r="AG62">
        <v>297</v>
      </c>
      <c r="AH62">
        <v>150</v>
      </c>
      <c r="AI62">
        <v>147</v>
      </c>
      <c r="AJ62">
        <v>281</v>
      </c>
      <c r="AK62">
        <v>146</v>
      </c>
      <c r="AL62">
        <v>135</v>
      </c>
      <c r="AM62">
        <v>286</v>
      </c>
      <c r="AN62">
        <v>149</v>
      </c>
      <c r="AO62">
        <v>137</v>
      </c>
      <c r="AP62">
        <v>283</v>
      </c>
      <c r="AQ62">
        <v>146</v>
      </c>
      <c r="AR62">
        <v>137</v>
      </c>
      <c r="AS62">
        <v>295</v>
      </c>
      <c r="AT62">
        <v>150</v>
      </c>
      <c r="AU62">
        <v>145</v>
      </c>
      <c r="AV62">
        <v>300</v>
      </c>
      <c r="AW62">
        <v>152</v>
      </c>
      <c r="AX62">
        <v>148</v>
      </c>
      <c r="AY62">
        <v>323</v>
      </c>
      <c r="AZ62">
        <v>155</v>
      </c>
      <c r="BA62">
        <v>168</v>
      </c>
      <c r="BB62">
        <v>318</v>
      </c>
      <c r="BC62">
        <v>159</v>
      </c>
      <c r="BD62">
        <v>159</v>
      </c>
      <c r="BE62">
        <v>322</v>
      </c>
      <c r="BF62">
        <v>170</v>
      </c>
      <c r="BG62">
        <v>152</v>
      </c>
      <c r="BH62">
        <v>357</v>
      </c>
      <c r="BI62">
        <v>197</v>
      </c>
      <c r="BJ62">
        <v>160</v>
      </c>
      <c r="BK62" s="140">
        <v>364</v>
      </c>
      <c r="BL62" s="140">
        <v>202</v>
      </c>
      <c r="BM62" s="140">
        <v>162</v>
      </c>
    </row>
    <row r="63" spans="1:65" x14ac:dyDescent="0.35">
      <c r="B63" s="2" t="s">
        <v>22</v>
      </c>
      <c r="C63">
        <v>292</v>
      </c>
      <c r="D63">
        <v>148</v>
      </c>
      <c r="E63">
        <v>144</v>
      </c>
      <c r="F63">
        <v>308</v>
      </c>
      <c r="G63">
        <v>154</v>
      </c>
      <c r="H63">
        <v>154</v>
      </c>
      <c r="I63">
        <v>391</v>
      </c>
      <c r="J63">
        <v>221</v>
      </c>
      <c r="K63">
        <v>170</v>
      </c>
      <c r="L63">
        <v>492</v>
      </c>
      <c r="M63">
        <v>322</v>
      </c>
      <c r="N63">
        <v>170</v>
      </c>
      <c r="O63">
        <v>634</v>
      </c>
      <c r="P63">
        <v>443</v>
      </c>
      <c r="Q63">
        <v>191</v>
      </c>
      <c r="R63">
        <v>495</v>
      </c>
      <c r="S63">
        <v>310</v>
      </c>
      <c r="T63">
        <v>185</v>
      </c>
      <c r="U63">
        <v>395</v>
      </c>
      <c r="V63">
        <v>223</v>
      </c>
      <c r="W63">
        <v>172</v>
      </c>
      <c r="X63">
        <v>332</v>
      </c>
      <c r="Y63">
        <v>181</v>
      </c>
      <c r="Z63">
        <v>151</v>
      </c>
      <c r="AA63">
        <v>311</v>
      </c>
      <c r="AB63">
        <v>165</v>
      </c>
      <c r="AC63">
        <v>146</v>
      </c>
      <c r="AD63">
        <v>286</v>
      </c>
      <c r="AE63">
        <v>152</v>
      </c>
      <c r="AF63">
        <v>134</v>
      </c>
      <c r="AG63">
        <v>309</v>
      </c>
      <c r="AH63">
        <v>165</v>
      </c>
      <c r="AI63">
        <v>144</v>
      </c>
      <c r="AJ63">
        <v>328</v>
      </c>
      <c r="AK63">
        <v>177</v>
      </c>
      <c r="AL63">
        <v>151</v>
      </c>
      <c r="AM63">
        <v>322</v>
      </c>
      <c r="AN63">
        <v>168</v>
      </c>
      <c r="AO63">
        <v>154</v>
      </c>
      <c r="AP63">
        <v>317</v>
      </c>
      <c r="AQ63">
        <v>157</v>
      </c>
      <c r="AR63">
        <v>160</v>
      </c>
      <c r="AS63">
        <v>313</v>
      </c>
      <c r="AT63">
        <v>158</v>
      </c>
      <c r="AU63">
        <v>155</v>
      </c>
      <c r="AV63">
        <v>290</v>
      </c>
      <c r="AW63">
        <v>144</v>
      </c>
      <c r="AX63">
        <v>146</v>
      </c>
      <c r="AY63">
        <v>279</v>
      </c>
      <c r="AZ63">
        <v>145</v>
      </c>
      <c r="BA63">
        <v>134</v>
      </c>
      <c r="BB63">
        <v>290</v>
      </c>
      <c r="BC63">
        <v>152</v>
      </c>
      <c r="BD63">
        <v>138</v>
      </c>
      <c r="BE63">
        <v>303</v>
      </c>
      <c r="BF63">
        <v>159</v>
      </c>
      <c r="BG63">
        <v>144</v>
      </c>
      <c r="BH63">
        <v>319</v>
      </c>
      <c r="BI63">
        <v>163</v>
      </c>
      <c r="BJ63">
        <v>156</v>
      </c>
      <c r="BK63" s="140">
        <v>333</v>
      </c>
      <c r="BL63" s="140">
        <v>175</v>
      </c>
      <c r="BM63" s="140">
        <v>158</v>
      </c>
    </row>
    <row r="64" spans="1:65" x14ac:dyDescent="0.35">
      <c r="B64" s="2" t="s">
        <v>23</v>
      </c>
      <c r="C64">
        <v>296</v>
      </c>
      <c r="D64">
        <v>161</v>
      </c>
      <c r="E64">
        <v>135</v>
      </c>
      <c r="F64">
        <v>302</v>
      </c>
      <c r="G64">
        <v>168</v>
      </c>
      <c r="H64">
        <v>134</v>
      </c>
      <c r="I64">
        <v>360</v>
      </c>
      <c r="J64">
        <v>211</v>
      </c>
      <c r="K64">
        <v>149</v>
      </c>
      <c r="L64">
        <v>430</v>
      </c>
      <c r="M64">
        <v>273</v>
      </c>
      <c r="N64">
        <v>157</v>
      </c>
      <c r="O64">
        <v>519</v>
      </c>
      <c r="P64">
        <v>349</v>
      </c>
      <c r="Q64">
        <v>170</v>
      </c>
      <c r="R64">
        <v>440</v>
      </c>
      <c r="S64">
        <v>265</v>
      </c>
      <c r="T64">
        <v>175</v>
      </c>
      <c r="U64">
        <v>354</v>
      </c>
      <c r="V64">
        <v>181</v>
      </c>
      <c r="W64">
        <v>173</v>
      </c>
      <c r="X64">
        <v>344</v>
      </c>
      <c r="Y64">
        <v>162</v>
      </c>
      <c r="Z64">
        <v>182</v>
      </c>
      <c r="AA64">
        <v>335</v>
      </c>
      <c r="AB64">
        <v>167</v>
      </c>
      <c r="AC64">
        <v>168</v>
      </c>
      <c r="AD64">
        <v>350</v>
      </c>
      <c r="AE64">
        <v>177</v>
      </c>
      <c r="AF64">
        <v>173</v>
      </c>
      <c r="AG64">
        <v>342</v>
      </c>
      <c r="AH64">
        <v>172</v>
      </c>
      <c r="AI64">
        <v>170</v>
      </c>
      <c r="AJ64">
        <v>316</v>
      </c>
      <c r="AK64">
        <v>161</v>
      </c>
      <c r="AL64">
        <v>155</v>
      </c>
      <c r="AM64">
        <v>286</v>
      </c>
      <c r="AN64">
        <v>150</v>
      </c>
      <c r="AO64">
        <v>136</v>
      </c>
      <c r="AP64">
        <v>274</v>
      </c>
      <c r="AQ64">
        <v>137</v>
      </c>
      <c r="AR64">
        <v>137</v>
      </c>
      <c r="AS64">
        <v>264</v>
      </c>
      <c r="AT64">
        <v>137</v>
      </c>
      <c r="AU64">
        <v>127</v>
      </c>
      <c r="AV64">
        <v>291</v>
      </c>
      <c r="AW64">
        <v>151</v>
      </c>
      <c r="AX64">
        <v>140</v>
      </c>
      <c r="AY64">
        <v>304</v>
      </c>
      <c r="AZ64">
        <v>156</v>
      </c>
      <c r="BA64">
        <v>148</v>
      </c>
      <c r="BB64">
        <v>310</v>
      </c>
      <c r="BC64">
        <v>158</v>
      </c>
      <c r="BD64">
        <v>152</v>
      </c>
      <c r="BE64">
        <v>319</v>
      </c>
      <c r="BF64">
        <v>152</v>
      </c>
      <c r="BG64">
        <v>167</v>
      </c>
      <c r="BH64">
        <v>321</v>
      </c>
      <c r="BI64">
        <v>159</v>
      </c>
      <c r="BJ64">
        <v>162</v>
      </c>
      <c r="BK64" s="140">
        <v>311</v>
      </c>
      <c r="BL64" s="140">
        <v>153</v>
      </c>
      <c r="BM64" s="140">
        <v>158</v>
      </c>
    </row>
    <row r="65" spans="1:65" x14ac:dyDescent="0.35">
      <c r="B65" s="2" t="s">
        <v>24</v>
      </c>
      <c r="C65">
        <v>270</v>
      </c>
      <c r="D65">
        <v>150</v>
      </c>
      <c r="E65">
        <v>120</v>
      </c>
      <c r="F65">
        <v>300</v>
      </c>
      <c r="G65">
        <v>165</v>
      </c>
      <c r="H65">
        <v>135</v>
      </c>
      <c r="I65">
        <v>350</v>
      </c>
      <c r="J65">
        <v>214</v>
      </c>
      <c r="K65">
        <v>136</v>
      </c>
      <c r="L65">
        <v>370</v>
      </c>
      <c r="M65">
        <v>227</v>
      </c>
      <c r="N65">
        <v>143</v>
      </c>
      <c r="O65">
        <v>424</v>
      </c>
      <c r="P65">
        <v>282</v>
      </c>
      <c r="Q65">
        <v>142</v>
      </c>
      <c r="R65">
        <v>372</v>
      </c>
      <c r="S65">
        <v>220</v>
      </c>
      <c r="T65">
        <v>152</v>
      </c>
      <c r="U65">
        <v>341</v>
      </c>
      <c r="V65">
        <v>197</v>
      </c>
      <c r="W65">
        <v>144</v>
      </c>
      <c r="X65">
        <v>316</v>
      </c>
      <c r="Y65">
        <v>165</v>
      </c>
      <c r="Z65">
        <v>151</v>
      </c>
      <c r="AA65">
        <v>323</v>
      </c>
      <c r="AB65">
        <v>169</v>
      </c>
      <c r="AC65">
        <v>154</v>
      </c>
      <c r="AD65">
        <v>317</v>
      </c>
      <c r="AE65">
        <v>165</v>
      </c>
      <c r="AF65">
        <v>152</v>
      </c>
      <c r="AG65">
        <v>307</v>
      </c>
      <c r="AH65">
        <v>149</v>
      </c>
      <c r="AI65">
        <v>158</v>
      </c>
      <c r="AJ65">
        <v>319</v>
      </c>
      <c r="AK65">
        <v>152</v>
      </c>
      <c r="AL65">
        <v>167</v>
      </c>
      <c r="AM65">
        <v>323</v>
      </c>
      <c r="AN65">
        <v>157</v>
      </c>
      <c r="AO65">
        <v>166</v>
      </c>
      <c r="AP65">
        <v>328</v>
      </c>
      <c r="AQ65">
        <v>163</v>
      </c>
      <c r="AR65">
        <v>165</v>
      </c>
      <c r="AS65">
        <v>328</v>
      </c>
      <c r="AT65">
        <v>161</v>
      </c>
      <c r="AU65">
        <v>167</v>
      </c>
      <c r="AV65">
        <v>318</v>
      </c>
      <c r="AW65">
        <v>153</v>
      </c>
      <c r="AX65">
        <v>165</v>
      </c>
      <c r="AY65">
        <v>305</v>
      </c>
      <c r="AZ65">
        <v>153</v>
      </c>
      <c r="BA65">
        <v>152</v>
      </c>
      <c r="BB65">
        <v>289</v>
      </c>
      <c r="BC65">
        <v>154</v>
      </c>
      <c r="BD65">
        <v>135</v>
      </c>
      <c r="BE65">
        <v>287</v>
      </c>
      <c r="BF65">
        <v>151</v>
      </c>
      <c r="BG65">
        <v>136</v>
      </c>
      <c r="BH65">
        <v>275</v>
      </c>
      <c r="BI65">
        <v>152</v>
      </c>
      <c r="BJ65">
        <v>123</v>
      </c>
      <c r="BK65" s="140">
        <v>298</v>
      </c>
      <c r="BL65" s="140">
        <v>160</v>
      </c>
      <c r="BM65" s="140">
        <v>138</v>
      </c>
    </row>
    <row r="66" spans="1:65" x14ac:dyDescent="0.35">
      <c r="B66" s="2" t="s">
        <v>25</v>
      </c>
      <c r="C66">
        <v>229</v>
      </c>
      <c r="D66">
        <v>118</v>
      </c>
      <c r="E66">
        <v>111</v>
      </c>
      <c r="F66">
        <v>234</v>
      </c>
      <c r="G66">
        <v>126</v>
      </c>
      <c r="H66">
        <v>108</v>
      </c>
      <c r="I66">
        <v>271</v>
      </c>
      <c r="J66">
        <v>163</v>
      </c>
      <c r="K66">
        <v>108</v>
      </c>
      <c r="L66">
        <v>307</v>
      </c>
      <c r="M66">
        <v>200</v>
      </c>
      <c r="N66">
        <v>107</v>
      </c>
      <c r="O66">
        <v>354</v>
      </c>
      <c r="P66">
        <v>235</v>
      </c>
      <c r="Q66">
        <v>119</v>
      </c>
      <c r="R66">
        <v>347</v>
      </c>
      <c r="S66">
        <v>220</v>
      </c>
      <c r="T66">
        <v>127</v>
      </c>
      <c r="U66">
        <v>323</v>
      </c>
      <c r="V66">
        <v>188</v>
      </c>
      <c r="W66">
        <v>135</v>
      </c>
      <c r="X66">
        <v>310</v>
      </c>
      <c r="Y66">
        <v>169</v>
      </c>
      <c r="Z66">
        <v>141</v>
      </c>
      <c r="AA66">
        <v>307</v>
      </c>
      <c r="AB66">
        <v>156</v>
      </c>
      <c r="AC66">
        <v>151</v>
      </c>
      <c r="AD66">
        <v>294</v>
      </c>
      <c r="AE66">
        <v>147</v>
      </c>
      <c r="AF66">
        <v>147</v>
      </c>
      <c r="AG66">
        <v>311</v>
      </c>
      <c r="AH66">
        <v>165</v>
      </c>
      <c r="AI66">
        <v>146</v>
      </c>
      <c r="AJ66">
        <v>311</v>
      </c>
      <c r="AK66">
        <v>169</v>
      </c>
      <c r="AL66">
        <v>142</v>
      </c>
      <c r="AM66">
        <v>319</v>
      </c>
      <c r="AN66">
        <v>162</v>
      </c>
      <c r="AO66">
        <v>157</v>
      </c>
      <c r="AP66">
        <v>318</v>
      </c>
      <c r="AQ66">
        <v>166</v>
      </c>
      <c r="AR66">
        <v>152</v>
      </c>
      <c r="AS66">
        <v>311</v>
      </c>
      <c r="AT66">
        <v>165</v>
      </c>
      <c r="AU66">
        <v>146</v>
      </c>
      <c r="AV66">
        <v>297</v>
      </c>
      <c r="AW66">
        <v>151</v>
      </c>
      <c r="AX66">
        <v>146</v>
      </c>
      <c r="AY66">
        <v>304</v>
      </c>
      <c r="AZ66">
        <v>148</v>
      </c>
      <c r="BA66">
        <v>156</v>
      </c>
      <c r="BB66">
        <v>312</v>
      </c>
      <c r="BC66">
        <v>149</v>
      </c>
      <c r="BD66">
        <v>163</v>
      </c>
      <c r="BE66">
        <v>326</v>
      </c>
      <c r="BF66">
        <v>161</v>
      </c>
      <c r="BG66">
        <v>165</v>
      </c>
      <c r="BH66">
        <v>323</v>
      </c>
      <c r="BI66">
        <v>154</v>
      </c>
      <c r="BJ66">
        <v>169</v>
      </c>
      <c r="BK66" s="140">
        <v>323</v>
      </c>
      <c r="BL66" s="140">
        <v>155</v>
      </c>
      <c r="BM66" s="140">
        <v>168</v>
      </c>
    </row>
    <row r="67" spans="1:65" x14ac:dyDescent="0.35">
      <c r="B67" s="2" t="s">
        <v>26</v>
      </c>
      <c r="C67">
        <v>188</v>
      </c>
      <c r="D67">
        <v>106</v>
      </c>
      <c r="E67">
        <v>82</v>
      </c>
      <c r="F67">
        <v>199</v>
      </c>
      <c r="G67">
        <v>107</v>
      </c>
      <c r="H67">
        <v>92</v>
      </c>
      <c r="I67">
        <v>205</v>
      </c>
      <c r="J67">
        <v>108</v>
      </c>
      <c r="K67">
        <v>97</v>
      </c>
      <c r="L67">
        <v>225</v>
      </c>
      <c r="M67">
        <v>124</v>
      </c>
      <c r="N67">
        <v>101</v>
      </c>
      <c r="O67">
        <v>235</v>
      </c>
      <c r="P67">
        <v>127</v>
      </c>
      <c r="Q67">
        <v>108</v>
      </c>
      <c r="R67">
        <v>238</v>
      </c>
      <c r="S67">
        <v>133</v>
      </c>
      <c r="T67">
        <v>105</v>
      </c>
      <c r="U67">
        <v>254</v>
      </c>
      <c r="V67">
        <v>143</v>
      </c>
      <c r="W67">
        <v>111</v>
      </c>
      <c r="X67">
        <v>257</v>
      </c>
      <c r="Y67">
        <v>145</v>
      </c>
      <c r="Z67">
        <v>112</v>
      </c>
      <c r="AA67">
        <v>260</v>
      </c>
      <c r="AB67">
        <v>154</v>
      </c>
      <c r="AC67">
        <v>106</v>
      </c>
      <c r="AD67">
        <v>276</v>
      </c>
      <c r="AE67">
        <v>162</v>
      </c>
      <c r="AF67">
        <v>114</v>
      </c>
      <c r="AG67">
        <v>274</v>
      </c>
      <c r="AH67">
        <v>156</v>
      </c>
      <c r="AI67">
        <v>118</v>
      </c>
      <c r="AJ67">
        <v>285</v>
      </c>
      <c r="AK67">
        <v>154</v>
      </c>
      <c r="AL67">
        <v>131</v>
      </c>
      <c r="AM67">
        <v>283</v>
      </c>
      <c r="AN67">
        <v>152</v>
      </c>
      <c r="AO67">
        <v>131</v>
      </c>
      <c r="AP67">
        <v>283</v>
      </c>
      <c r="AQ67">
        <v>146</v>
      </c>
      <c r="AR67">
        <v>137</v>
      </c>
      <c r="AS67">
        <v>284</v>
      </c>
      <c r="AT67">
        <v>142</v>
      </c>
      <c r="AU67">
        <v>142</v>
      </c>
      <c r="AV67">
        <v>309</v>
      </c>
      <c r="AW67">
        <v>163</v>
      </c>
      <c r="AX67">
        <v>146</v>
      </c>
      <c r="AY67">
        <v>313</v>
      </c>
      <c r="AZ67">
        <v>171</v>
      </c>
      <c r="BA67">
        <v>142</v>
      </c>
      <c r="BB67">
        <v>316</v>
      </c>
      <c r="BC67">
        <v>167</v>
      </c>
      <c r="BD67">
        <v>149</v>
      </c>
      <c r="BE67">
        <v>321</v>
      </c>
      <c r="BF67">
        <v>170</v>
      </c>
      <c r="BG67">
        <v>151</v>
      </c>
      <c r="BH67">
        <v>312</v>
      </c>
      <c r="BI67">
        <v>164</v>
      </c>
      <c r="BJ67">
        <v>148</v>
      </c>
      <c r="BK67" s="140">
        <v>304</v>
      </c>
      <c r="BL67" s="140">
        <v>151</v>
      </c>
      <c r="BM67" s="140">
        <v>153</v>
      </c>
    </row>
    <row r="68" spans="1:65" x14ac:dyDescent="0.35">
      <c r="B68" s="2" t="s">
        <v>27</v>
      </c>
      <c r="C68">
        <v>125</v>
      </c>
      <c r="D68">
        <v>63</v>
      </c>
      <c r="E68">
        <v>62</v>
      </c>
      <c r="F68">
        <v>134</v>
      </c>
      <c r="G68">
        <v>71</v>
      </c>
      <c r="H68">
        <v>63</v>
      </c>
      <c r="I68">
        <v>141</v>
      </c>
      <c r="J68">
        <v>77</v>
      </c>
      <c r="K68">
        <v>64</v>
      </c>
      <c r="L68">
        <v>151</v>
      </c>
      <c r="M68">
        <v>81</v>
      </c>
      <c r="N68">
        <v>70</v>
      </c>
      <c r="O68">
        <v>166</v>
      </c>
      <c r="P68">
        <v>96</v>
      </c>
      <c r="Q68">
        <v>70</v>
      </c>
      <c r="R68">
        <v>175</v>
      </c>
      <c r="S68">
        <v>100</v>
      </c>
      <c r="T68">
        <v>75</v>
      </c>
      <c r="U68">
        <v>190</v>
      </c>
      <c r="V68">
        <v>108</v>
      </c>
      <c r="W68">
        <v>82</v>
      </c>
      <c r="X68">
        <v>197</v>
      </c>
      <c r="Y68">
        <v>106</v>
      </c>
      <c r="Z68">
        <v>91</v>
      </c>
      <c r="AA68">
        <v>212</v>
      </c>
      <c r="AB68">
        <v>114</v>
      </c>
      <c r="AC68">
        <v>98</v>
      </c>
      <c r="AD68">
        <v>221</v>
      </c>
      <c r="AE68">
        <v>112</v>
      </c>
      <c r="AF68">
        <v>109</v>
      </c>
      <c r="AG68">
        <v>222</v>
      </c>
      <c r="AH68">
        <v>117</v>
      </c>
      <c r="AI68">
        <v>105</v>
      </c>
      <c r="AJ68">
        <v>224</v>
      </c>
      <c r="AK68">
        <v>122</v>
      </c>
      <c r="AL68">
        <v>102</v>
      </c>
      <c r="AM68">
        <v>230</v>
      </c>
      <c r="AN68">
        <v>131</v>
      </c>
      <c r="AO68">
        <v>99</v>
      </c>
      <c r="AP68">
        <v>230</v>
      </c>
      <c r="AQ68">
        <v>137</v>
      </c>
      <c r="AR68">
        <v>93</v>
      </c>
      <c r="AS68">
        <v>251</v>
      </c>
      <c r="AT68">
        <v>147</v>
      </c>
      <c r="AU68">
        <v>104</v>
      </c>
      <c r="AV68">
        <v>253</v>
      </c>
      <c r="AW68">
        <v>142</v>
      </c>
      <c r="AX68">
        <v>111</v>
      </c>
      <c r="AY68">
        <v>266</v>
      </c>
      <c r="AZ68">
        <v>143</v>
      </c>
      <c r="BA68">
        <v>123</v>
      </c>
      <c r="BB68">
        <v>279</v>
      </c>
      <c r="BC68">
        <v>146</v>
      </c>
      <c r="BD68">
        <v>133</v>
      </c>
      <c r="BE68">
        <v>282</v>
      </c>
      <c r="BF68">
        <v>148</v>
      </c>
      <c r="BG68">
        <v>134</v>
      </c>
      <c r="BH68">
        <v>277</v>
      </c>
      <c r="BI68">
        <v>147</v>
      </c>
      <c r="BJ68">
        <v>130</v>
      </c>
      <c r="BK68" s="140">
        <v>294</v>
      </c>
      <c r="BL68" s="140">
        <v>159</v>
      </c>
      <c r="BM68" s="140">
        <v>135</v>
      </c>
    </row>
    <row r="69" spans="1:65" x14ac:dyDescent="0.35">
      <c r="B69" s="2" t="s">
        <v>28</v>
      </c>
      <c r="C69">
        <v>152</v>
      </c>
      <c r="D69">
        <v>86</v>
      </c>
      <c r="E69">
        <v>66</v>
      </c>
      <c r="F69">
        <v>131</v>
      </c>
      <c r="G69">
        <v>73</v>
      </c>
      <c r="H69">
        <v>58</v>
      </c>
      <c r="I69">
        <v>128</v>
      </c>
      <c r="J69">
        <v>68</v>
      </c>
      <c r="K69">
        <v>60</v>
      </c>
      <c r="L69">
        <v>131</v>
      </c>
      <c r="M69">
        <v>69</v>
      </c>
      <c r="N69">
        <v>62</v>
      </c>
      <c r="O69">
        <v>126</v>
      </c>
      <c r="P69">
        <v>63</v>
      </c>
      <c r="Q69">
        <v>63</v>
      </c>
      <c r="R69">
        <v>123</v>
      </c>
      <c r="S69">
        <v>60</v>
      </c>
      <c r="T69">
        <v>63</v>
      </c>
      <c r="U69">
        <v>134</v>
      </c>
      <c r="V69">
        <v>69</v>
      </c>
      <c r="W69">
        <v>65</v>
      </c>
      <c r="X69">
        <v>139</v>
      </c>
      <c r="Y69">
        <v>76</v>
      </c>
      <c r="Z69">
        <v>63</v>
      </c>
      <c r="AA69">
        <v>144</v>
      </c>
      <c r="AB69">
        <v>79</v>
      </c>
      <c r="AC69">
        <v>65</v>
      </c>
      <c r="AD69">
        <v>159</v>
      </c>
      <c r="AE69">
        <v>95</v>
      </c>
      <c r="AF69">
        <v>64</v>
      </c>
      <c r="AG69">
        <v>168</v>
      </c>
      <c r="AH69">
        <v>96</v>
      </c>
      <c r="AI69">
        <v>72</v>
      </c>
      <c r="AJ69">
        <v>178</v>
      </c>
      <c r="AK69">
        <v>100</v>
      </c>
      <c r="AL69">
        <v>78</v>
      </c>
      <c r="AM69">
        <v>186</v>
      </c>
      <c r="AN69">
        <v>99</v>
      </c>
      <c r="AO69">
        <v>87</v>
      </c>
      <c r="AP69">
        <v>196</v>
      </c>
      <c r="AQ69">
        <v>104</v>
      </c>
      <c r="AR69">
        <v>92</v>
      </c>
      <c r="AS69">
        <v>203</v>
      </c>
      <c r="AT69">
        <v>99</v>
      </c>
      <c r="AU69">
        <v>104</v>
      </c>
      <c r="AV69">
        <v>207</v>
      </c>
      <c r="AW69">
        <v>106</v>
      </c>
      <c r="AX69">
        <v>101</v>
      </c>
      <c r="AY69">
        <v>208</v>
      </c>
      <c r="AZ69">
        <v>110</v>
      </c>
      <c r="BA69">
        <v>98</v>
      </c>
      <c r="BB69">
        <v>210</v>
      </c>
      <c r="BC69">
        <v>120</v>
      </c>
      <c r="BD69">
        <v>90</v>
      </c>
      <c r="BE69">
        <v>205</v>
      </c>
      <c r="BF69">
        <v>121</v>
      </c>
      <c r="BG69">
        <v>84</v>
      </c>
      <c r="BH69">
        <v>219</v>
      </c>
      <c r="BI69">
        <v>126</v>
      </c>
      <c r="BJ69">
        <v>93</v>
      </c>
      <c r="BK69" s="140">
        <v>221</v>
      </c>
      <c r="BL69" s="140">
        <v>125</v>
      </c>
      <c r="BM69" s="140">
        <v>96</v>
      </c>
    </row>
    <row r="70" spans="1:65" x14ac:dyDescent="0.35">
      <c r="B70" s="2" t="s">
        <v>29</v>
      </c>
      <c r="C70">
        <v>100</v>
      </c>
      <c r="D70">
        <v>48</v>
      </c>
      <c r="E70">
        <v>52</v>
      </c>
      <c r="F70">
        <v>116</v>
      </c>
      <c r="G70">
        <v>59</v>
      </c>
      <c r="H70">
        <v>57</v>
      </c>
      <c r="I70">
        <v>118</v>
      </c>
      <c r="J70">
        <v>67</v>
      </c>
      <c r="K70">
        <v>51</v>
      </c>
      <c r="L70">
        <v>119</v>
      </c>
      <c r="M70">
        <v>70</v>
      </c>
      <c r="N70">
        <v>49</v>
      </c>
      <c r="O70">
        <v>121</v>
      </c>
      <c r="P70">
        <v>69</v>
      </c>
      <c r="Q70">
        <v>52</v>
      </c>
      <c r="R70">
        <v>129</v>
      </c>
      <c r="S70">
        <v>72</v>
      </c>
      <c r="T70">
        <v>57</v>
      </c>
      <c r="U70">
        <v>111</v>
      </c>
      <c r="V70">
        <v>62</v>
      </c>
      <c r="W70">
        <v>49</v>
      </c>
      <c r="X70">
        <v>106</v>
      </c>
      <c r="Y70">
        <v>55</v>
      </c>
      <c r="Z70">
        <v>51</v>
      </c>
      <c r="AA70">
        <v>121</v>
      </c>
      <c r="AB70">
        <v>63</v>
      </c>
      <c r="AC70">
        <v>58</v>
      </c>
      <c r="AD70">
        <v>117</v>
      </c>
      <c r="AE70">
        <v>57</v>
      </c>
      <c r="AF70">
        <v>60</v>
      </c>
      <c r="AG70">
        <v>115</v>
      </c>
      <c r="AH70">
        <v>56</v>
      </c>
      <c r="AI70">
        <v>59</v>
      </c>
      <c r="AJ70">
        <v>122</v>
      </c>
      <c r="AK70">
        <v>60</v>
      </c>
      <c r="AL70">
        <v>62</v>
      </c>
      <c r="AM70">
        <v>119</v>
      </c>
      <c r="AN70">
        <v>61</v>
      </c>
      <c r="AO70">
        <v>58</v>
      </c>
      <c r="AP70">
        <v>128</v>
      </c>
      <c r="AQ70">
        <v>66</v>
      </c>
      <c r="AR70">
        <v>62</v>
      </c>
      <c r="AS70">
        <v>138</v>
      </c>
      <c r="AT70">
        <v>77</v>
      </c>
      <c r="AU70">
        <v>61</v>
      </c>
      <c r="AV70">
        <v>149</v>
      </c>
      <c r="AW70">
        <v>81</v>
      </c>
      <c r="AX70">
        <v>68</v>
      </c>
      <c r="AY70">
        <v>162</v>
      </c>
      <c r="AZ70">
        <v>88</v>
      </c>
      <c r="BA70">
        <v>74</v>
      </c>
      <c r="BB70">
        <v>175</v>
      </c>
      <c r="BC70">
        <v>91</v>
      </c>
      <c r="BD70">
        <v>84</v>
      </c>
      <c r="BE70">
        <v>180</v>
      </c>
      <c r="BF70">
        <v>95</v>
      </c>
      <c r="BG70">
        <v>85</v>
      </c>
      <c r="BH70">
        <v>179</v>
      </c>
      <c r="BI70">
        <v>88</v>
      </c>
      <c r="BJ70">
        <v>91</v>
      </c>
      <c r="BK70" s="140">
        <v>182</v>
      </c>
      <c r="BL70" s="140">
        <v>93</v>
      </c>
      <c r="BM70" s="140">
        <v>89</v>
      </c>
    </row>
    <row r="71" spans="1:65" x14ac:dyDescent="0.35">
      <c r="B71" s="2" t="s">
        <v>30</v>
      </c>
      <c r="C71">
        <v>71</v>
      </c>
      <c r="D71">
        <v>36</v>
      </c>
      <c r="E71">
        <v>35</v>
      </c>
      <c r="F71">
        <v>78</v>
      </c>
      <c r="G71">
        <v>37</v>
      </c>
      <c r="H71">
        <v>41</v>
      </c>
      <c r="I71">
        <v>77</v>
      </c>
      <c r="J71">
        <v>31</v>
      </c>
      <c r="K71">
        <v>46</v>
      </c>
      <c r="L71">
        <v>83</v>
      </c>
      <c r="M71">
        <v>33</v>
      </c>
      <c r="N71">
        <v>50</v>
      </c>
      <c r="O71">
        <v>87</v>
      </c>
      <c r="P71">
        <v>39</v>
      </c>
      <c r="Q71">
        <v>48</v>
      </c>
      <c r="R71">
        <v>77</v>
      </c>
      <c r="S71">
        <v>38</v>
      </c>
      <c r="T71">
        <v>39</v>
      </c>
      <c r="U71">
        <v>89</v>
      </c>
      <c r="V71">
        <v>46</v>
      </c>
      <c r="W71">
        <v>43</v>
      </c>
      <c r="X71">
        <v>95</v>
      </c>
      <c r="Y71">
        <v>52</v>
      </c>
      <c r="Z71">
        <v>43</v>
      </c>
      <c r="AA71">
        <v>90</v>
      </c>
      <c r="AB71">
        <v>52</v>
      </c>
      <c r="AC71">
        <v>38</v>
      </c>
      <c r="AD71">
        <v>87</v>
      </c>
      <c r="AE71">
        <v>49</v>
      </c>
      <c r="AF71">
        <v>38</v>
      </c>
      <c r="AG71">
        <v>96</v>
      </c>
      <c r="AH71">
        <v>50</v>
      </c>
      <c r="AI71">
        <v>46</v>
      </c>
      <c r="AJ71">
        <v>83</v>
      </c>
      <c r="AK71">
        <v>42</v>
      </c>
      <c r="AL71">
        <v>41</v>
      </c>
      <c r="AM71">
        <v>83</v>
      </c>
      <c r="AN71">
        <v>39</v>
      </c>
      <c r="AO71">
        <v>44</v>
      </c>
      <c r="AP71">
        <v>86</v>
      </c>
      <c r="AQ71">
        <v>41</v>
      </c>
      <c r="AR71">
        <v>45</v>
      </c>
      <c r="AS71">
        <v>91</v>
      </c>
      <c r="AT71">
        <v>44</v>
      </c>
      <c r="AU71">
        <v>47</v>
      </c>
      <c r="AV71">
        <v>89</v>
      </c>
      <c r="AW71">
        <v>42</v>
      </c>
      <c r="AX71">
        <v>47</v>
      </c>
      <c r="AY71">
        <v>92</v>
      </c>
      <c r="AZ71">
        <v>42</v>
      </c>
      <c r="BA71">
        <v>50</v>
      </c>
      <c r="BB71">
        <v>94</v>
      </c>
      <c r="BC71">
        <v>45</v>
      </c>
      <c r="BD71">
        <v>49</v>
      </c>
      <c r="BE71">
        <v>106</v>
      </c>
      <c r="BF71">
        <v>56</v>
      </c>
      <c r="BG71">
        <v>50</v>
      </c>
      <c r="BH71">
        <v>117</v>
      </c>
      <c r="BI71">
        <v>67</v>
      </c>
      <c r="BJ71">
        <v>50</v>
      </c>
      <c r="BK71" s="140">
        <v>126</v>
      </c>
      <c r="BL71" s="140">
        <v>71</v>
      </c>
      <c r="BM71" s="140">
        <v>55</v>
      </c>
    </row>
    <row r="72" spans="1:65" x14ac:dyDescent="0.35">
      <c r="B72" s="2" t="s">
        <v>31</v>
      </c>
      <c r="C72">
        <v>35</v>
      </c>
      <c r="D72">
        <v>13</v>
      </c>
      <c r="E72">
        <v>22</v>
      </c>
      <c r="F72">
        <v>31</v>
      </c>
      <c r="G72">
        <v>12</v>
      </c>
      <c r="H72">
        <v>19</v>
      </c>
      <c r="I72">
        <v>34</v>
      </c>
      <c r="J72">
        <v>16</v>
      </c>
      <c r="K72">
        <v>18</v>
      </c>
      <c r="L72">
        <v>31</v>
      </c>
      <c r="M72">
        <v>15</v>
      </c>
      <c r="N72">
        <v>16</v>
      </c>
      <c r="O72">
        <v>39</v>
      </c>
      <c r="P72">
        <v>16</v>
      </c>
      <c r="Q72">
        <v>23</v>
      </c>
      <c r="R72">
        <v>42</v>
      </c>
      <c r="S72">
        <v>17</v>
      </c>
      <c r="T72">
        <v>25</v>
      </c>
      <c r="U72">
        <v>43</v>
      </c>
      <c r="V72">
        <v>20</v>
      </c>
      <c r="W72">
        <v>23</v>
      </c>
      <c r="X72">
        <v>45</v>
      </c>
      <c r="Y72">
        <v>16</v>
      </c>
      <c r="Z72">
        <v>29</v>
      </c>
      <c r="AA72">
        <v>54</v>
      </c>
      <c r="AB72">
        <v>18</v>
      </c>
      <c r="AC72">
        <v>36</v>
      </c>
      <c r="AD72">
        <v>63</v>
      </c>
      <c r="AE72">
        <v>26</v>
      </c>
      <c r="AF72">
        <v>37</v>
      </c>
      <c r="AG72">
        <v>55</v>
      </c>
      <c r="AH72">
        <v>26</v>
      </c>
      <c r="AI72">
        <v>29</v>
      </c>
      <c r="AJ72">
        <v>65</v>
      </c>
      <c r="AK72">
        <v>32</v>
      </c>
      <c r="AL72">
        <v>33</v>
      </c>
      <c r="AM72">
        <v>54</v>
      </c>
      <c r="AN72">
        <v>28</v>
      </c>
      <c r="AO72">
        <v>26</v>
      </c>
      <c r="AP72">
        <v>56</v>
      </c>
      <c r="AQ72">
        <v>29</v>
      </c>
      <c r="AR72">
        <v>27</v>
      </c>
      <c r="AS72">
        <v>54</v>
      </c>
      <c r="AT72">
        <v>25</v>
      </c>
      <c r="AU72">
        <v>29</v>
      </c>
      <c r="AV72">
        <v>60</v>
      </c>
      <c r="AW72">
        <v>31</v>
      </c>
      <c r="AX72">
        <v>29</v>
      </c>
      <c r="AY72">
        <v>57</v>
      </c>
      <c r="AZ72">
        <v>31</v>
      </c>
      <c r="BA72">
        <v>26</v>
      </c>
      <c r="BB72">
        <v>49</v>
      </c>
      <c r="BC72">
        <v>24</v>
      </c>
      <c r="BD72">
        <v>25</v>
      </c>
      <c r="BE72">
        <v>52</v>
      </c>
      <c r="BF72">
        <v>25</v>
      </c>
      <c r="BG72">
        <v>27</v>
      </c>
      <c r="BH72">
        <v>57</v>
      </c>
      <c r="BI72">
        <v>27</v>
      </c>
      <c r="BJ72">
        <v>30</v>
      </c>
      <c r="BK72" s="140">
        <v>58</v>
      </c>
      <c r="BL72" s="140">
        <v>28</v>
      </c>
      <c r="BM72" s="140">
        <v>30</v>
      </c>
    </row>
    <row r="73" spans="1:65" x14ac:dyDescent="0.35">
      <c r="B73" s="2" t="s">
        <v>32</v>
      </c>
      <c r="C73">
        <v>9</v>
      </c>
      <c r="D73">
        <v>3</v>
      </c>
      <c r="E73">
        <v>6</v>
      </c>
      <c r="F73">
        <v>8</v>
      </c>
      <c r="G73">
        <v>2</v>
      </c>
      <c r="H73">
        <v>6</v>
      </c>
      <c r="I73">
        <v>9</v>
      </c>
      <c r="J73">
        <v>3</v>
      </c>
      <c r="K73">
        <v>6</v>
      </c>
      <c r="L73">
        <v>14</v>
      </c>
      <c r="M73">
        <v>6</v>
      </c>
      <c r="N73">
        <v>8</v>
      </c>
      <c r="O73">
        <v>15</v>
      </c>
      <c r="P73">
        <v>6</v>
      </c>
      <c r="Q73">
        <v>9</v>
      </c>
      <c r="R73">
        <v>14</v>
      </c>
      <c r="S73">
        <v>5</v>
      </c>
      <c r="T73">
        <v>9</v>
      </c>
      <c r="U73">
        <v>12</v>
      </c>
      <c r="V73">
        <v>5</v>
      </c>
      <c r="W73">
        <v>7</v>
      </c>
      <c r="X73">
        <v>11</v>
      </c>
      <c r="Y73">
        <v>7</v>
      </c>
      <c r="Z73">
        <v>4</v>
      </c>
      <c r="AA73">
        <v>10</v>
      </c>
      <c r="AB73">
        <v>5</v>
      </c>
      <c r="AC73">
        <v>5</v>
      </c>
      <c r="AD73">
        <v>13</v>
      </c>
      <c r="AE73">
        <v>5</v>
      </c>
      <c r="AF73">
        <v>8</v>
      </c>
      <c r="AG73">
        <v>13</v>
      </c>
      <c r="AH73">
        <v>4</v>
      </c>
      <c r="AI73">
        <v>9</v>
      </c>
      <c r="AJ73">
        <v>17</v>
      </c>
      <c r="AK73">
        <v>6</v>
      </c>
      <c r="AL73">
        <v>11</v>
      </c>
      <c r="AM73">
        <v>16</v>
      </c>
      <c r="AN73">
        <v>4</v>
      </c>
      <c r="AO73">
        <v>12</v>
      </c>
      <c r="AP73">
        <v>19</v>
      </c>
      <c r="AQ73">
        <v>6</v>
      </c>
      <c r="AR73">
        <v>13</v>
      </c>
      <c r="AS73">
        <v>22</v>
      </c>
      <c r="AT73">
        <v>10</v>
      </c>
      <c r="AU73">
        <v>12</v>
      </c>
      <c r="AV73">
        <v>18</v>
      </c>
      <c r="AW73">
        <v>11</v>
      </c>
      <c r="AX73">
        <v>7</v>
      </c>
      <c r="AY73">
        <v>22</v>
      </c>
      <c r="AZ73">
        <v>11</v>
      </c>
      <c r="BA73">
        <v>11</v>
      </c>
      <c r="BB73">
        <v>27</v>
      </c>
      <c r="BC73">
        <v>15</v>
      </c>
      <c r="BD73">
        <v>12</v>
      </c>
      <c r="BE73">
        <v>28</v>
      </c>
      <c r="BF73">
        <v>14</v>
      </c>
      <c r="BG73">
        <v>14</v>
      </c>
      <c r="BH73">
        <v>20</v>
      </c>
      <c r="BI73">
        <v>9</v>
      </c>
      <c r="BJ73">
        <v>11</v>
      </c>
      <c r="BK73" s="140">
        <v>16</v>
      </c>
      <c r="BL73" s="140">
        <v>10</v>
      </c>
      <c r="BM73" s="140">
        <v>6</v>
      </c>
    </row>
    <row r="74" spans="1:65" x14ac:dyDescent="0.35">
      <c r="B74" s="2" t="s">
        <v>33</v>
      </c>
      <c r="C74">
        <v>3</v>
      </c>
      <c r="D74">
        <v>0</v>
      </c>
      <c r="E74">
        <v>3</v>
      </c>
      <c r="F74">
        <v>1</v>
      </c>
      <c r="G74">
        <v>0</v>
      </c>
      <c r="H74">
        <v>1</v>
      </c>
      <c r="I74">
        <v>2</v>
      </c>
      <c r="J74">
        <v>0</v>
      </c>
      <c r="K74">
        <v>2</v>
      </c>
      <c r="L74">
        <v>2</v>
      </c>
      <c r="M74">
        <v>0</v>
      </c>
      <c r="N74">
        <v>2</v>
      </c>
      <c r="O74">
        <v>2</v>
      </c>
      <c r="P74">
        <v>0</v>
      </c>
      <c r="Q74">
        <v>2</v>
      </c>
      <c r="R74">
        <v>0</v>
      </c>
      <c r="S74">
        <v>0</v>
      </c>
      <c r="T74">
        <v>0</v>
      </c>
      <c r="U74">
        <v>2</v>
      </c>
      <c r="V74">
        <v>0</v>
      </c>
      <c r="W74">
        <v>2</v>
      </c>
      <c r="X74">
        <v>3</v>
      </c>
      <c r="Y74">
        <v>1</v>
      </c>
      <c r="Z74">
        <v>2</v>
      </c>
      <c r="AA74">
        <v>2</v>
      </c>
      <c r="AB74">
        <v>1</v>
      </c>
      <c r="AC74">
        <v>1</v>
      </c>
      <c r="AD74">
        <v>3</v>
      </c>
      <c r="AE74">
        <v>1</v>
      </c>
      <c r="AF74">
        <v>2</v>
      </c>
      <c r="AG74">
        <v>5</v>
      </c>
      <c r="AH74">
        <v>2</v>
      </c>
      <c r="AI74">
        <v>3</v>
      </c>
      <c r="AJ74">
        <v>5</v>
      </c>
      <c r="AK74">
        <v>3</v>
      </c>
      <c r="AL74">
        <v>2</v>
      </c>
      <c r="AM74">
        <v>2</v>
      </c>
      <c r="AN74">
        <v>0</v>
      </c>
      <c r="AO74">
        <v>2</v>
      </c>
      <c r="AP74">
        <v>1</v>
      </c>
      <c r="AQ74">
        <v>0</v>
      </c>
      <c r="AR74">
        <v>1</v>
      </c>
      <c r="AS74">
        <v>0</v>
      </c>
      <c r="AT74">
        <v>0</v>
      </c>
      <c r="AU74">
        <v>0</v>
      </c>
      <c r="AV74">
        <v>3</v>
      </c>
      <c r="AW74">
        <v>0</v>
      </c>
      <c r="AX74">
        <v>3</v>
      </c>
      <c r="AY74">
        <v>3</v>
      </c>
      <c r="AZ74">
        <v>1</v>
      </c>
      <c r="BA74">
        <v>2</v>
      </c>
      <c r="BB74">
        <v>2</v>
      </c>
      <c r="BC74">
        <v>1</v>
      </c>
      <c r="BD74">
        <v>1</v>
      </c>
      <c r="BE74">
        <v>2</v>
      </c>
      <c r="BF74">
        <v>0</v>
      </c>
      <c r="BG74">
        <v>2</v>
      </c>
      <c r="BH74">
        <v>5</v>
      </c>
      <c r="BI74">
        <v>2</v>
      </c>
      <c r="BJ74">
        <v>3</v>
      </c>
      <c r="BK74" s="140">
        <v>5</v>
      </c>
      <c r="BL74" s="140">
        <v>2</v>
      </c>
      <c r="BM74" s="140">
        <v>3</v>
      </c>
    </row>
    <row r="75" spans="1:65" x14ac:dyDescent="0.35">
      <c r="B75" s="2" t="s">
        <v>34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1</v>
      </c>
      <c r="S75">
        <v>0</v>
      </c>
      <c r="T75">
        <v>1</v>
      </c>
      <c r="U75">
        <v>1</v>
      </c>
      <c r="V75">
        <v>0</v>
      </c>
      <c r="W75">
        <v>1</v>
      </c>
      <c r="X75">
        <v>1</v>
      </c>
      <c r="Y75">
        <v>0</v>
      </c>
      <c r="Z75">
        <v>1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 s="140">
        <v>0</v>
      </c>
      <c r="BL75" s="140">
        <v>0</v>
      </c>
      <c r="BM75" s="140">
        <v>0</v>
      </c>
    </row>
    <row r="77" spans="1:65" x14ac:dyDescent="0.35">
      <c r="A77" s="2" t="s">
        <v>37</v>
      </c>
      <c r="B77" s="2" t="s">
        <v>14</v>
      </c>
      <c r="C77">
        <v>45</v>
      </c>
      <c r="D77">
        <v>24</v>
      </c>
      <c r="E77">
        <v>21</v>
      </c>
      <c r="F77">
        <v>43</v>
      </c>
      <c r="G77">
        <v>21</v>
      </c>
      <c r="H77">
        <v>22</v>
      </c>
      <c r="I77">
        <v>45</v>
      </c>
      <c r="J77">
        <v>18</v>
      </c>
      <c r="K77">
        <v>27</v>
      </c>
      <c r="L77">
        <v>51</v>
      </c>
      <c r="M77">
        <v>19</v>
      </c>
      <c r="N77">
        <v>32</v>
      </c>
      <c r="O77">
        <v>47</v>
      </c>
      <c r="P77">
        <v>17</v>
      </c>
      <c r="Q77">
        <v>30</v>
      </c>
      <c r="R77">
        <v>45</v>
      </c>
      <c r="S77">
        <v>18</v>
      </c>
      <c r="T77">
        <v>27</v>
      </c>
      <c r="U77">
        <v>45</v>
      </c>
      <c r="V77">
        <v>16</v>
      </c>
      <c r="W77">
        <v>29</v>
      </c>
      <c r="X77">
        <v>39</v>
      </c>
      <c r="Y77">
        <v>17</v>
      </c>
      <c r="Z77">
        <v>22</v>
      </c>
      <c r="AA77">
        <v>36</v>
      </c>
      <c r="AB77">
        <v>19</v>
      </c>
      <c r="AC77">
        <v>17</v>
      </c>
      <c r="AD77">
        <v>34</v>
      </c>
      <c r="AE77">
        <v>17</v>
      </c>
      <c r="AF77">
        <v>17</v>
      </c>
      <c r="AG77">
        <v>31</v>
      </c>
      <c r="AH77">
        <v>17</v>
      </c>
      <c r="AI77">
        <v>14</v>
      </c>
      <c r="AJ77">
        <v>29</v>
      </c>
      <c r="AK77">
        <v>15</v>
      </c>
      <c r="AL77">
        <v>14</v>
      </c>
      <c r="AM77">
        <v>24</v>
      </c>
      <c r="AN77">
        <v>9</v>
      </c>
      <c r="AO77">
        <v>15</v>
      </c>
      <c r="AP77">
        <v>23</v>
      </c>
      <c r="AQ77">
        <v>8</v>
      </c>
      <c r="AR77">
        <v>15</v>
      </c>
      <c r="AS77">
        <v>17</v>
      </c>
      <c r="AT77">
        <v>6</v>
      </c>
      <c r="AU77">
        <v>11</v>
      </c>
      <c r="AV77">
        <v>27</v>
      </c>
      <c r="AW77">
        <v>9</v>
      </c>
      <c r="AX77">
        <v>18</v>
      </c>
      <c r="AY77">
        <v>36</v>
      </c>
      <c r="AZ77">
        <v>14</v>
      </c>
      <c r="BA77">
        <v>22</v>
      </c>
      <c r="BB77">
        <v>36</v>
      </c>
      <c r="BC77">
        <v>15</v>
      </c>
      <c r="BD77">
        <v>21</v>
      </c>
      <c r="BE77">
        <v>43</v>
      </c>
      <c r="BF77">
        <v>19</v>
      </c>
      <c r="BG77">
        <v>24</v>
      </c>
      <c r="BH77">
        <v>48</v>
      </c>
      <c r="BI77">
        <v>21</v>
      </c>
      <c r="BJ77">
        <v>27</v>
      </c>
      <c r="BK77" s="140">
        <v>38</v>
      </c>
      <c r="BL77" s="140">
        <v>18</v>
      </c>
      <c r="BM77" s="140">
        <v>20</v>
      </c>
    </row>
    <row r="78" spans="1:65" x14ac:dyDescent="0.35">
      <c r="B78" s="2" t="s">
        <v>15</v>
      </c>
      <c r="C78">
        <v>45</v>
      </c>
      <c r="D78">
        <v>19</v>
      </c>
      <c r="E78">
        <v>26</v>
      </c>
      <c r="F78">
        <v>49</v>
      </c>
      <c r="G78">
        <v>22</v>
      </c>
      <c r="H78">
        <v>27</v>
      </c>
      <c r="I78">
        <v>50</v>
      </c>
      <c r="J78">
        <v>24</v>
      </c>
      <c r="K78">
        <v>26</v>
      </c>
      <c r="L78">
        <v>48</v>
      </c>
      <c r="M78">
        <v>22</v>
      </c>
      <c r="N78">
        <v>26</v>
      </c>
      <c r="O78">
        <v>44</v>
      </c>
      <c r="P78">
        <v>23</v>
      </c>
      <c r="Q78">
        <v>21</v>
      </c>
      <c r="R78">
        <v>44</v>
      </c>
      <c r="S78">
        <v>25</v>
      </c>
      <c r="T78">
        <v>19</v>
      </c>
      <c r="U78">
        <v>39</v>
      </c>
      <c r="V78">
        <v>23</v>
      </c>
      <c r="W78">
        <v>16</v>
      </c>
      <c r="X78">
        <v>44</v>
      </c>
      <c r="Y78">
        <v>23</v>
      </c>
      <c r="Z78">
        <v>21</v>
      </c>
      <c r="AA78">
        <v>44</v>
      </c>
      <c r="AB78">
        <v>18</v>
      </c>
      <c r="AC78">
        <v>26</v>
      </c>
      <c r="AD78">
        <v>43</v>
      </c>
      <c r="AE78">
        <v>16</v>
      </c>
      <c r="AF78">
        <v>27</v>
      </c>
      <c r="AG78">
        <v>48</v>
      </c>
      <c r="AH78">
        <v>21</v>
      </c>
      <c r="AI78">
        <v>27</v>
      </c>
      <c r="AJ78">
        <v>48</v>
      </c>
      <c r="AK78">
        <v>18</v>
      </c>
      <c r="AL78">
        <v>30</v>
      </c>
      <c r="AM78">
        <v>41</v>
      </c>
      <c r="AN78">
        <v>19</v>
      </c>
      <c r="AO78">
        <v>22</v>
      </c>
      <c r="AP78">
        <v>34</v>
      </c>
      <c r="AQ78">
        <v>19</v>
      </c>
      <c r="AR78">
        <v>15</v>
      </c>
      <c r="AS78">
        <v>40</v>
      </c>
      <c r="AT78">
        <v>22</v>
      </c>
      <c r="AU78">
        <v>18</v>
      </c>
      <c r="AV78">
        <v>36</v>
      </c>
      <c r="AW78">
        <v>19</v>
      </c>
      <c r="AX78">
        <v>17</v>
      </c>
      <c r="AY78">
        <v>39</v>
      </c>
      <c r="AZ78">
        <v>19</v>
      </c>
      <c r="BA78">
        <v>20</v>
      </c>
      <c r="BB78">
        <v>41</v>
      </c>
      <c r="BC78">
        <v>16</v>
      </c>
      <c r="BD78">
        <v>25</v>
      </c>
      <c r="BE78">
        <v>36</v>
      </c>
      <c r="BF78">
        <v>14</v>
      </c>
      <c r="BG78">
        <v>22</v>
      </c>
      <c r="BH78">
        <v>31</v>
      </c>
      <c r="BI78">
        <v>9</v>
      </c>
      <c r="BJ78">
        <v>22</v>
      </c>
      <c r="BK78" s="140">
        <v>37</v>
      </c>
      <c r="BL78" s="140">
        <v>12</v>
      </c>
      <c r="BM78" s="140">
        <v>25</v>
      </c>
    </row>
    <row r="79" spans="1:65" x14ac:dyDescent="0.35">
      <c r="B79" s="2" t="s">
        <v>16</v>
      </c>
      <c r="C79">
        <v>71</v>
      </c>
      <c r="D79">
        <v>38</v>
      </c>
      <c r="E79">
        <v>33</v>
      </c>
      <c r="F79">
        <v>60</v>
      </c>
      <c r="G79">
        <v>33</v>
      </c>
      <c r="H79">
        <v>27</v>
      </c>
      <c r="I79">
        <v>52</v>
      </c>
      <c r="J79">
        <v>28</v>
      </c>
      <c r="K79">
        <v>24</v>
      </c>
      <c r="L79">
        <v>47</v>
      </c>
      <c r="M79">
        <v>25</v>
      </c>
      <c r="N79">
        <v>22</v>
      </c>
      <c r="O79">
        <v>44</v>
      </c>
      <c r="P79">
        <v>22</v>
      </c>
      <c r="Q79">
        <v>22</v>
      </c>
      <c r="R79">
        <v>41</v>
      </c>
      <c r="S79">
        <v>18</v>
      </c>
      <c r="T79">
        <v>23</v>
      </c>
      <c r="U79">
        <v>45</v>
      </c>
      <c r="V79">
        <v>23</v>
      </c>
      <c r="W79">
        <v>22</v>
      </c>
      <c r="X79">
        <v>47</v>
      </c>
      <c r="Y79">
        <v>24</v>
      </c>
      <c r="Z79">
        <v>23</v>
      </c>
      <c r="AA79">
        <v>45</v>
      </c>
      <c r="AB79">
        <v>22</v>
      </c>
      <c r="AC79">
        <v>23</v>
      </c>
      <c r="AD79">
        <v>42</v>
      </c>
      <c r="AE79">
        <v>23</v>
      </c>
      <c r="AF79">
        <v>19</v>
      </c>
      <c r="AG79">
        <v>46</v>
      </c>
      <c r="AH79">
        <v>27</v>
      </c>
      <c r="AI79">
        <v>19</v>
      </c>
      <c r="AJ79">
        <v>45</v>
      </c>
      <c r="AK79">
        <v>25</v>
      </c>
      <c r="AL79">
        <v>20</v>
      </c>
      <c r="AM79">
        <v>51</v>
      </c>
      <c r="AN79">
        <v>26</v>
      </c>
      <c r="AO79">
        <v>25</v>
      </c>
      <c r="AP79">
        <v>48</v>
      </c>
      <c r="AQ79">
        <v>16</v>
      </c>
      <c r="AR79">
        <v>32</v>
      </c>
      <c r="AS79">
        <v>49</v>
      </c>
      <c r="AT79">
        <v>17</v>
      </c>
      <c r="AU79">
        <v>32</v>
      </c>
      <c r="AV79">
        <v>50</v>
      </c>
      <c r="AW79">
        <v>20</v>
      </c>
      <c r="AX79">
        <v>30</v>
      </c>
      <c r="AY79">
        <v>46</v>
      </c>
      <c r="AZ79">
        <v>17</v>
      </c>
      <c r="BA79">
        <v>29</v>
      </c>
      <c r="BB79">
        <v>43</v>
      </c>
      <c r="BC79">
        <v>20</v>
      </c>
      <c r="BD79">
        <v>23</v>
      </c>
      <c r="BE79">
        <v>35</v>
      </c>
      <c r="BF79">
        <v>19</v>
      </c>
      <c r="BG79">
        <v>16</v>
      </c>
      <c r="BH79">
        <v>42</v>
      </c>
      <c r="BI79">
        <v>23</v>
      </c>
      <c r="BJ79">
        <v>19</v>
      </c>
      <c r="BK79" s="140">
        <v>38</v>
      </c>
      <c r="BL79" s="140">
        <v>18</v>
      </c>
      <c r="BM79" s="140">
        <v>20</v>
      </c>
    </row>
    <row r="80" spans="1:65" x14ac:dyDescent="0.35">
      <c r="B80" s="2" t="s">
        <v>17</v>
      </c>
      <c r="C80">
        <v>50</v>
      </c>
      <c r="D80">
        <v>25</v>
      </c>
      <c r="E80">
        <v>25</v>
      </c>
      <c r="F80">
        <v>47</v>
      </c>
      <c r="G80">
        <v>24</v>
      </c>
      <c r="H80">
        <v>23</v>
      </c>
      <c r="I80">
        <v>57</v>
      </c>
      <c r="J80">
        <v>33</v>
      </c>
      <c r="K80">
        <v>24</v>
      </c>
      <c r="L80">
        <v>58</v>
      </c>
      <c r="M80">
        <v>31</v>
      </c>
      <c r="N80">
        <v>27</v>
      </c>
      <c r="O80">
        <v>65</v>
      </c>
      <c r="P80">
        <v>37</v>
      </c>
      <c r="Q80">
        <v>28</v>
      </c>
      <c r="R80">
        <v>70</v>
      </c>
      <c r="S80">
        <v>39</v>
      </c>
      <c r="T80">
        <v>31</v>
      </c>
      <c r="U80">
        <v>56</v>
      </c>
      <c r="V80">
        <v>29</v>
      </c>
      <c r="W80">
        <v>27</v>
      </c>
      <c r="X80">
        <v>51</v>
      </c>
      <c r="Y80">
        <v>25</v>
      </c>
      <c r="Z80">
        <v>26</v>
      </c>
      <c r="AA80">
        <v>43</v>
      </c>
      <c r="AB80">
        <v>24</v>
      </c>
      <c r="AC80">
        <v>19</v>
      </c>
      <c r="AD80">
        <v>41</v>
      </c>
      <c r="AE80">
        <v>21</v>
      </c>
      <c r="AF80">
        <v>20</v>
      </c>
      <c r="AG80">
        <v>43</v>
      </c>
      <c r="AH80">
        <v>18</v>
      </c>
      <c r="AI80">
        <v>25</v>
      </c>
      <c r="AJ80">
        <v>51</v>
      </c>
      <c r="AK80">
        <v>24</v>
      </c>
      <c r="AL80">
        <v>27</v>
      </c>
      <c r="AM80">
        <v>47</v>
      </c>
      <c r="AN80">
        <v>22</v>
      </c>
      <c r="AO80">
        <v>25</v>
      </c>
      <c r="AP80">
        <v>45</v>
      </c>
      <c r="AQ80">
        <v>24</v>
      </c>
      <c r="AR80">
        <v>21</v>
      </c>
      <c r="AS80">
        <v>45</v>
      </c>
      <c r="AT80">
        <v>25</v>
      </c>
      <c r="AU80">
        <v>20</v>
      </c>
      <c r="AV80">
        <v>47</v>
      </c>
      <c r="AW80">
        <v>25</v>
      </c>
      <c r="AX80">
        <v>22</v>
      </c>
      <c r="AY80">
        <v>40</v>
      </c>
      <c r="AZ80">
        <v>20</v>
      </c>
      <c r="BA80">
        <v>20</v>
      </c>
      <c r="BB80">
        <v>49</v>
      </c>
      <c r="BC80">
        <v>23</v>
      </c>
      <c r="BD80">
        <v>26</v>
      </c>
      <c r="BE80">
        <v>46</v>
      </c>
      <c r="BF80">
        <v>17</v>
      </c>
      <c r="BG80">
        <v>29</v>
      </c>
      <c r="BH80">
        <v>45</v>
      </c>
      <c r="BI80">
        <v>17</v>
      </c>
      <c r="BJ80">
        <v>28</v>
      </c>
      <c r="BK80" s="140">
        <v>48</v>
      </c>
      <c r="BL80" s="140">
        <v>21</v>
      </c>
      <c r="BM80" s="140">
        <v>27</v>
      </c>
    </row>
    <row r="81" spans="2:65" x14ac:dyDescent="0.35">
      <c r="B81" s="2" t="s">
        <v>18</v>
      </c>
      <c r="C81">
        <v>63</v>
      </c>
      <c r="D81">
        <v>29</v>
      </c>
      <c r="E81">
        <v>34</v>
      </c>
      <c r="F81">
        <v>55</v>
      </c>
      <c r="G81">
        <v>27</v>
      </c>
      <c r="H81">
        <v>28</v>
      </c>
      <c r="I81">
        <v>48</v>
      </c>
      <c r="J81">
        <v>26</v>
      </c>
      <c r="K81">
        <v>22</v>
      </c>
      <c r="L81">
        <v>50</v>
      </c>
      <c r="M81">
        <v>28</v>
      </c>
      <c r="N81">
        <v>22</v>
      </c>
      <c r="O81">
        <v>44</v>
      </c>
      <c r="P81">
        <v>28</v>
      </c>
      <c r="Q81">
        <v>16</v>
      </c>
      <c r="R81">
        <v>35</v>
      </c>
      <c r="S81">
        <v>22</v>
      </c>
      <c r="T81">
        <v>13</v>
      </c>
      <c r="U81">
        <v>39</v>
      </c>
      <c r="V81">
        <v>22</v>
      </c>
      <c r="W81">
        <v>17</v>
      </c>
      <c r="X81">
        <v>49</v>
      </c>
      <c r="Y81">
        <v>29</v>
      </c>
      <c r="Z81">
        <v>20</v>
      </c>
      <c r="AA81">
        <v>47</v>
      </c>
      <c r="AB81">
        <v>28</v>
      </c>
      <c r="AC81">
        <v>19</v>
      </c>
      <c r="AD81">
        <v>56</v>
      </c>
      <c r="AE81">
        <v>36</v>
      </c>
      <c r="AF81">
        <v>20</v>
      </c>
      <c r="AG81">
        <v>55</v>
      </c>
      <c r="AH81">
        <v>35</v>
      </c>
      <c r="AI81">
        <v>20</v>
      </c>
      <c r="AJ81">
        <v>48</v>
      </c>
      <c r="AK81">
        <v>28</v>
      </c>
      <c r="AL81">
        <v>20</v>
      </c>
      <c r="AM81">
        <v>37</v>
      </c>
      <c r="AN81">
        <v>20</v>
      </c>
      <c r="AO81">
        <v>17</v>
      </c>
      <c r="AP81">
        <v>39</v>
      </c>
      <c r="AQ81">
        <v>22</v>
      </c>
      <c r="AR81">
        <v>17</v>
      </c>
      <c r="AS81">
        <v>34</v>
      </c>
      <c r="AT81">
        <v>19</v>
      </c>
      <c r="AU81">
        <v>15</v>
      </c>
      <c r="AV81">
        <v>37</v>
      </c>
      <c r="AW81">
        <v>18</v>
      </c>
      <c r="AX81">
        <v>19</v>
      </c>
      <c r="AY81">
        <v>42</v>
      </c>
      <c r="AZ81">
        <v>21</v>
      </c>
      <c r="BA81">
        <v>21</v>
      </c>
      <c r="BB81">
        <v>39</v>
      </c>
      <c r="BC81">
        <v>19</v>
      </c>
      <c r="BD81">
        <v>20</v>
      </c>
      <c r="BE81">
        <v>38</v>
      </c>
      <c r="BF81">
        <v>21</v>
      </c>
      <c r="BG81">
        <v>17</v>
      </c>
      <c r="BH81">
        <v>36</v>
      </c>
      <c r="BI81">
        <v>23</v>
      </c>
      <c r="BJ81">
        <v>13</v>
      </c>
      <c r="BK81" s="140">
        <v>37</v>
      </c>
      <c r="BL81" s="140">
        <v>23</v>
      </c>
      <c r="BM81" s="140">
        <v>14</v>
      </c>
    </row>
    <row r="82" spans="2:65" x14ac:dyDescent="0.35">
      <c r="B82" s="2" t="s">
        <v>19</v>
      </c>
      <c r="C82">
        <v>39</v>
      </c>
      <c r="D82">
        <v>22</v>
      </c>
      <c r="E82">
        <v>17</v>
      </c>
      <c r="F82">
        <v>43</v>
      </c>
      <c r="G82">
        <v>21</v>
      </c>
      <c r="H82">
        <v>22</v>
      </c>
      <c r="I82">
        <v>45</v>
      </c>
      <c r="J82">
        <v>18</v>
      </c>
      <c r="K82">
        <v>27</v>
      </c>
      <c r="L82">
        <v>47</v>
      </c>
      <c r="M82">
        <v>18</v>
      </c>
      <c r="N82">
        <v>29</v>
      </c>
      <c r="O82">
        <v>41</v>
      </c>
      <c r="P82">
        <v>17</v>
      </c>
      <c r="Q82">
        <v>24</v>
      </c>
      <c r="R82">
        <v>32</v>
      </c>
      <c r="S82">
        <v>15</v>
      </c>
      <c r="T82">
        <v>17</v>
      </c>
      <c r="U82">
        <v>21</v>
      </c>
      <c r="V82">
        <v>13</v>
      </c>
      <c r="W82">
        <v>8</v>
      </c>
      <c r="X82">
        <v>21</v>
      </c>
      <c r="Y82">
        <v>14</v>
      </c>
      <c r="Z82">
        <v>7</v>
      </c>
      <c r="AA82">
        <v>25</v>
      </c>
      <c r="AB82">
        <v>17</v>
      </c>
      <c r="AC82">
        <v>8</v>
      </c>
      <c r="AD82">
        <v>27</v>
      </c>
      <c r="AE82">
        <v>19</v>
      </c>
      <c r="AF82">
        <v>8</v>
      </c>
      <c r="AG82">
        <v>28</v>
      </c>
      <c r="AH82">
        <v>19</v>
      </c>
      <c r="AI82">
        <v>9</v>
      </c>
      <c r="AJ82">
        <v>35</v>
      </c>
      <c r="AK82">
        <v>23</v>
      </c>
      <c r="AL82">
        <v>12</v>
      </c>
      <c r="AM82">
        <v>39</v>
      </c>
      <c r="AN82">
        <v>25</v>
      </c>
      <c r="AO82">
        <v>14</v>
      </c>
      <c r="AP82">
        <v>41</v>
      </c>
      <c r="AQ82">
        <v>27</v>
      </c>
      <c r="AR82">
        <v>14</v>
      </c>
      <c r="AS82">
        <v>47</v>
      </c>
      <c r="AT82">
        <v>28</v>
      </c>
      <c r="AU82">
        <v>19</v>
      </c>
      <c r="AV82">
        <v>50</v>
      </c>
      <c r="AW82">
        <v>24</v>
      </c>
      <c r="AX82">
        <v>26</v>
      </c>
      <c r="AY82">
        <v>45</v>
      </c>
      <c r="AZ82">
        <v>20</v>
      </c>
      <c r="BA82">
        <v>25</v>
      </c>
      <c r="BB82">
        <v>37</v>
      </c>
      <c r="BC82">
        <v>17</v>
      </c>
      <c r="BD82">
        <v>20</v>
      </c>
      <c r="BE82">
        <v>40</v>
      </c>
      <c r="BF82">
        <v>20</v>
      </c>
      <c r="BG82">
        <v>20</v>
      </c>
      <c r="BH82">
        <v>41</v>
      </c>
      <c r="BI82">
        <v>19</v>
      </c>
      <c r="BJ82">
        <v>22</v>
      </c>
      <c r="BK82" s="140">
        <v>48</v>
      </c>
      <c r="BL82" s="140">
        <v>21</v>
      </c>
      <c r="BM82" s="140">
        <v>27</v>
      </c>
    </row>
    <row r="83" spans="2:65" x14ac:dyDescent="0.35">
      <c r="B83" s="2" t="s">
        <v>20</v>
      </c>
      <c r="C83">
        <v>38</v>
      </c>
      <c r="D83">
        <v>22</v>
      </c>
      <c r="E83">
        <v>16</v>
      </c>
      <c r="F83">
        <v>42</v>
      </c>
      <c r="G83">
        <v>25</v>
      </c>
      <c r="H83">
        <v>17</v>
      </c>
      <c r="I83">
        <v>35</v>
      </c>
      <c r="J83">
        <v>25</v>
      </c>
      <c r="K83">
        <v>10</v>
      </c>
      <c r="L83">
        <v>35</v>
      </c>
      <c r="M83">
        <v>22</v>
      </c>
      <c r="N83">
        <v>13</v>
      </c>
      <c r="O83">
        <v>37</v>
      </c>
      <c r="P83">
        <v>20</v>
      </c>
      <c r="Q83">
        <v>17</v>
      </c>
      <c r="R83">
        <v>38</v>
      </c>
      <c r="S83">
        <v>16</v>
      </c>
      <c r="T83">
        <v>22</v>
      </c>
      <c r="U83">
        <v>38</v>
      </c>
      <c r="V83">
        <v>14</v>
      </c>
      <c r="W83">
        <v>24</v>
      </c>
      <c r="X83">
        <v>35</v>
      </c>
      <c r="Y83">
        <v>13</v>
      </c>
      <c r="Z83">
        <v>22</v>
      </c>
      <c r="AA83">
        <v>33</v>
      </c>
      <c r="AB83">
        <v>12</v>
      </c>
      <c r="AC83">
        <v>21</v>
      </c>
      <c r="AD83">
        <v>26</v>
      </c>
      <c r="AE83">
        <v>9</v>
      </c>
      <c r="AF83">
        <v>17</v>
      </c>
      <c r="AG83">
        <v>25</v>
      </c>
      <c r="AH83">
        <v>11</v>
      </c>
      <c r="AI83">
        <v>14</v>
      </c>
      <c r="AJ83">
        <v>25</v>
      </c>
      <c r="AK83">
        <v>15</v>
      </c>
      <c r="AL83">
        <v>10</v>
      </c>
      <c r="AM83">
        <v>26</v>
      </c>
      <c r="AN83">
        <v>17</v>
      </c>
      <c r="AO83">
        <v>9</v>
      </c>
      <c r="AP83">
        <v>24</v>
      </c>
      <c r="AQ83">
        <v>15</v>
      </c>
      <c r="AR83">
        <v>9</v>
      </c>
      <c r="AS83">
        <v>27</v>
      </c>
      <c r="AT83">
        <v>17</v>
      </c>
      <c r="AU83">
        <v>10</v>
      </c>
      <c r="AV83">
        <v>28</v>
      </c>
      <c r="AW83">
        <v>20</v>
      </c>
      <c r="AX83">
        <v>8</v>
      </c>
      <c r="AY83">
        <v>36</v>
      </c>
      <c r="AZ83">
        <v>24</v>
      </c>
      <c r="BA83">
        <v>12</v>
      </c>
      <c r="BB83">
        <v>39</v>
      </c>
      <c r="BC83">
        <v>23</v>
      </c>
      <c r="BD83">
        <v>16</v>
      </c>
      <c r="BE83">
        <v>48</v>
      </c>
      <c r="BF83">
        <v>25</v>
      </c>
      <c r="BG83">
        <v>23</v>
      </c>
      <c r="BH83">
        <v>47</v>
      </c>
      <c r="BI83">
        <v>25</v>
      </c>
      <c r="BJ83">
        <v>22</v>
      </c>
      <c r="BK83" s="140">
        <v>49</v>
      </c>
      <c r="BL83" s="140">
        <v>26</v>
      </c>
      <c r="BM83" s="140">
        <v>23</v>
      </c>
    </row>
    <row r="84" spans="2:65" x14ac:dyDescent="0.35">
      <c r="B84" s="2" t="s">
        <v>21</v>
      </c>
      <c r="C84">
        <v>45</v>
      </c>
      <c r="D84">
        <v>23</v>
      </c>
      <c r="E84">
        <v>22</v>
      </c>
      <c r="F84">
        <v>39</v>
      </c>
      <c r="G84">
        <v>17</v>
      </c>
      <c r="H84">
        <v>22</v>
      </c>
      <c r="I84">
        <v>36</v>
      </c>
      <c r="J84">
        <v>15</v>
      </c>
      <c r="K84">
        <v>21</v>
      </c>
      <c r="L84">
        <v>37</v>
      </c>
      <c r="M84">
        <v>19</v>
      </c>
      <c r="N84">
        <v>18</v>
      </c>
      <c r="O84">
        <v>35</v>
      </c>
      <c r="P84">
        <v>22</v>
      </c>
      <c r="Q84">
        <v>13</v>
      </c>
      <c r="R84">
        <v>35</v>
      </c>
      <c r="S84">
        <v>21</v>
      </c>
      <c r="T84">
        <v>14</v>
      </c>
      <c r="U84">
        <v>40</v>
      </c>
      <c r="V84">
        <v>24</v>
      </c>
      <c r="W84">
        <v>16</v>
      </c>
      <c r="X84">
        <v>37</v>
      </c>
      <c r="Y84">
        <v>22</v>
      </c>
      <c r="Z84">
        <v>15</v>
      </c>
      <c r="AA84">
        <v>33</v>
      </c>
      <c r="AB84">
        <v>20</v>
      </c>
      <c r="AC84">
        <v>13</v>
      </c>
      <c r="AD84">
        <v>37</v>
      </c>
      <c r="AE84">
        <v>18</v>
      </c>
      <c r="AF84">
        <v>19</v>
      </c>
      <c r="AG84">
        <v>39</v>
      </c>
      <c r="AH84">
        <v>17</v>
      </c>
      <c r="AI84">
        <v>22</v>
      </c>
      <c r="AJ84">
        <v>39</v>
      </c>
      <c r="AK84">
        <v>15</v>
      </c>
      <c r="AL84">
        <v>24</v>
      </c>
      <c r="AM84">
        <v>38</v>
      </c>
      <c r="AN84">
        <v>14</v>
      </c>
      <c r="AO84">
        <v>24</v>
      </c>
      <c r="AP84">
        <v>38</v>
      </c>
      <c r="AQ84">
        <v>14</v>
      </c>
      <c r="AR84">
        <v>24</v>
      </c>
      <c r="AS84">
        <v>31</v>
      </c>
      <c r="AT84">
        <v>13</v>
      </c>
      <c r="AU84">
        <v>18</v>
      </c>
      <c r="AV84">
        <v>32</v>
      </c>
      <c r="AW84">
        <v>13</v>
      </c>
      <c r="AX84">
        <v>19</v>
      </c>
      <c r="AY84">
        <v>29</v>
      </c>
      <c r="AZ84">
        <v>15</v>
      </c>
      <c r="BA84">
        <v>14</v>
      </c>
      <c r="BB84">
        <v>34</v>
      </c>
      <c r="BC84">
        <v>20</v>
      </c>
      <c r="BD84">
        <v>14</v>
      </c>
      <c r="BE84">
        <v>30</v>
      </c>
      <c r="BF84">
        <v>20</v>
      </c>
      <c r="BG84">
        <v>10</v>
      </c>
      <c r="BH84">
        <v>36</v>
      </c>
      <c r="BI84">
        <v>23</v>
      </c>
      <c r="BJ84">
        <v>13</v>
      </c>
      <c r="BK84" s="140">
        <v>29</v>
      </c>
      <c r="BL84" s="140">
        <v>21</v>
      </c>
      <c r="BM84" s="140">
        <v>8</v>
      </c>
    </row>
    <row r="85" spans="2:65" x14ac:dyDescent="0.35">
      <c r="B85" s="2" t="s">
        <v>22</v>
      </c>
      <c r="C85">
        <v>58</v>
      </c>
      <c r="D85">
        <v>22</v>
      </c>
      <c r="E85">
        <v>36</v>
      </c>
      <c r="F85">
        <v>56</v>
      </c>
      <c r="G85">
        <v>22</v>
      </c>
      <c r="H85">
        <v>34</v>
      </c>
      <c r="I85">
        <v>55</v>
      </c>
      <c r="J85">
        <v>23</v>
      </c>
      <c r="K85">
        <v>32</v>
      </c>
      <c r="L85">
        <v>53</v>
      </c>
      <c r="M85">
        <v>22</v>
      </c>
      <c r="N85">
        <v>31</v>
      </c>
      <c r="O85">
        <v>54</v>
      </c>
      <c r="P85">
        <v>21</v>
      </c>
      <c r="Q85">
        <v>33</v>
      </c>
      <c r="R85">
        <v>44</v>
      </c>
      <c r="S85">
        <v>21</v>
      </c>
      <c r="T85">
        <v>23</v>
      </c>
      <c r="U85">
        <v>35</v>
      </c>
      <c r="V85">
        <v>17</v>
      </c>
      <c r="W85">
        <v>18</v>
      </c>
      <c r="X85">
        <v>36</v>
      </c>
      <c r="Y85">
        <v>16</v>
      </c>
      <c r="Z85">
        <v>20</v>
      </c>
      <c r="AA85">
        <v>37</v>
      </c>
      <c r="AB85">
        <v>18</v>
      </c>
      <c r="AC85">
        <v>19</v>
      </c>
      <c r="AD85">
        <v>36</v>
      </c>
      <c r="AE85">
        <v>21</v>
      </c>
      <c r="AF85">
        <v>15</v>
      </c>
      <c r="AG85">
        <v>38</v>
      </c>
      <c r="AH85">
        <v>21</v>
      </c>
      <c r="AI85">
        <v>17</v>
      </c>
      <c r="AJ85">
        <v>46</v>
      </c>
      <c r="AK85">
        <v>26</v>
      </c>
      <c r="AL85">
        <v>20</v>
      </c>
      <c r="AM85">
        <v>39</v>
      </c>
      <c r="AN85">
        <v>23</v>
      </c>
      <c r="AO85">
        <v>16</v>
      </c>
      <c r="AP85">
        <v>31</v>
      </c>
      <c r="AQ85">
        <v>19</v>
      </c>
      <c r="AR85">
        <v>12</v>
      </c>
      <c r="AS85">
        <v>36</v>
      </c>
      <c r="AT85">
        <v>18</v>
      </c>
      <c r="AU85">
        <v>18</v>
      </c>
      <c r="AV85">
        <v>37</v>
      </c>
      <c r="AW85">
        <v>16</v>
      </c>
      <c r="AX85">
        <v>21</v>
      </c>
      <c r="AY85">
        <v>41</v>
      </c>
      <c r="AZ85">
        <v>19</v>
      </c>
      <c r="BA85">
        <v>22</v>
      </c>
      <c r="BB85">
        <v>38</v>
      </c>
      <c r="BC85">
        <v>16</v>
      </c>
      <c r="BD85">
        <v>22</v>
      </c>
      <c r="BE85">
        <v>40</v>
      </c>
      <c r="BF85">
        <v>14</v>
      </c>
      <c r="BG85">
        <v>26</v>
      </c>
      <c r="BH85">
        <v>31</v>
      </c>
      <c r="BI85">
        <v>14</v>
      </c>
      <c r="BJ85">
        <v>17</v>
      </c>
      <c r="BK85" s="140">
        <v>35</v>
      </c>
      <c r="BL85" s="140">
        <v>14</v>
      </c>
      <c r="BM85" s="140">
        <v>21</v>
      </c>
    </row>
    <row r="86" spans="2:65" x14ac:dyDescent="0.35">
      <c r="B86" s="2" t="s">
        <v>23</v>
      </c>
      <c r="C86">
        <v>57</v>
      </c>
      <c r="D86">
        <v>38</v>
      </c>
      <c r="E86">
        <v>19</v>
      </c>
      <c r="F86">
        <v>58</v>
      </c>
      <c r="G86">
        <v>39</v>
      </c>
      <c r="H86">
        <v>19</v>
      </c>
      <c r="I86">
        <v>62</v>
      </c>
      <c r="J86">
        <v>36</v>
      </c>
      <c r="K86">
        <v>26</v>
      </c>
      <c r="L86">
        <v>55</v>
      </c>
      <c r="M86">
        <v>31</v>
      </c>
      <c r="N86">
        <v>24</v>
      </c>
      <c r="O86">
        <v>47</v>
      </c>
      <c r="P86">
        <v>24</v>
      </c>
      <c r="Q86">
        <v>23</v>
      </c>
      <c r="R86">
        <v>54</v>
      </c>
      <c r="S86">
        <v>22</v>
      </c>
      <c r="T86">
        <v>32</v>
      </c>
      <c r="U86">
        <v>51</v>
      </c>
      <c r="V86">
        <v>19</v>
      </c>
      <c r="W86">
        <v>32</v>
      </c>
      <c r="X86">
        <v>49</v>
      </c>
      <c r="Y86">
        <v>21</v>
      </c>
      <c r="Z86">
        <v>28</v>
      </c>
      <c r="AA86">
        <v>45</v>
      </c>
      <c r="AB86">
        <v>19</v>
      </c>
      <c r="AC86">
        <v>26</v>
      </c>
      <c r="AD86">
        <v>50</v>
      </c>
      <c r="AE86">
        <v>20</v>
      </c>
      <c r="AF86">
        <v>30</v>
      </c>
      <c r="AG86">
        <v>42</v>
      </c>
      <c r="AH86">
        <v>22</v>
      </c>
      <c r="AI86">
        <v>20</v>
      </c>
      <c r="AJ86">
        <v>34</v>
      </c>
      <c r="AK86">
        <v>17</v>
      </c>
      <c r="AL86">
        <v>17</v>
      </c>
      <c r="AM86">
        <v>34</v>
      </c>
      <c r="AN86">
        <v>16</v>
      </c>
      <c r="AO86">
        <v>18</v>
      </c>
      <c r="AP86">
        <v>36</v>
      </c>
      <c r="AQ86">
        <v>18</v>
      </c>
      <c r="AR86">
        <v>18</v>
      </c>
      <c r="AS86">
        <v>35</v>
      </c>
      <c r="AT86">
        <v>20</v>
      </c>
      <c r="AU86">
        <v>15</v>
      </c>
      <c r="AV86">
        <v>34</v>
      </c>
      <c r="AW86">
        <v>19</v>
      </c>
      <c r="AX86">
        <v>15</v>
      </c>
      <c r="AY86">
        <v>39</v>
      </c>
      <c r="AZ86">
        <v>21</v>
      </c>
      <c r="BA86">
        <v>18</v>
      </c>
      <c r="BB86">
        <v>36</v>
      </c>
      <c r="BC86">
        <v>22</v>
      </c>
      <c r="BD86">
        <v>14</v>
      </c>
      <c r="BE86">
        <v>28</v>
      </c>
      <c r="BF86">
        <v>17</v>
      </c>
      <c r="BG86">
        <v>11</v>
      </c>
      <c r="BH86">
        <v>34</v>
      </c>
      <c r="BI86">
        <v>15</v>
      </c>
      <c r="BJ86">
        <v>19</v>
      </c>
      <c r="BK86" s="140">
        <v>34</v>
      </c>
      <c r="BL86" s="140">
        <v>16</v>
      </c>
      <c r="BM86" s="140">
        <v>18</v>
      </c>
    </row>
    <row r="87" spans="2:65" x14ac:dyDescent="0.35">
      <c r="B87" s="2" t="s">
        <v>24</v>
      </c>
      <c r="C87">
        <v>55</v>
      </c>
      <c r="D87">
        <v>29</v>
      </c>
      <c r="E87">
        <v>26</v>
      </c>
      <c r="F87">
        <v>46</v>
      </c>
      <c r="G87">
        <v>22</v>
      </c>
      <c r="H87">
        <v>24</v>
      </c>
      <c r="I87">
        <v>48</v>
      </c>
      <c r="J87">
        <v>27</v>
      </c>
      <c r="K87">
        <v>21</v>
      </c>
      <c r="L87">
        <v>50</v>
      </c>
      <c r="M87">
        <v>30</v>
      </c>
      <c r="N87">
        <v>20</v>
      </c>
      <c r="O87">
        <v>51</v>
      </c>
      <c r="P87">
        <v>31</v>
      </c>
      <c r="Q87">
        <v>20</v>
      </c>
      <c r="R87">
        <v>52</v>
      </c>
      <c r="S87">
        <v>33</v>
      </c>
      <c r="T87">
        <v>19</v>
      </c>
      <c r="U87">
        <v>50</v>
      </c>
      <c r="V87">
        <v>33</v>
      </c>
      <c r="W87">
        <v>17</v>
      </c>
      <c r="X87">
        <v>57</v>
      </c>
      <c r="Y87">
        <v>33</v>
      </c>
      <c r="Z87">
        <v>24</v>
      </c>
      <c r="AA87">
        <v>59</v>
      </c>
      <c r="AB87">
        <v>33</v>
      </c>
      <c r="AC87">
        <v>26</v>
      </c>
      <c r="AD87">
        <v>50</v>
      </c>
      <c r="AE87">
        <v>28</v>
      </c>
      <c r="AF87">
        <v>22</v>
      </c>
      <c r="AG87">
        <v>58</v>
      </c>
      <c r="AH87">
        <v>26</v>
      </c>
      <c r="AI87">
        <v>32</v>
      </c>
      <c r="AJ87">
        <v>53</v>
      </c>
      <c r="AK87">
        <v>22</v>
      </c>
      <c r="AL87">
        <v>31</v>
      </c>
      <c r="AM87">
        <v>50</v>
      </c>
      <c r="AN87">
        <v>22</v>
      </c>
      <c r="AO87">
        <v>28</v>
      </c>
      <c r="AP87">
        <v>45</v>
      </c>
      <c r="AQ87">
        <v>20</v>
      </c>
      <c r="AR87">
        <v>25</v>
      </c>
      <c r="AS87">
        <v>48</v>
      </c>
      <c r="AT87">
        <v>21</v>
      </c>
      <c r="AU87">
        <v>27</v>
      </c>
      <c r="AV87">
        <v>43</v>
      </c>
      <c r="AW87">
        <v>22</v>
      </c>
      <c r="AX87">
        <v>21</v>
      </c>
      <c r="AY87">
        <v>35</v>
      </c>
      <c r="AZ87">
        <v>16</v>
      </c>
      <c r="BA87">
        <v>19</v>
      </c>
      <c r="BB87">
        <v>35</v>
      </c>
      <c r="BC87">
        <v>16</v>
      </c>
      <c r="BD87">
        <v>19</v>
      </c>
      <c r="BE87">
        <v>33</v>
      </c>
      <c r="BF87">
        <v>18</v>
      </c>
      <c r="BG87">
        <v>15</v>
      </c>
      <c r="BH87">
        <v>35</v>
      </c>
      <c r="BI87">
        <v>21</v>
      </c>
      <c r="BJ87">
        <v>14</v>
      </c>
      <c r="BK87" s="140">
        <v>37</v>
      </c>
      <c r="BL87" s="140">
        <v>22</v>
      </c>
      <c r="BM87" s="140">
        <v>15</v>
      </c>
    </row>
    <row r="88" spans="2:65" x14ac:dyDescent="0.35">
      <c r="B88" s="2" t="s">
        <v>25</v>
      </c>
      <c r="C88">
        <v>41</v>
      </c>
      <c r="D88">
        <v>26</v>
      </c>
      <c r="E88">
        <v>15</v>
      </c>
      <c r="F88">
        <v>47</v>
      </c>
      <c r="G88">
        <v>30</v>
      </c>
      <c r="H88">
        <v>17</v>
      </c>
      <c r="I88">
        <v>48</v>
      </c>
      <c r="J88">
        <v>29</v>
      </c>
      <c r="K88">
        <v>19</v>
      </c>
      <c r="L88">
        <v>50</v>
      </c>
      <c r="M88">
        <v>29</v>
      </c>
      <c r="N88">
        <v>21</v>
      </c>
      <c r="O88">
        <v>50</v>
      </c>
      <c r="P88">
        <v>29</v>
      </c>
      <c r="Q88">
        <v>21</v>
      </c>
      <c r="R88">
        <v>49</v>
      </c>
      <c r="S88">
        <v>27</v>
      </c>
      <c r="T88">
        <v>22</v>
      </c>
      <c r="U88">
        <v>46</v>
      </c>
      <c r="V88">
        <v>23</v>
      </c>
      <c r="W88">
        <v>23</v>
      </c>
      <c r="X88">
        <v>44</v>
      </c>
      <c r="Y88">
        <v>24</v>
      </c>
      <c r="Z88">
        <v>20</v>
      </c>
      <c r="AA88">
        <v>48</v>
      </c>
      <c r="AB88">
        <v>29</v>
      </c>
      <c r="AC88">
        <v>19</v>
      </c>
      <c r="AD88">
        <v>50</v>
      </c>
      <c r="AE88">
        <v>30</v>
      </c>
      <c r="AF88">
        <v>20</v>
      </c>
      <c r="AG88">
        <v>52</v>
      </c>
      <c r="AH88">
        <v>32</v>
      </c>
      <c r="AI88">
        <v>20</v>
      </c>
      <c r="AJ88">
        <v>56</v>
      </c>
      <c r="AK88">
        <v>35</v>
      </c>
      <c r="AL88">
        <v>21</v>
      </c>
      <c r="AM88">
        <v>59</v>
      </c>
      <c r="AN88">
        <v>34</v>
      </c>
      <c r="AO88">
        <v>25</v>
      </c>
      <c r="AP88">
        <v>55</v>
      </c>
      <c r="AQ88">
        <v>30</v>
      </c>
      <c r="AR88">
        <v>25</v>
      </c>
      <c r="AS88">
        <v>49</v>
      </c>
      <c r="AT88">
        <v>27</v>
      </c>
      <c r="AU88">
        <v>22</v>
      </c>
      <c r="AV88">
        <v>50</v>
      </c>
      <c r="AW88">
        <v>23</v>
      </c>
      <c r="AX88">
        <v>27</v>
      </c>
      <c r="AY88">
        <v>49</v>
      </c>
      <c r="AZ88">
        <v>22</v>
      </c>
      <c r="BA88">
        <v>27</v>
      </c>
      <c r="BB88">
        <v>43</v>
      </c>
      <c r="BC88">
        <v>21</v>
      </c>
      <c r="BD88">
        <v>22</v>
      </c>
      <c r="BE88">
        <v>46</v>
      </c>
      <c r="BF88">
        <v>22</v>
      </c>
      <c r="BG88">
        <v>24</v>
      </c>
      <c r="BH88">
        <v>46</v>
      </c>
      <c r="BI88">
        <v>22</v>
      </c>
      <c r="BJ88">
        <v>24</v>
      </c>
      <c r="BK88" s="140">
        <v>38</v>
      </c>
      <c r="BL88" s="140">
        <v>20</v>
      </c>
      <c r="BM88" s="140">
        <v>18</v>
      </c>
    </row>
    <row r="89" spans="2:65" x14ac:dyDescent="0.35">
      <c r="B89" s="2" t="s">
        <v>26</v>
      </c>
      <c r="C89">
        <v>30</v>
      </c>
      <c r="D89">
        <v>18</v>
      </c>
      <c r="E89">
        <v>12</v>
      </c>
      <c r="F89">
        <v>32</v>
      </c>
      <c r="G89">
        <v>21</v>
      </c>
      <c r="H89">
        <v>11</v>
      </c>
      <c r="I89">
        <v>34</v>
      </c>
      <c r="J89">
        <v>20</v>
      </c>
      <c r="K89">
        <v>14</v>
      </c>
      <c r="L89">
        <v>34</v>
      </c>
      <c r="M89">
        <v>19</v>
      </c>
      <c r="N89">
        <v>15</v>
      </c>
      <c r="O89">
        <v>36</v>
      </c>
      <c r="P89">
        <v>21</v>
      </c>
      <c r="Q89">
        <v>15</v>
      </c>
      <c r="R89">
        <v>39</v>
      </c>
      <c r="S89">
        <v>25</v>
      </c>
      <c r="T89">
        <v>14</v>
      </c>
      <c r="U89">
        <v>42</v>
      </c>
      <c r="V89">
        <v>28</v>
      </c>
      <c r="W89">
        <v>14</v>
      </c>
      <c r="X89">
        <v>46</v>
      </c>
      <c r="Y89">
        <v>30</v>
      </c>
      <c r="Z89">
        <v>16</v>
      </c>
      <c r="AA89">
        <v>48</v>
      </c>
      <c r="AB89">
        <v>28</v>
      </c>
      <c r="AC89">
        <v>20</v>
      </c>
      <c r="AD89">
        <v>47</v>
      </c>
      <c r="AE89">
        <v>27</v>
      </c>
      <c r="AF89">
        <v>20</v>
      </c>
      <c r="AG89">
        <v>45</v>
      </c>
      <c r="AH89">
        <v>23</v>
      </c>
      <c r="AI89">
        <v>22</v>
      </c>
      <c r="AJ89">
        <v>42</v>
      </c>
      <c r="AK89">
        <v>20</v>
      </c>
      <c r="AL89">
        <v>22</v>
      </c>
      <c r="AM89">
        <v>44</v>
      </c>
      <c r="AN89">
        <v>23</v>
      </c>
      <c r="AO89">
        <v>21</v>
      </c>
      <c r="AP89">
        <v>46</v>
      </c>
      <c r="AQ89">
        <v>27</v>
      </c>
      <c r="AR89">
        <v>19</v>
      </c>
      <c r="AS89">
        <v>45</v>
      </c>
      <c r="AT89">
        <v>27</v>
      </c>
      <c r="AU89">
        <v>18</v>
      </c>
      <c r="AV89">
        <v>43</v>
      </c>
      <c r="AW89">
        <v>27</v>
      </c>
      <c r="AX89">
        <v>16</v>
      </c>
      <c r="AY89">
        <v>45</v>
      </c>
      <c r="AZ89">
        <v>28</v>
      </c>
      <c r="BA89">
        <v>17</v>
      </c>
      <c r="BB89">
        <v>52</v>
      </c>
      <c r="BC89">
        <v>29</v>
      </c>
      <c r="BD89">
        <v>23</v>
      </c>
      <c r="BE89">
        <v>49</v>
      </c>
      <c r="BF89">
        <v>28</v>
      </c>
      <c r="BG89">
        <v>21</v>
      </c>
      <c r="BH89">
        <v>42</v>
      </c>
      <c r="BI89">
        <v>25</v>
      </c>
      <c r="BJ89">
        <v>17</v>
      </c>
      <c r="BK89" s="140">
        <v>46</v>
      </c>
      <c r="BL89" s="140">
        <v>23</v>
      </c>
      <c r="BM89" s="140">
        <v>23</v>
      </c>
    </row>
    <row r="90" spans="2:65" x14ac:dyDescent="0.35">
      <c r="B90" s="2" t="s">
        <v>27</v>
      </c>
      <c r="C90">
        <v>32</v>
      </c>
      <c r="D90">
        <v>12</v>
      </c>
      <c r="E90">
        <v>20</v>
      </c>
      <c r="F90">
        <v>29</v>
      </c>
      <c r="G90">
        <v>13</v>
      </c>
      <c r="H90">
        <v>16</v>
      </c>
      <c r="I90">
        <v>25</v>
      </c>
      <c r="J90">
        <v>13</v>
      </c>
      <c r="K90">
        <v>12</v>
      </c>
      <c r="L90">
        <v>21</v>
      </c>
      <c r="M90">
        <v>10</v>
      </c>
      <c r="N90">
        <v>11</v>
      </c>
      <c r="O90">
        <v>26</v>
      </c>
      <c r="P90">
        <v>15</v>
      </c>
      <c r="Q90">
        <v>11</v>
      </c>
      <c r="R90">
        <v>26</v>
      </c>
      <c r="S90">
        <v>16</v>
      </c>
      <c r="T90">
        <v>10</v>
      </c>
      <c r="U90">
        <v>28</v>
      </c>
      <c r="V90">
        <v>18</v>
      </c>
      <c r="W90">
        <v>10</v>
      </c>
      <c r="X90">
        <v>28</v>
      </c>
      <c r="Y90">
        <v>15</v>
      </c>
      <c r="Z90">
        <v>13</v>
      </c>
      <c r="AA90">
        <v>29</v>
      </c>
      <c r="AB90">
        <v>15</v>
      </c>
      <c r="AC90">
        <v>14</v>
      </c>
      <c r="AD90">
        <v>32</v>
      </c>
      <c r="AE90">
        <v>17</v>
      </c>
      <c r="AF90">
        <v>15</v>
      </c>
      <c r="AG90">
        <v>35</v>
      </c>
      <c r="AH90">
        <v>22</v>
      </c>
      <c r="AI90">
        <v>13</v>
      </c>
      <c r="AJ90">
        <v>40</v>
      </c>
      <c r="AK90">
        <v>25</v>
      </c>
      <c r="AL90">
        <v>15</v>
      </c>
      <c r="AM90">
        <v>42</v>
      </c>
      <c r="AN90">
        <v>26</v>
      </c>
      <c r="AO90">
        <v>16</v>
      </c>
      <c r="AP90">
        <v>48</v>
      </c>
      <c r="AQ90">
        <v>28</v>
      </c>
      <c r="AR90">
        <v>20</v>
      </c>
      <c r="AS90">
        <v>46</v>
      </c>
      <c r="AT90">
        <v>26</v>
      </c>
      <c r="AU90">
        <v>20</v>
      </c>
      <c r="AV90">
        <v>44</v>
      </c>
      <c r="AW90">
        <v>22</v>
      </c>
      <c r="AX90">
        <v>22</v>
      </c>
      <c r="AY90">
        <v>41</v>
      </c>
      <c r="AZ90">
        <v>20</v>
      </c>
      <c r="BA90">
        <v>21</v>
      </c>
      <c r="BB90">
        <v>39</v>
      </c>
      <c r="BC90">
        <v>20</v>
      </c>
      <c r="BD90">
        <v>19</v>
      </c>
      <c r="BE90">
        <v>41</v>
      </c>
      <c r="BF90">
        <v>24</v>
      </c>
      <c r="BG90">
        <v>17</v>
      </c>
      <c r="BH90">
        <v>44</v>
      </c>
      <c r="BI90">
        <v>24</v>
      </c>
      <c r="BJ90">
        <v>20</v>
      </c>
      <c r="BK90" s="140">
        <v>44</v>
      </c>
      <c r="BL90" s="140">
        <v>28</v>
      </c>
      <c r="BM90" s="140">
        <v>16</v>
      </c>
    </row>
    <row r="91" spans="2:65" x14ac:dyDescent="0.35">
      <c r="B91" s="2" t="s">
        <v>28</v>
      </c>
      <c r="C91">
        <v>37</v>
      </c>
      <c r="D91">
        <v>20</v>
      </c>
      <c r="E91">
        <v>17</v>
      </c>
      <c r="F91">
        <v>36</v>
      </c>
      <c r="G91">
        <v>21</v>
      </c>
      <c r="H91">
        <v>15</v>
      </c>
      <c r="I91">
        <v>33</v>
      </c>
      <c r="J91">
        <v>17</v>
      </c>
      <c r="K91">
        <v>16</v>
      </c>
      <c r="L91">
        <v>33</v>
      </c>
      <c r="M91">
        <v>17</v>
      </c>
      <c r="N91">
        <v>16</v>
      </c>
      <c r="O91">
        <v>33</v>
      </c>
      <c r="P91">
        <v>15</v>
      </c>
      <c r="Q91">
        <v>18</v>
      </c>
      <c r="R91">
        <v>29</v>
      </c>
      <c r="S91">
        <v>11</v>
      </c>
      <c r="T91">
        <v>18</v>
      </c>
      <c r="U91">
        <v>25</v>
      </c>
      <c r="V91">
        <v>11</v>
      </c>
      <c r="W91">
        <v>14</v>
      </c>
      <c r="X91">
        <v>24</v>
      </c>
      <c r="Y91">
        <v>13</v>
      </c>
      <c r="Z91">
        <v>11</v>
      </c>
      <c r="AA91">
        <v>21</v>
      </c>
      <c r="AB91">
        <v>11</v>
      </c>
      <c r="AC91">
        <v>10</v>
      </c>
      <c r="AD91">
        <v>25</v>
      </c>
      <c r="AE91">
        <v>15</v>
      </c>
      <c r="AF91">
        <v>10</v>
      </c>
      <c r="AG91">
        <v>25</v>
      </c>
      <c r="AH91">
        <v>15</v>
      </c>
      <c r="AI91">
        <v>10</v>
      </c>
      <c r="AJ91">
        <v>27</v>
      </c>
      <c r="AK91">
        <v>18</v>
      </c>
      <c r="AL91">
        <v>9</v>
      </c>
      <c r="AM91">
        <v>26</v>
      </c>
      <c r="AN91">
        <v>14</v>
      </c>
      <c r="AO91">
        <v>12</v>
      </c>
      <c r="AP91">
        <v>27</v>
      </c>
      <c r="AQ91">
        <v>14</v>
      </c>
      <c r="AR91">
        <v>13</v>
      </c>
      <c r="AS91">
        <v>29</v>
      </c>
      <c r="AT91">
        <v>16</v>
      </c>
      <c r="AU91">
        <v>13</v>
      </c>
      <c r="AV91">
        <v>34</v>
      </c>
      <c r="AW91">
        <v>21</v>
      </c>
      <c r="AX91">
        <v>13</v>
      </c>
      <c r="AY91">
        <v>33</v>
      </c>
      <c r="AZ91">
        <v>20</v>
      </c>
      <c r="BA91">
        <v>13</v>
      </c>
      <c r="BB91">
        <v>36</v>
      </c>
      <c r="BC91">
        <v>22</v>
      </c>
      <c r="BD91">
        <v>14</v>
      </c>
      <c r="BE91">
        <v>40</v>
      </c>
      <c r="BF91">
        <v>22</v>
      </c>
      <c r="BG91">
        <v>18</v>
      </c>
      <c r="BH91">
        <v>42</v>
      </c>
      <c r="BI91">
        <v>24</v>
      </c>
      <c r="BJ91">
        <v>18</v>
      </c>
      <c r="BK91" s="140">
        <v>42</v>
      </c>
      <c r="BL91" s="140">
        <v>20</v>
      </c>
      <c r="BM91" s="140">
        <v>22</v>
      </c>
    </row>
    <row r="92" spans="2:65" x14ac:dyDescent="0.35">
      <c r="B92" s="2" t="s">
        <v>29</v>
      </c>
      <c r="C92">
        <v>27</v>
      </c>
      <c r="D92">
        <v>13</v>
      </c>
      <c r="E92">
        <v>14</v>
      </c>
      <c r="F92">
        <v>33</v>
      </c>
      <c r="G92">
        <v>14</v>
      </c>
      <c r="H92">
        <v>19</v>
      </c>
      <c r="I92">
        <v>33</v>
      </c>
      <c r="J92">
        <v>16</v>
      </c>
      <c r="K92">
        <v>17</v>
      </c>
      <c r="L92">
        <v>38</v>
      </c>
      <c r="M92">
        <v>19</v>
      </c>
      <c r="N92">
        <v>19</v>
      </c>
      <c r="O92">
        <v>35</v>
      </c>
      <c r="P92">
        <v>19</v>
      </c>
      <c r="Q92">
        <v>16</v>
      </c>
      <c r="R92">
        <v>36</v>
      </c>
      <c r="S92">
        <v>20</v>
      </c>
      <c r="T92">
        <v>16</v>
      </c>
      <c r="U92">
        <v>36</v>
      </c>
      <c r="V92">
        <v>22</v>
      </c>
      <c r="W92">
        <v>14</v>
      </c>
      <c r="X92">
        <v>34</v>
      </c>
      <c r="Y92">
        <v>18</v>
      </c>
      <c r="Z92">
        <v>16</v>
      </c>
      <c r="AA92">
        <v>29</v>
      </c>
      <c r="AB92">
        <v>14</v>
      </c>
      <c r="AC92">
        <v>15</v>
      </c>
      <c r="AD92">
        <v>26</v>
      </c>
      <c r="AE92">
        <v>10</v>
      </c>
      <c r="AF92">
        <v>16</v>
      </c>
      <c r="AG92">
        <v>26</v>
      </c>
      <c r="AH92">
        <v>9</v>
      </c>
      <c r="AI92">
        <v>17</v>
      </c>
      <c r="AJ92">
        <v>21</v>
      </c>
      <c r="AK92">
        <v>8</v>
      </c>
      <c r="AL92">
        <v>13</v>
      </c>
      <c r="AM92">
        <v>20</v>
      </c>
      <c r="AN92">
        <v>10</v>
      </c>
      <c r="AO92">
        <v>10</v>
      </c>
      <c r="AP92">
        <v>18</v>
      </c>
      <c r="AQ92">
        <v>9</v>
      </c>
      <c r="AR92">
        <v>9</v>
      </c>
      <c r="AS92">
        <v>21</v>
      </c>
      <c r="AT92">
        <v>12</v>
      </c>
      <c r="AU92">
        <v>9</v>
      </c>
      <c r="AV92">
        <v>20</v>
      </c>
      <c r="AW92">
        <v>12</v>
      </c>
      <c r="AX92">
        <v>8</v>
      </c>
      <c r="AY92">
        <v>28</v>
      </c>
      <c r="AZ92">
        <v>19</v>
      </c>
      <c r="BA92">
        <v>9</v>
      </c>
      <c r="BB92">
        <v>28</v>
      </c>
      <c r="BC92">
        <v>16</v>
      </c>
      <c r="BD92">
        <v>12</v>
      </c>
      <c r="BE92">
        <v>25</v>
      </c>
      <c r="BF92">
        <v>13</v>
      </c>
      <c r="BG92">
        <v>12</v>
      </c>
      <c r="BH92">
        <v>28</v>
      </c>
      <c r="BI92">
        <v>14</v>
      </c>
      <c r="BJ92">
        <v>14</v>
      </c>
      <c r="BK92" s="140">
        <v>27</v>
      </c>
      <c r="BL92" s="140">
        <v>16</v>
      </c>
      <c r="BM92" s="140">
        <v>11</v>
      </c>
    </row>
    <row r="93" spans="2:65" x14ac:dyDescent="0.35">
      <c r="B93" s="2" t="s">
        <v>30</v>
      </c>
      <c r="C93">
        <v>10</v>
      </c>
      <c r="D93">
        <v>5</v>
      </c>
      <c r="E93">
        <v>5</v>
      </c>
      <c r="F93">
        <v>11</v>
      </c>
      <c r="G93">
        <v>5</v>
      </c>
      <c r="H93">
        <v>6</v>
      </c>
      <c r="I93">
        <v>12</v>
      </c>
      <c r="J93">
        <v>5</v>
      </c>
      <c r="K93">
        <v>7</v>
      </c>
      <c r="L93">
        <v>11</v>
      </c>
      <c r="M93">
        <v>5</v>
      </c>
      <c r="N93">
        <v>6</v>
      </c>
      <c r="O93">
        <v>17</v>
      </c>
      <c r="P93">
        <v>7</v>
      </c>
      <c r="Q93">
        <v>10</v>
      </c>
      <c r="R93">
        <v>23</v>
      </c>
      <c r="S93">
        <v>11</v>
      </c>
      <c r="T93">
        <v>12</v>
      </c>
      <c r="U93">
        <v>29</v>
      </c>
      <c r="V93">
        <v>12</v>
      </c>
      <c r="W93">
        <v>17</v>
      </c>
      <c r="X93">
        <v>30</v>
      </c>
      <c r="Y93">
        <v>16</v>
      </c>
      <c r="Z93">
        <v>14</v>
      </c>
      <c r="AA93">
        <v>34</v>
      </c>
      <c r="AB93">
        <v>18</v>
      </c>
      <c r="AC93">
        <v>16</v>
      </c>
      <c r="AD93">
        <v>33</v>
      </c>
      <c r="AE93">
        <v>19</v>
      </c>
      <c r="AF93">
        <v>14</v>
      </c>
      <c r="AG93">
        <v>29</v>
      </c>
      <c r="AH93">
        <v>17</v>
      </c>
      <c r="AI93">
        <v>12</v>
      </c>
      <c r="AJ93">
        <v>29</v>
      </c>
      <c r="AK93">
        <v>18</v>
      </c>
      <c r="AL93">
        <v>11</v>
      </c>
      <c r="AM93">
        <v>26</v>
      </c>
      <c r="AN93">
        <v>12</v>
      </c>
      <c r="AO93">
        <v>14</v>
      </c>
      <c r="AP93">
        <v>23</v>
      </c>
      <c r="AQ93">
        <v>10</v>
      </c>
      <c r="AR93">
        <v>13</v>
      </c>
      <c r="AS93">
        <v>21</v>
      </c>
      <c r="AT93">
        <v>9</v>
      </c>
      <c r="AU93">
        <v>12</v>
      </c>
      <c r="AV93">
        <v>18</v>
      </c>
      <c r="AW93">
        <v>5</v>
      </c>
      <c r="AX93">
        <v>13</v>
      </c>
      <c r="AY93">
        <v>14</v>
      </c>
      <c r="AZ93">
        <v>4</v>
      </c>
      <c r="BA93">
        <v>10</v>
      </c>
      <c r="BB93">
        <v>15</v>
      </c>
      <c r="BC93">
        <v>7</v>
      </c>
      <c r="BD93">
        <v>8</v>
      </c>
      <c r="BE93">
        <v>15</v>
      </c>
      <c r="BF93">
        <v>7</v>
      </c>
      <c r="BG93">
        <v>8</v>
      </c>
      <c r="BH93">
        <v>17</v>
      </c>
      <c r="BI93">
        <v>9</v>
      </c>
      <c r="BJ93">
        <v>8</v>
      </c>
      <c r="BK93" s="140">
        <v>17</v>
      </c>
      <c r="BL93" s="140">
        <v>10</v>
      </c>
      <c r="BM93" s="140">
        <v>7</v>
      </c>
    </row>
    <row r="94" spans="2:65" x14ac:dyDescent="0.35">
      <c r="B94" s="2" t="s">
        <v>31</v>
      </c>
      <c r="C94">
        <v>10</v>
      </c>
      <c r="D94">
        <v>5</v>
      </c>
      <c r="E94">
        <v>5</v>
      </c>
      <c r="F94">
        <v>7</v>
      </c>
      <c r="G94">
        <v>2</v>
      </c>
      <c r="H94">
        <v>5</v>
      </c>
      <c r="I94">
        <v>7</v>
      </c>
      <c r="J94">
        <v>3</v>
      </c>
      <c r="K94">
        <v>4</v>
      </c>
      <c r="L94">
        <v>5</v>
      </c>
      <c r="M94">
        <v>2</v>
      </c>
      <c r="N94">
        <v>3</v>
      </c>
      <c r="O94">
        <v>2</v>
      </c>
      <c r="P94">
        <v>0</v>
      </c>
      <c r="Q94">
        <v>2</v>
      </c>
      <c r="R94">
        <v>3</v>
      </c>
      <c r="S94">
        <v>1</v>
      </c>
      <c r="T94">
        <v>2</v>
      </c>
      <c r="U94">
        <v>5</v>
      </c>
      <c r="V94">
        <v>2</v>
      </c>
      <c r="W94">
        <v>3</v>
      </c>
      <c r="X94">
        <v>8</v>
      </c>
      <c r="Y94">
        <v>4</v>
      </c>
      <c r="Z94">
        <v>4</v>
      </c>
      <c r="AA94">
        <v>7</v>
      </c>
      <c r="AB94">
        <v>4</v>
      </c>
      <c r="AC94">
        <v>3</v>
      </c>
      <c r="AD94">
        <v>10</v>
      </c>
      <c r="AE94">
        <v>4</v>
      </c>
      <c r="AF94">
        <v>6</v>
      </c>
      <c r="AG94">
        <v>17</v>
      </c>
      <c r="AH94">
        <v>6</v>
      </c>
      <c r="AI94">
        <v>11</v>
      </c>
      <c r="AJ94">
        <v>22</v>
      </c>
      <c r="AK94">
        <v>7</v>
      </c>
      <c r="AL94">
        <v>15</v>
      </c>
      <c r="AM94">
        <v>24</v>
      </c>
      <c r="AN94">
        <v>11</v>
      </c>
      <c r="AO94">
        <v>13</v>
      </c>
      <c r="AP94">
        <v>24</v>
      </c>
      <c r="AQ94">
        <v>11</v>
      </c>
      <c r="AR94">
        <v>13</v>
      </c>
      <c r="AS94">
        <v>18</v>
      </c>
      <c r="AT94">
        <v>11</v>
      </c>
      <c r="AU94">
        <v>7</v>
      </c>
      <c r="AV94">
        <v>16</v>
      </c>
      <c r="AW94">
        <v>10</v>
      </c>
      <c r="AX94">
        <v>6</v>
      </c>
      <c r="AY94">
        <v>14</v>
      </c>
      <c r="AZ94">
        <v>7</v>
      </c>
      <c r="BA94">
        <v>7</v>
      </c>
      <c r="BB94">
        <v>12</v>
      </c>
      <c r="BC94">
        <v>3</v>
      </c>
      <c r="BD94">
        <v>9</v>
      </c>
      <c r="BE94">
        <v>12</v>
      </c>
      <c r="BF94">
        <v>2</v>
      </c>
      <c r="BG94">
        <v>10</v>
      </c>
      <c r="BH94">
        <v>13</v>
      </c>
      <c r="BI94">
        <v>1</v>
      </c>
      <c r="BJ94">
        <v>12</v>
      </c>
      <c r="BK94" s="140">
        <v>11</v>
      </c>
      <c r="BL94" s="140">
        <v>1</v>
      </c>
      <c r="BM94" s="140">
        <v>10</v>
      </c>
    </row>
    <row r="95" spans="2:65" x14ac:dyDescent="0.35">
      <c r="B95" s="2" t="s">
        <v>32</v>
      </c>
      <c r="C95">
        <v>2</v>
      </c>
      <c r="D95">
        <v>1</v>
      </c>
      <c r="E95">
        <v>1</v>
      </c>
      <c r="F95">
        <v>1</v>
      </c>
      <c r="G95">
        <v>1</v>
      </c>
      <c r="H95">
        <v>0</v>
      </c>
      <c r="I95">
        <v>2</v>
      </c>
      <c r="J95">
        <v>1</v>
      </c>
      <c r="K95">
        <v>1</v>
      </c>
      <c r="L95">
        <v>2</v>
      </c>
      <c r="M95">
        <v>1</v>
      </c>
      <c r="N95">
        <v>1</v>
      </c>
      <c r="O95">
        <v>3</v>
      </c>
      <c r="P95">
        <v>1</v>
      </c>
      <c r="Q95">
        <v>2</v>
      </c>
      <c r="R95">
        <v>4</v>
      </c>
      <c r="S95">
        <v>1</v>
      </c>
      <c r="T95">
        <v>3</v>
      </c>
      <c r="U95">
        <v>4</v>
      </c>
      <c r="V95">
        <v>1</v>
      </c>
      <c r="W95">
        <v>3</v>
      </c>
      <c r="X95">
        <v>3</v>
      </c>
      <c r="Y95">
        <v>1</v>
      </c>
      <c r="Z95">
        <v>2</v>
      </c>
      <c r="AA95">
        <v>4</v>
      </c>
      <c r="AB95">
        <v>1</v>
      </c>
      <c r="AC95">
        <v>3</v>
      </c>
      <c r="AD95">
        <v>2</v>
      </c>
      <c r="AE95">
        <v>0</v>
      </c>
      <c r="AF95">
        <v>2</v>
      </c>
      <c r="AG95">
        <v>2</v>
      </c>
      <c r="AH95">
        <v>1</v>
      </c>
      <c r="AI95">
        <v>1</v>
      </c>
      <c r="AJ95">
        <v>2</v>
      </c>
      <c r="AK95">
        <v>1</v>
      </c>
      <c r="AL95">
        <v>1</v>
      </c>
      <c r="AM95">
        <v>5</v>
      </c>
      <c r="AN95">
        <v>2</v>
      </c>
      <c r="AO95">
        <v>3</v>
      </c>
      <c r="AP95">
        <v>4</v>
      </c>
      <c r="AQ95">
        <v>2</v>
      </c>
      <c r="AR95">
        <v>2</v>
      </c>
      <c r="AS95">
        <v>6</v>
      </c>
      <c r="AT95">
        <v>2</v>
      </c>
      <c r="AU95">
        <v>4</v>
      </c>
      <c r="AV95">
        <v>8</v>
      </c>
      <c r="AW95">
        <v>2</v>
      </c>
      <c r="AX95">
        <v>6</v>
      </c>
      <c r="AY95">
        <v>7</v>
      </c>
      <c r="AZ95">
        <v>2</v>
      </c>
      <c r="BA95">
        <v>5</v>
      </c>
      <c r="BB95">
        <v>4</v>
      </c>
      <c r="BC95">
        <v>1</v>
      </c>
      <c r="BD95">
        <v>3</v>
      </c>
      <c r="BE95">
        <v>6</v>
      </c>
      <c r="BF95">
        <v>2</v>
      </c>
      <c r="BG95">
        <v>4</v>
      </c>
      <c r="BH95">
        <v>5</v>
      </c>
      <c r="BI95">
        <v>2</v>
      </c>
      <c r="BJ95">
        <v>3</v>
      </c>
      <c r="BK95" s="140">
        <v>6</v>
      </c>
      <c r="BL95" s="140">
        <v>2</v>
      </c>
      <c r="BM95" s="140">
        <v>4</v>
      </c>
    </row>
    <row r="96" spans="2:65" x14ac:dyDescent="0.35">
      <c r="B96" s="2" t="s">
        <v>33</v>
      </c>
      <c r="C96">
        <v>2</v>
      </c>
      <c r="D96">
        <v>2</v>
      </c>
      <c r="E96">
        <v>0</v>
      </c>
      <c r="F96">
        <v>1</v>
      </c>
      <c r="G96">
        <v>1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1</v>
      </c>
      <c r="Y96">
        <v>0</v>
      </c>
      <c r="Z96">
        <v>1</v>
      </c>
      <c r="AA96">
        <v>1</v>
      </c>
      <c r="AB96">
        <v>0</v>
      </c>
      <c r="AC96">
        <v>1</v>
      </c>
      <c r="AD96">
        <v>3</v>
      </c>
      <c r="AE96">
        <v>1</v>
      </c>
      <c r="AF96">
        <v>2</v>
      </c>
      <c r="AG96">
        <v>3</v>
      </c>
      <c r="AH96">
        <v>1</v>
      </c>
      <c r="AI96">
        <v>2</v>
      </c>
      <c r="AJ96">
        <v>3</v>
      </c>
      <c r="AK96">
        <v>1</v>
      </c>
      <c r="AL96">
        <v>2</v>
      </c>
      <c r="AM96">
        <v>1</v>
      </c>
      <c r="AN96">
        <v>0</v>
      </c>
      <c r="AO96">
        <v>1</v>
      </c>
      <c r="AP96">
        <v>1</v>
      </c>
      <c r="AQ96">
        <v>0</v>
      </c>
      <c r="AR96">
        <v>1</v>
      </c>
      <c r="AS96">
        <v>1</v>
      </c>
      <c r="AT96">
        <v>0</v>
      </c>
      <c r="AU96">
        <v>1</v>
      </c>
      <c r="AV96">
        <v>1</v>
      </c>
      <c r="AW96">
        <v>1</v>
      </c>
      <c r="AX96">
        <v>0</v>
      </c>
      <c r="AY96">
        <v>1</v>
      </c>
      <c r="AZ96">
        <v>1</v>
      </c>
      <c r="BA96">
        <v>0</v>
      </c>
      <c r="BB96">
        <v>3</v>
      </c>
      <c r="BC96">
        <v>2</v>
      </c>
      <c r="BD96">
        <v>1</v>
      </c>
      <c r="BE96">
        <v>2</v>
      </c>
      <c r="BF96">
        <v>1</v>
      </c>
      <c r="BG96">
        <v>1</v>
      </c>
      <c r="BH96">
        <v>2</v>
      </c>
      <c r="BI96">
        <v>0</v>
      </c>
      <c r="BJ96">
        <v>2</v>
      </c>
      <c r="BK96" s="140">
        <v>0</v>
      </c>
      <c r="BL96" s="140">
        <v>0</v>
      </c>
      <c r="BM96" s="140">
        <v>0</v>
      </c>
    </row>
    <row r="97" spans="1:65" x14ac:dyDescent="0.35">
      <c r="B97" s="2" t="s">
        <v>34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1</v>
      </c>
      <c r="J97">
        <v>1</v>
      </c>
      <c r="K97">
        <v>0</v>
      </c>
      <c r="L97">
        <v>1</v>
      </c>
      <c r="M97">
        <v>1</v>
      </c>
      <c r="N97">
        <v>0</v>
      </c>
      <c r="O97">
        <v>1</v>
      </c>
      <c r="P97">
        <v>1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</v>
      </c>
      <c r="AN97">
        <v>0</v>
      </c>
      <c r="AO97">
        <v>1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 s="140">
        <v>0</v>
      </c>
      <c r="BL97" s="140">
        <v>0</v>
      </c>
      <c r="BM97" s="140">
        <v>0</v>
      </c>
    </row>
    <row r="99" spans="1:65" x14ac:dyDescent="0.35">
      <c r="A99" s="2" t="s">
        <v>38</v>
      </c>
      <c r="B99" s="2" t="s">
        <v>14</v>
      </c>
      <c r="C99">
        <v>7</v>
      </c>
      <c r="D99">
        <v>4</v>
      </c>
      <c r="E99">
        <v>3</v>
      </c>
      <c r="F99">
        <v>6</v>
      </c>
      <c r="G99">
        <v>4</v>
      </c>
      <c r="H99">
        <v>2</v>
      </c>
      <c r="I99">
        <v>7</v>
      </c>
      <c r="J99">
        <v>5</v>
      </c>
      <c r="K99">
        <v>2</v>
      </c>
      <c r="L99">
        <v>6</v>
      </c>
      <c r="M99">
        <v>2</v>
      </c>
      <c r="N99">
        <v>4</v>
      </c>
      <c r="O99">
        <v>3</v>
      </c>
      <c r="P99">
        <v>2</v>
      </c>
      <c r="Q99">
        <v>1</v>
      </c>
      <c r="R99">
        <v>5</v>
      </c>
      <c r="S99">
        <v>3</v>
      </c>
      <c r="T99">
        <v>2</v>
      </c>
      <c r="U99">
        <v>6</v>
      </c>
      <c r="V99">
        <v>3</v>
      </c>
      <c r="W99">
        <v>3</v>
      </c>
      <c r="X99">
        <v>2</v>
      </c>
      <c r="Y99">
        <v>1</v>
      </c>
      <c r="Z99">
        <v>1</v>
      </c>
      <c r="AA99">
        <v>0</v>
      </c>
      <c r="AB99">
        <v>0</v>
      </c>
      <c r="AC99">
        <v>0</v>
      </c>
      <c r="AD99">
        <v>1</v>
      </c>
      <c r="AE99">
        <v>0</v>
      </c>
      <c r="AF99">
        <v>1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4</v>
      </c>
      <c r="AT99">
        <v>2</v>
      </c>
      <c r="AU99">
        <v>2</v>
      </c>
      <c r="AV99">
        <v>3</v>
      </c>
      <c r="AW99">
        <v>1</v>
      </c>
      <c r="AX99">
        <v>2</v>
      </c>
      <c r="AY99">
        <v>1</v>
      </c>
      <c r="AZ99">
        <v>1</v>
      </c>
      <c r="BA99">
        <v>0</v>
      </c>
      <c r="BB99">
        <v>1</v>
      </c>
      <c r="BC99">
        <v>1</v>
      </c>
      <c r="BD99">
        <v>0</v>
      </c>
      <c r="BE99">
        <v>2</v>
      </c>
      <c r="BF99">
        <v>2</v>
      </c>
      <c r="BG99">
        <v>0</v>
      </c>
      <c r="BH99">
        <v>1</v>
      </c>
      <c r="BI99">
        <v>1</v>
      </c>
      <c r="BJ99">
        <v>0</v>
      </c>
      <c r="BK99" s="140">
        <v>0</v>
      </c>
      <c r="BL99" s="140">
        <v>0</v>
      </c>
      <c r="BM99" s="140">
        <v>0</v>
      </c>
    </row>
    <row r="100" spans="1:65" x14ac:dyDescent="0.35">
      <c r="B100" s="2" t="s">
        <v>15</v>
      </c>
      <c r="C100">
        <v>3</v>
      </c>
      <c r="D100">
        <v>1</v>
      </c>
      <c r="E100">
        <v>2</v>
      </c>
      <c r="F100">
        <v>6</v>
      </c>
      <c r="G100">
        <v>3</v>
      </c>
      <c r="H100">
        <v>3</v>
      </c>
      <c r="I100">
        <v>8</v>
      </c>
      <c r="J100">
        <v>4</v>
      </c>
      <c r="K100">
        <v>4</v>
      </c>
      <c r="L100">
        <v>9</v>
      </c>
      <c r="M100">
        <v>5</v>
      </c>
      <c r="N100">
        <v>4</v>
      </c>
      <c r="O100">
        <v>8</v>
      </c>
      <c r="P100">
        <v>5</v>
      </c>
      <c r="Q100">
        <v>3</v>
      </c>
      <c r="R100">
        <v>6</v>
      </c>
      <c r="S100">
        <v>4</v>
      </c>
      <c r="T100">
        <v>2</v>
      </c>
      <c r="U100">
        <v>5</v>
      </c>
      <c r="V100">
        <v>4</v>
      </c>
      <c r="W100">
        <v>1</v>
      </c>
      <c r="X100">
        <v>5</v>
      </c>
      <c r="Y100">
        <v>5</v>
      </c>
      <c r="Z100">
        <v>0</v>
      </c>
      <c r="AA100">
        <v>4</v>
      </c>
      <c r="AB100">
        <v>4</v>
      </c>
      <c r="AC100">
        <v>0</v>
      </c>
      <c r="AD100">
        <v>3</v>
      </c>
      <c r="AE100">
        <v>3</v>
      </c>
      <c r="AF100">
        <v>0</v>
      </c>
      <c r="AG100">
        <v>3</v>
      </c>
      <c r="AH100">
        <v>3</v>
      </c>
      <c r="AI100">
        <v>0</v>
      </c>
      <c r="AJ100">
        <v>1</v>
      </c>
      <c r="AK100">
        <v>1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2</v>
      </c>
      <c r="AZ100">
        <v>0</v>
      </c>
      <c r="BA100">
        <v>2</v>
      </c>
      <c r="BB100">
        <v>2</v>
      </c>
      <c r="BC100">
        <v>0</v>
      </c>
      <c r="BD100">
        <v>2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</v>
      </c>
      <c r="BK100" s="140">
        <v>0</v>
      </c>
      <c r="BL100" s="140">
        <v>0</v>
      </c>
      <c r="BM100" s="140">
        <v>0</v>
      </c>
    </row>
    <row r="101" spans="1:65" x14ac:dyDescent="0.35">
      <c r="B101" s="2" t="s">
        <v>16</v>
      </c>
      <c r="C101">
        <v>9</v>
      </c>
      <c r="D101">
        <v>7</v>
      </c>
      <c r="E101">
        <v>2</v>
      </c>
      <c r="F101">
        <v>7</v>
      </c>
      <c r="G101">
        <v>6</v>
      </c>
      <c r="H101">
        <v>1</v>
      </c>
      <c r="I101">
        <v>7</v>
      </c>
      <c r="J101">
        <v>4</v>
      </c>
      <c r="K101">
        <v>3</v>
      </c>
      <c r="L101">
        <v>2</v>
      </c>
      <c r="M101">
        <v>2</v>
      </c>
      <c r="N101">
        <v>0</v>
      </c>
      <c r="O101">
        <v>3</v>
      </c>
      <c r="P101">
        <v>2</v>
      </c>
      <c r="Q101">
        <v>1</v>
      </c>
      <c r="R101">
        <v>4</v>
      </c>
      <c r="S101">
        <v>2</v>
      </c>
      <c r="T101">
        <v>2</v>
      </c>
      <c r="U101">
        <v>5</v>
      </c>
      <c r="V101">
        <v>2</v>
      </c>
      <c r="W101">
        <v>3</v>
      </c>
      <c r="X101">
        <v>6</v>
      </c>
      <c r="Y101">
        <v>3</v>
      </c>
      <c r="Z101">
        <v>3</v>
      </c>
      <c r="AA101">
        <v>8</v>
      </c>
      <c r="AB101">
        <v>5</v>
      </c>
      <c r="AC101">
        <v>3</v>
      </c>
      <c r="AD101">
        <v>7</v>
      </c>
      <c r="AE101">
        <v>5</v>
      </c>
      <c r="AF101">
        <v>2</v>
      </c>
      <c r="AG101">
        <v>5</v>
      </c>
      <c r="AH101">
        <v>4</v>
      </c>
      <c r="AI101">
        <v>1</v>
      </c>
      <c r="AJ101">
        <v>4</v>
      </c>
      <c r="AK101">
        <v>4</v>
      </c>
      <c r="AL101">
        <v>0</v>
      </c>
      <c r="AM101">
        <v>4</v>
      </c>
      <c r="AN101">
        <v>4</v>
      </c>
      <c r="AO101">
        <v>0</v>
      </c>
      <c r="AP101">
        <v>2</v>
      </c>
      <c r="AQ101">
        <v>2</v>
      </c>
      <c r="AR101">
        <v>0</v>
      </c>
      <c r="AS101">
        <v>2</v>
      </c>
      <c r="AT101">
        <v>2</v>
      </c>
      <c r="AU101">
        <v>0</v>
      </c>
      <c r="AV101">
        <v>2</v>
      </c>
      <c r="AW101">
        <v>2</v>
      </c>
      <c r="AX101">
        <v>0</v>
      </c>
      <c r="AY101">
        <v>2</v>
      </c>
      <c r="AZ101">
        <v>2</v>
      </c>
      <c r="BA101">
        <v>0</v>
      </c>
      <c r="BB101">
        <v>1</v>
      </c>
      <c r="BC101">
        <v>1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0</v>
      </c>
      <c r="BJ101">
        <v>2</v>
      </c>
      <c r="BK101" s="140">
        <v>2</v>
      </c>
      <c r="BL101" s="140">
        <v>0</v>
      </c>
      <c r="BM101" s="140">
        <v>2</v>
      </c>
    </row>
    <row r="102" spans="1:65" x14ac:dyDescent="0.35">
      <c r="B102" s="2" t="s">
        <v>17</v>
      </c>
      <c r="C102">
        <v>6</v>
      </c>
      <c r="D102">
        <v>3</v>
      </c>
      <c r="E102">
        <v>3</v>
      </c>
      <c r="F102">
        <v>6</v>
      </c>
      <c r="G102">
        <v>4</v>
      </c>
      <c r="H102">
        <v>2</v>
      </c>
      <c r="I102">
        <v>7</v>
      </c>
      <c r="J102">
        <v>3</v>
      </c>
      <c r="K102">
        <v>4</v>
      </c>
      <c r="L102">
        <v>12</v>
      </c>
      <c r="M102">
        <v>5</v>
      </c>
      <c r="N102">
        <v>7</v>
      </c>
      <c r="O102">
        <v>12</v>
      </c>
      <c r="P102">
        <v>6</v>
      </c>
      <c r="Q102">
        <v>6</v>
      </c>
      <c r="R102">
        <v>10</v>
      </c>
      <c r="S102">
        <v>7</v>
      </c>
      <c r="T102">
        <v>3</v>
      </c>
      <c r="U102">
        <v>7</v>
      </c>
      <c r="V102">
        <v>5</v>
      </c>
      <c r="W102">
        <v>2</v>
      </c>
      <c r="X102">
        <v>7</v>
      </c>
      <c r="Y102">
        <v>5</v>
      </c>
      <c r="Z102">
        <v>2</v>
      </c>
      <c r="AA102">
        <v>3</v>
      </c>
      <c r="AB102">
        <v>3</v>
      </c>
      <c r="AC102">
        <v>0</v>
      </c>
      <c r="AD102">
        <v>3</v>
      </c>
      <c r="AE102">
        <v>3</v>
      </c>
      <c r="AF102">
        <v>0</v>
      </c>
      <c r="AG102">
        <v>4</v>
      </c>
      <c r="AH102">
        <v>2</v>
      </c>
      <c r="AI102">
        <v>2</v>
      </c>
      <c r="AJ102">
        <v>4</v>
      </c>
      <c r="AK102">
        <v>2</v>
      </c>
      <c r="AL102">
        <v>2</v>
      </c>
      <c r="AM102">
        <v>7</v>
      </c>
      <c r="AN102">
        <v>3</v>
      </c>
      <c r="AO102">
        <v>4</v>
      </c>
      <c r="AP102">
        <v>9</v>
      </c>
      <c r="AQ102">
        <v>6</v>
      </c>
      <c r="AR102">
        <v>3</v>
      </c>
      <c r="AS102">
        <v>9</v>
      </c>
      <c r="AT102">
        <v>6</v>
      </c>
      <c r="AU102">
        <v>3</v>
      </c>
      <c r="AV102">
        <v>6</v>
      </c>
      <c r="AW102">
        <v>4</v>
      </c>
      <c r="AX102">
        <v>2</v>
      </c>
      <c r="AY102">
        <v>5</v>
      </c>
      <c r="AZ102">
        <v>5</v>
      </c>
      <c r="BA102">
        <v>0</v>
      </c>
      <c r="BB102">
        <v>4</v>
      </c>
      <c r="BC102">
        <v>4</v>
      </c>
      <c r="BD102">
        <v>0</v>
      </c>
      <c r="BE102">
        <v>2</v>
      </c>
      <c r="BF102">
        <v>2</v>
      </c>
      <c r="BG102">
        <v>0</v>
      </c>
      <c r="BH102">
        <v>1</v>
      </c>
      <c r="BI102">
        <v>1</v>
      </c>
      <c r="BJ102">
        <v>0</v>
      </c>
      <c r="BK102" s="140">
        <v>0</v>
      </c>
      <c r="BL102" s="140">
        <v>0</v>
      </c>
      <c r="BM102" s="140">
        <v>0</v>
      </c>
    </row>
    <row r="103" spans="1:65" x14ac:dyDescent="0.35">
      <c r="B103" s="2" t="s">
        <v>18</v>
      </c>
      <c r="C103">
        <v>4</v>
      </c>
      <c r="D103">
        <v>4</v>
      </c>
      <c r="E103">
        <v>0</v>
      </c>
      <c r="F103">
        <v>7</v>
      </c>
      <c r="G103">
        <v>3</v>
      </c>
      <c r="H103">
        <v>4</v>
      </c>
      <c r="I103">
        <v>12</v>
      </c>
      <c r="J103">
        <v>9</v>
      </c>
      <c r="K103">
        <v>3</v>
      </c>
      <c r="L103">
        <v>12</v>
      </c>
      <c r="M103">
        <v>8</v>
      </c>
      <c r="N103">
        <v>4</v>
      </c>
      <c r="O103">
        <v>20</v>
      </c>
      <c r="P103">
        <v>16</v>
      </c>
      <c r="Q103">
        <v>4</v>
      </c>
      <c r="R103">
        <v>15</v>
      </c>
      <c r="S103">
        <v>9</v>
      </c>
      <c r="T103">
        <v>6</v>
      </c>
      <c r="U103">
        <v>11</v>
      </c>
      <c r="V103">
        <v>6</v>
      </c>
      <c r="W103">
        <v>5</v>
      </c>
      <c r="X103">
        <v>10</v>
      </c>
      <c r="Y103">
        <v>4</v>
      </c>
      <c r="Z103">
        <v>6</v>
      </c>
      <c r="AA103">
        <v>12</v>
      </c>
      <c r="AB103">
        <v>6</v>
      </c>
      <c r="AC103">
        <v>6</v>
      </c>
      <c r="AD103">
        <v>13</v>
      </c>
      <c r="AE103">
        <v>7</v>
      </c>
      <c r="AF103">
        <v>6</v>
      </c>
      <c r="AG103">
        <v>12</v>
      </c>
      <c r="AH103">
        <v>10</v>
      </c>
      <c r="AI103">
        <v>2</v>
      </c>
      <c r="AJ103">
        <v>8</v>
      </c>
      <c r="AK103">
        <v>7</v>
      </c>
      <c r="AL103">
        <v>1</v>
      </c>
      <c r="AM103">
        <v>8</v>
      </c>
      <c r="AN103">
        <v>7</v>
      </c>
      <c r="AO103">
        <v>1</v>
      </c>
      <c r="AP103">
        <v>5</v>
      </c>
      <c r="AQ103">
        <v>5</v>
      </c>
      <c r="AR103">
        <v>0</v>
      </c>
      <c r="AS103">
        <v>4</v>
      </c>
      <c r="AT103">
        <v>3</v>
      </c>
      <c r="AU103">
        <v>1</v>
      </c>
      <c r="AV103">
        <v>5</v>
      </c>
      <c r="AW103">
        <v>3</v>
      </c>
      <c r="AX103">
        <v>2</v>
      </c>
      <c r="AY103">
        <v>7</v>
      </c>
      <c r="AZ103">
        <v>3</v>
      </c>
      <c r="BA103">
        <v>4</v>
      </c>
      <c r="BB103">
        <v>9</v>
      </c>
      <c r="BC103">
        <v>5</v>
      </c>
      <c r="BD103">
        <v>4</v>
      </c>
      <c r="BE103">
        <v>10</v>
      </c>
      <c r="BF103">
        <v>6</v>
      </c>
      <c r="BG103">
        <v>4</v>
      </c>
      <c r="BH103">
        <v>11</v>
      </c>
      <c r="BI103">
        <v>7</v>
      </c>
      <c r="BJ103">
        <v>4</v>
      </c>
      <c r="BK103" s="140">
        <v>8</v>
      </c>
      <c r="BL103" s="140">
        <v>5</v>
      </c>
      <c r="BM103" s="140">
        <v>3</v>
      </c>
    </row>
    <row r="104" spans="1:65" x14ac:dyDescent="0.35">
      <c r="B104" s="2" t="s">
        <v>19</v>
      </c>
      <c r="C104">
        <v>4</v>
      </c>
      <c r="D104">
        <v>3</v>
      </c>
      <c r="E104">
        <v>1</v>
      </c>
      <c r="F104">
        <v>5</v>
      </c>
      <c r="G104">
        <v>4</v>
      </c>
      <c r="H104">
        <v>1</v>
      </c>
      <c r="I104">
        <v>13</v>
      </c>
      <c r="J104">
        <v>11</v>
      </c>
      <c r="K104">
        <v>2</v>
      </c>
      <c r="L104">
        <v>24</v>
      </c>
      <c r="M104">
        <v>19</v>
      </c>
      <c r="N104">
        <v>5</v>
      </c>
      <c r="O104">
        <v>28</v>
      </c>
      <c r="P104">
        <v>24</v>
      </c>
      <c r="Q104">
        <v>4</v>
      </c>
      <c r="R104">
        <v>27</v>
      </c>
      <c r="S104">
        <v>21</v>
      </c>
      <c r="T104">
        <v>6</v>
      </c>
      <c r="U104">
        <v>15</v>
      </c>
      <c r="V104">
        <v>11</v>
      </c>
      <c r="W104">
        <v>4</v>
      </c>
      <c r="X104">
        <v>7</v>
      </c>
      <c r="Y104">
        <v>6</v>
      </c>
      <c r="Z104">
        <v>1</v>
      </c>
      <c r="AA104">
        <v>2</v>
      </c>
      <c r="AB104">
        <v>2</v>
      </c>
      <c r="AC104">
        <v>0</v>
      </c>
      <c r="AD104">
        <v>3</v>
      </c>
      <c r="AE104">
        <v>2</v>
      </c>
      <c r="AF104">
        <v>1</v>
      </c>
      <c r="AG104">
        <v>6</v>
      </c>
      <c r="AH104">
        <v>3</v>
      </c>
      <c r="AI104">
        <v>3</v>
      </c>
      <c r="AJ104">
        <v>4</v>
      </c>
      <c r="AK104">
        <v>3</v>
      </c>
      <c r="AL104">
        <v>1</v>
      </c>
      <c r="AM104">
        <v>4</v>
      </c>
      <c r="AN104">
        <v>2</v>
      </c>
      <c r="AO104">
        <v>2</v>
      </c>
      <c r="AP104">
        <v>6</v>
      </c>
      <c r="AQ104">
        <v>3</v>
      </c>
      <c r="AR104">
        <v>3</v>
      </c>
      <c r="AS104">
        <v>7</v>
      </c>
      <c r="AT104">
        <v>4</v>
      </c>
      <c r="AU104">
        <v>3</v>
      </c>
      <c r="AV104">
        <v>7</v>
      </c>
      <c r="AW104">
        <v>6</v>
      </c>
      <c r="AX104">
        <v>1</v>
      </c>
      <c r="AY104">
        <v>5</v>
      </c>
      <c r="AZ104">
        <v>5</v>
      </c>
      <c r="BA104">
        <v>0</v>
      </c>
      <c r="BB104">
        <v>11</v>
      </c>
      <c r="BC104">
        <v>10</v>
      </c>
      <c r="BD104">
        <v>1</v>
      </c>
      <c r="BE104">
        <v>9</v>
      </c>
      <c r="BF104">
        <v>9</v>
      </c>
      <c r="BG104">
        <v>0</v>
      </c>
      <c r="BH104">
        <v>7</v>
      </c>
      <c r="BI104">
        <v>4</v>
      </c>
      <c r="BJ104">
        <v>3</v>
      </c>
      <c r="BK104" s="140">
        <v>6</v>
      </c>
      <c r="BL104" s="140">
        <v>4</v>
      </c>
      <c r="BM104" s="140">
        <v>2</v>
      </c>
    </row>
    <row r="105" spans="1:65" x14ac:dyDescent="0.35">
      <c r="B105" s="2" t="s">
        <v>20</v>
      </c>
      <c r="C105">
        <v>3</v>
      </c>
      <c r="D105">
        <v>2</v>
      </c>
      <c r="E105">
        <v>1</v>
      </c>
      <c r="F105">
        <v>5</v>
      </c>
      <c r="G105">
        <v>4</v>
      </c>
      <c r="H105">
        <v>1</v>
      </c>
      <c r="I105">
        <v>31</v>
      </c>
      <c r="J105">
        <v>28</v>
      </c>
      <c r="K105">
        <v>3</v>
      </c>
      <c r="L105">
        <v>61</v>
      </c>
      <c r="M105">
        <v>56</v>
      </c>
      <c r="N105">
        <v>5</v>
      </c>
      <c r="O105">
        <v>83</v>
      </c>
      <c r="P105">
        <v>77</v>
      </c>
      <c r="Q105">
        <v>6</v>
      </c>
      <c r="R105">
        <v>49</v>
      </c>
      <c r="S105">
        <v>45</v>
      </c>
      <c r="T105">
        <v>4</v>
      </c>
      <c r="U105">
        <v>12</v>
      </c>
      <c r="V105">
        <v>10</v>
      </c>
      <c r="W105">
        <v>2</v>
      </c>
      <c r="X105">
        <v>3</v>
      </c>
      <c r="Y105">
        <v>2</v>
      </c>
      <c r="Z105">
        <v>1</v>
      </c>
      <c r="AA105">
        <v>5</v>
      </c>
      <c r="AB105">
        <v>4</v>
      </c>
      <c r="AC105">
        <v>1</v>
      </c>
      <c r="AD105">
        <v>2</v>
      </c>
      <c r="AE105">
        <v>2</v>
      </c>
      <c r="AF105">
        <v>0</v>
      </c>
      <c r="AG105">
        <v>1</v>
      </c>
      <c r="AH105">
        <v>1</v>
      </c>
      <c r="AI105">
        <v>0</v>
      </c>
      <c r="AJ105">
        <v>0</v>
      </c>
      <c r="AK105">
        <v>0</v>
      </c>
      <c r="AL105">
        <v>0</v>
      </c>
      <c r="AM105">
        <v>2</v>
      </c>
      <c r="AN105">
        <v>2</v>
      </c>
      <c r="AO105">
        <v>0</v>
      </c>
      <c r="AP105">
        <v>3</v>
      </c>
      <c r="AQ105">
        <v>2</v>
      </c>
      <c r="AR105">
        <v>1</v>
      </c>
      <c r="AS105">
        <v>7</v>
      </c>
      <c r="AT105">
        <v>6</v>
      </c>
      <c r="AU105">
        <v>1</v>
      </c>
      <c r="AV105">
        <v>7</v>
      </c>
      <c r="AW105">
        <v>3</v>
      </c>
      <c r="AX105">
        <v>4</v>
      </c>
      <c r="AY105">
        <v>5</v>
      </c>
      <c r="AZ105">
        <v>3</v>
      </c>
      <c r="BA105">
        <v>2</v>
      </c>
      <c r="BB105">
        <v>5</v>
      </c>
      <c r="BC105">
        <v>3</v>
      </c>
      <c r="BD105">
        <v>2</v>
      </c>
      <c r="BE105">
        <v>14</v>
      </c>
      <c r="BF105">
        <v>9</v>
      </c>
      <c r="BG105">
        <v>5</v>
      </c>
      <c r="BH105">
        <v>12</v>
      </c>
      <c r="BI105">
        <v>9</v>
      </c>
      <c r="BJ105">
        <v>3</v>
      </c>
      <c r="BK105" s="140">
        <v>12</v>
      </c>
      <c r="BL105" s="140">
        <v>9</v>
      </c>
      <c r="BM105" s="140">
        <v>3</v>
      </c>
    </row>
    <row r="106" spans="1:65" x14ac:dyDescent="0.35">
      <c r="B106" s="2" t="s">
        <v>21</v>
      </c>
      <c r="C106">
        <v>6</v>
      </c>
      <c r="D106">
        <v>5</v>
      </c>
      <c r="E106">
        <v>1</v>
      </c>
      <c r="F106">
        <v>8</v>
      </c>
      <c r="G106">
        <v>6</v>
      </c>
      <c r="H106">
        <v>2</v>
      </c>
      <c r="I106">
        <v>37</v>
      </c>
      <c r="J106">
        <v>35</v>
      </c>
      <c r="K106">
        <v>2</v>
      </c>
      <c r="L106">
        <v>50</v>
      </c>
      <c r="M106">
        <v>48</v>
      </c>
      <c r="N106">
        <v>2</v>
      </c>
      <c r="O106">
        <v>80</v>
      </c>
      <c r="P106">
        <v>78</v>
      </c>
      <c r="Q106">
        <v>2</v>
      </c>
      <c r="R106">
        <v>60</v>
      </c>
      <c r="S106">
        <v>58</v>
      </c>
      <c r="T106">
        <v>2</v>
      </c>
      <c r="U106">
        <v>8</v>
      </c>
      <c r="V106">
        <v>8</v>
      </c>
      <c r="W106">
        <v>0</v>
      </c>
      <c r="X106">
        <v>3</v>
      </c>
      <c r="Y106">
        <v>2</v>
      </c>
      <c r="Z106">
        <v>1</v>
      </c>
      <c r="AA106">
        <v>2</v>
      </c>
      <c r="AB106">
        <v>1</v>
      </c>
      <c r="AC106">
        <v>1</v>
      </c>
      <c r="AD106">
        <v>5</v>
      </c>
      <c r="AE106">
        <v>3</v>
      </c>
      <c r="AF106">
        <v>2</v>
      </c>
      <c r="AG106">
        <v>6</v>
      </c>
      <c r="AH106">
        <v>4</v>
      </c>
      <c r="AI106">
        <v>2</v>
      </c>
      <c r="AJ106">
        <v>5</v>
      </c>
      <c r="AK106">
        <v>4</v>
      </c>
      <c r="AL106">
        <v>1</v>
      </c>
      <c r="AM106">
        <v>3</v>
      </c>
      <c r="AN106">
        <v>2</v>
      </c>
      <c r="AO106">
        <v>1</v>
      </c>
      <c r="AP106">
        <v>5</v>
      </c>
      <c r="AQ106">
        <v>3</v>
      </c>
      <c r="AR106">
        <v>2</v>
      </c>
      <c r="AS106">
        <v>2</v>
      </c>
      <c r="AT106">
        <v>2</v>
      </c>
      <c r="AU106">
        <v>0</v>
      </c>
      <c r="AV106">
        <v>1</v>
      </c>
      <c r="AW106">
        <v>1</v>
      </c>
      <c r="AX106">
        <v>0</v>
      </c>
      <c r="AY106">
        <v>3</v>
      </c>
      <c r="AZ106">
        <v>1</v>
      </c>
      <c r="BA106">
        <v>2</v>
      </c>
      <c r="BB106">
        <v>6</v>
      </c>
      <c r="BC106">
        <v>4</v>
      </c>
      <c r="BD106">
        <v>2</v>
      </c>
      <c r="BE106">
        <v>6</v>
      </c>
      <c r="BF106">
        <v>4</v>
      </c>
      <c r="BG106">
        <v>2</v>
      </c>
      <c r="BH106">
        <v>7</v>
      </c>
      <c r="BI106">
        <v>5</v>
      </c>
      <c r="BJ106">
        <v>2</v>
      </c>
      <c r="BK106" s="140">
        <v>8</v>
      </c>
      <c r="BL106" s="140">
        <v>5</v>
      </c>
      <c r="BM106" s="140">
        <v>3</v>
      </c>
    </row>
    <row r="107" spans="1:65" x14ac:dyDescent="0.35">
      <c r="B107" s="2" t="s">
        <v>22</v>
      </c>
      <c r="C107">
        <v>10</v>
      </c>
      <c r="D107">
        <v>4</v>
      </c>
      <c r="E107">
        <v>6</v>
      </c>
      <c r="F107">
        <v>15</v>
      </c>
      <c r="G107">
        <v>10</v>
      </c>
      <c r="H107">
        <v>5</v>
      </c>
      <c r="I107">
        <v>50</v>
      </c>
      <c r="J107">
        <v>45</v>
      </c>
      <c r="K107">
        <v>5</v>
      </c>
      <c r="L107">
        <v>53</v>
      </c>
      <c r="M107">
        <v>48</v>
      </c>
      <c r="N107">
        <v>5</v>
      </c>
      <c r="O107">
        <v>90</v>
      </c>
      <c r="P107">
        <v>85</v>
      </c>
      <c r="Q107">
        <v>5</v>
      </c>
      <c r="R107">
        <v>74</v>
      </c>
      <c r="S107">
        <v>69</v>
      </c>
      <c r="T107">
        <v>5</v>
      </c>
      <c r="U107">
        <v>15</v>
      </c>
      <c r="V107">
        <v>11</v>
      </c>
      <c r="W107">
        <v>4</v>
      </c>
      <c r="X107">
        <v>3</v>
      </c>
      <c r="Y107">
        <v>3</v>
      </c>
      <c r="Z107">
        <v>0</v>
      </c>
      <c r="AA107">
        <v>3</v>
      </c>
      <c r="AB107">
        <v>3</v>
      </c>
      <c r="AC107">
        <v>0</v>
      </c>
      <c r="AD107">
        <v>3</v>
      </c>
      <c r="AE107">
        <v>3</v>
      </c>
      <c r="AF107">
        <v>0</v>
      </c>
      <c r="AG107">
        <v>2</v>
      </c>
      <c r="AH107">
        <v>2</v>
      </c>
      <c r="AI107">
        <v>0</v>
      </c>
      <c r="AJ107">
        <v>2</v>
      </c>
      <c r="AK107">
        <v>2</v>
      </c>
      <c r="AL107">
        <v>0</v>
      </c>
      <c r="AM107">
        <v>2</v>
      </c>
      <c r="AN107">
        <v>2</v>
      </c>
      <c r="AO107">
        <v>0</v>
      </c>
      <c r="AP107">
        <v>1</v>
      </c>
      <c r="AQ107">
        <v>1</v>
      </c>
      <c r="AR107">
        <v>0</v>
      </c>
      <c r="AS107">
        <v>5</v>
      </c>
      <c r="AT107">
        <v>2</v>
      </c>
      <c r="AU107">
        <v>3</v>
      </c>
      <c r="AV107">
        <v>6</v>
      </c>
      <c r="AW107">
        <v>3</v>
      </c>
      <c r="AX107">
        <v>3</v>
      </c>
      <c r="AY107">
        <v>6</v>
      </c>
      <c r="AZ107">
        <v>3</v>
      </c>
      <c r="BA107">
        <v>3</v>
      </c>
      <c r="BB107">
        <v>5</v>
      </c>
      <c r="BC107">
        <v>2</v>
      </c>
      <c r="BD107">
        <v>3</v>
      </c>
      <c r="BE107">
        <v>6</v>
      </c>
      <c r="BF107">
        <v>4</v>
      </c>
      <c r="BG107">
        <v>2</v>
      </c>
      <c r="BH107">
        <v>4</v>
      </c>
      <c r="BI107">
        <v>3</v>
      </c>
      <c r="BJ107">
        <v>1</v>
      </c>
      <c r="BK107" s="140">
        <v>4</v>
      </c>
      <c r="BL107" s="140">
        <v>3</v>
      </c>
      <c r="BM107" s="140">
        <v>1</v>
      </c>
    </row>
    <row r="108" spans="1:65" x14ac:dyDescent="0.35">
      <c r="B108" s="2" t="s">
        <v>23</v>
      </c>
      <c r="C108">
        <v>6</v>
      </c>
      <c r="D108">
        <v>4</v>
      </c>
      <c r="E108">
        <v>2</v>
      </c>
      <c r="F108">
        <v>8</v>
      </c>
      <c r="G108">
        <v>5</v>
      </c>
      <c r="H108">
        <v>3</v>
      </c>
      <c r="I108">
        <v>26</v>
      </c>
      <c r="J108">
        <v>22</v>
      </c>
      <c r="K108">
        <v>4</v>
      </c>
      <c r="L108">
        <v>63</v>
      </c>
      <c r="M108">
        <v>56</v>
      </c>
      <c r="N108">
        <v>7</v>
      </c>
      <c r="O108">
        <v>81</v>
      </c>
      <c r="P108">
        <v>73</v>
      </c>
      <c r="Q108">
        <v>8</v>
      </c>
      <c r="R108">
        <v>59</v>
      </c>
      <c r="S108">
        <v>52</v>
      </c>
      <c r="T108">
        <v>7</v>
      </c>
      <c r="U108">
        <v>15</v>
      </c>
      <c r="V108">
        <v>10</v>
      </c>
      <c r="W108">
        <v>5</v>
      </c>
      <c r="X108">
        <v>12</v>
      </c>
      <c r="Y108">
        <v>7</v>
      </c>
      <c r="Z108">
        <v>5</v>
      </c>
      <c r="AA108">
        <v>11</v>
      </c>
      <c r="AB108">
        <v>5</v>
      </c>
      <c r="AC108">
        <v>6</v>
      </c>
      <c r="AD108">
        <v>9</v>
      </c>
      <c r="AE108">
        <v>6</v>
      </c>
      <c r="AF108">
        <v>3</v>
      </c>
      <c r="AG108">
        <v>9</v>
      </c>
      <c r="AH108">
        <v>6</v>
      </c>
      <c r="AI108">
        <v>3</v>
      </c>
      <c r="AJ108">
        <v>6</v>
      </c>
      <c r="AK108">
        <v>4</v>
      </c>
      <c r="AL108">
        <v>2</v>
      </c>
      <c r="AM108">
        <v>3</v>
      </c>
      <c r="AN108">
        <v>3</v>
      </c>
      <c r="AO108">
        <v>0</v>
      </c>
      <c r="AP108">
        <v>4</v>
      </c>
      <c r="AQ108">
        <v>4</v>
      </c>
      <c r="AR108">
        <v>0</v>
      </c>
      <c r="AS108">
        <v>3</v>
      </c>
      <c r="AT108">
        <v>3</v>
      </c>
      <c r="AU108">
        <v>0</v>
      </c>
      <c r="AV108">
        <v>2</v>
      </c>
      <c r="AW108">
        <v>2</v>
      </c>
      <c r="AX108">
        <v>0</v>
      </c>
      <c r="AY108">
        <v>2</v>
      </c>
      <c r="AZ108">
        <v>2</v>
      </c>
      <c r="BA108">
        <v>0</v>
      </c>
      <c r="BB108">
        <v>3</v>
      </c>
      <c r="BC108">
        <v>2</v>
      </c>
      <c r="BD108">
        <v>1</v>
      </c>
      <c r="BE108">
        <v>2</v>
      </c>
      <c r="BF108">
        <v>1</v>
      </c>
      <c r="BG108">
        <v>1</v>
      </c>
      <c r="BH108">
        <v>7</v>
      </c>
      <c r="BI108">
        <v>4</v>
      </c>
      <c r="BJ108">
        <v>3</v>
      </c>
      <c r="BK108" s="140">
        <v>9</v>
      </c>
      <c r="BL108" s="140">
        <v>5</v>
      </c>
      <c r="BM108" s="140">
        <v>4</v>
      </c>
    </row>
    <row r="109" spans="1:65" x14ac:dyDescent="0.35">
      <c r="B109" s="2" t="s">
        <v>24</v>
      </c>
      <c r="C109">
        <v>8</v>
      </c>
      <c r="D109">
        <v>6</v>
      </c>
      <c r="E109">
        <v>2</v>
      </c>
      <c r="F109">
        <v>7</v>
      </c>
      <c r="G109">
        <v>5</v>
      </c>
      <c r="H109">
        <v>2</v>
      </c>
      <c r="I109">
        <v>29</v>
      </c>
      <c r="J109">
        <v>25</v>
      </c>
      <c r="K109">
        <v>4</v>
      </c>
      <c r="L109">
        <v>40</v>
      </c>
      <c r="M109">
        <v>37</v>
      </c>
      <c r="N109">
        <v>3</v>
      </c>
      <c r="O109">
        <v>63</v>
      </c>
      <c r="P109">
        <v>60</v>
      </c>
      <c r="Q109">
        <v>3</v>
      </c>
      <c r="R109">
        <v>38</v>
      </c>
      <c r="S109">
        <v>35</v>
      </c>
      <c r="T109">
        <v>3</v>
      </c>
      <c r="U109">
        <v>11</v>
      </c>
      <c r="V109">
        <v>8</v>
      </c>
      <c r="W109">
        <v>3</v>
      </c>
      <c r="X109">
        <v>7</v>
      </c>
      <c r="Y109">
        <v>3</v>
      </c>
      <c r="Z109">
        <v>4</v>
      </c>
      <c r="AA109">
        <v>8</v>
      </c>
      <c r="AB109">
        <v>4</v>
      </c>
      <c r="AC109">
        <v>4</v>
      </c>
      <c r="AD109">
        <v>9</v>
      </c>
      <c r="AE109">
        <v>3</v>
      </c>
      <c r="AF109">
        <v>6</v>
      </c>
      <c r="AG109">
        <v>9</v>
      </c>
      <c r="AH109">
        <v>4</v>
      </c>
      <c r="AI109">
        <v>5</v>
      </c>
      <c r="AJ109">
        <v>10</v>
      </c>
      <c r="AK109">
        <v>5</v>
      </c>
      <c r="AL109">
        <v>5</v>
      </c>
      <c r="AM109">
        <v>18</v>
      </c>
      <c r="AN109">
        <v>9</v>
      </c>
      <c r="AO109">
        <v>9</v>
      </c>
      <c r="AP109">
        <v>14</v>
      </c>
      <c r="AQ109">
        <v>7</v>
      </c>
      <c r="AR109">
        <v>7</v>
      </c>
      <c r="AS109">
        <v>12</v>
      </c>
      <c r="AT109">
        <v>8</v>
      </c>
      <c r="AU109">
        <v>4</v>
      </c>
      <c r="AV109">
        <v>11</v>
      </c>
      <c r="AW109">
        <v>7</v>
      </c>
      <c r="AX109">
        <v>4</v>
      </c>
      <c r="AY109">
        <v>6</v>
      </c>
      <c r="AZ109">
        <v>4</v>
      </c>
      <c r="BA109">
        <v>2</v>
      </c>
      <c r="BB109">
        <v>4</v>
      </c>
      <c r="BC109">
        <v>4</v>
      </c>
      <c r="BD109">
        <v>0</v>
      </c>
      <c r="BE109">
        <v>7</v>
      </c>
      <c r="BF109">
        <v>5</v>
      </c>
      <c r="BG109">
        <v>2</v>
      </c>
      <c r="BH109">
        <v>10</v>
      </c>
      <c r="BI109">
        <v>6</v>
      </c>
      <c r="BJ109">
        <v>4</v>
      </c>
      <c r="BK109" s="140">
        <v>8</v>
      </c>
      <c r="BL109" s="140">
        <v>6</v>
      </c>
      <c r="BM109" s="140">
        <v>2</v>
      </c>
    </row>
    <row r="110" spans="1:65" x14ac:dyDescent="0.35">
      <c r="B110" s="2" t="s">
        <v>25</v>
      </c>
      <c r="C110">
        <v>4</v>
      </c>
      <c r="D110">
        <v>1</v>
      </c>
      <c r="E110">
        <v>3</v>
      </c>
      <c r="F110">
        <v>6</v>
      </c>
      <c r="G110">
        <v>3</v>
      </c>
      <c r="H110">
        <v>3</v>
      </c>
      <c r="I110">
        <v>15</v>
      </c>
      <c r="J110">
        <v>15</v>
      </c>
      <c r="K110">
        <v>0</v>
      </c>
      <c r="L110">
        <v>24</v>
      </c>
      <c r="M110">
        <v>22</v>
      </c>
      <c r="N110">
        <v>2</v>
      </c>
      <c r="O110">
        <v>35</v>
      </c>
      <c r="P110">
        <v>33</v>
      </c>
      <c r="Q110">
        <v>2</v>
      </c>
      <c r="R110">
        <v>27</v>
      </c>
      <c r="S110">
        <v>25</v>
      </c>
      <c r="T110">
        <v>2</v>
      </c>
      <c r="U110">
        <v>10</v>
      </c>
      <c r="V110">
        <v>7</v>
      </c>
      <c r="W110">
        <v>3</v>
      </c>
      <c r="X110">
        <v>8</v>
      </c>
      <c r="Y110">
        <v>4</v>
      </c>
      <c r="Z110">
        <v>4</v>
      </c>
      <c r="AA110">
        <v>7</v>
      </c>
      <c r="AB110">
        <v>5</v>
      </c>
      <c r="AC110">
        <v>2</v>
      </c>
      <c r="AD110">
        <v>7</v>
      </c>
      <c r="AE110">
        <v>5</v>
      </c>
      <c r="AF110">
        <v>2</v>
      </c>
      <c r="AG110">
        <v>7</v>
      </c>
      <c r="AH110">
        <v>4</v>
      </c>
      <c r="AI110">
        <v>3</v>
      </c>
      <c r="AJ110">
        <v>7</v>
      </c>
      <c r="AK110">
        <v>4</v>
      </c>
      <c r="AL110">
        <v>3</v>
      </c>
      <c r="AM110">
        <v>7</v>
      </c>
      <c r="AN110">
        <v>3</v>
      </c>
      <c r="AO110">
        <v>4</v>
      </c>
      <c r="AP110">
        <v>8</v>
      </c>
      <c r="AQ110">
        <v>4</v>
      </c>
      <c r="AR110">
        <v>4</v>
      </c>
      <c r="AS110">
        <v>7</v>
      </c>
      <c r="AT110">
        <v>2</v>
      </c>
      <c r="AU110">
        <v>5</v>
      </c>
      <c r="AV110">
        <v>8</v>
      </c>
      <c r="AW110">
        <v>3</v>
      </c>
      <c r="AX110">
        <v>5</v>
      </c>
      <c r="AY110">
        <v>11</v>
      </c>
      <c r="AZ110">
        <v>5</v>
      </c>
      <c r="BA110">
        <v>6</v>
      </c>
      <c r="BB110">
        <v>14</v>
      </c>
      <c r="BC110">
        <v>8</v>
      </c>
      <c r="BD110">
        <v>6</v>
      </c>
      <c r="BE110">
        <v>15</v>
      </c>
      <c r="BF110">
        <v>9</v>
      </c>
      <c r="BG110">
        <v>6</v>
      </c>
      <c r="BH110">
        <v>14</v>
      </c>
      <c r="BI110">
        <v>9</v>
      </c>
      <c r="BJ110">
        <v>5</v>
      </c>
      <c r="BK110" s="140">
        <v>13</v>
      </c>
      <c r="BL110" s="140">
        <v>8</v>
      </c>
      <c r="BM110" s="140">
        <v>5</v>
      </c>
    </row>
    <row r="111" spans="1:65" x14ac:dyDescent="0.35">
      <c r="B111" s="2" t="s">
        <v>26</v>
      </c>
      <c r="C111">
        <v>0</v>
      </c>
      <c r="D111">
        <v>0</v>
      </c>
      <c r="E111">
        <v>0</v>
      </c>
      <c r="F111">
        <v>1</v>
      </c>
      <c r="G111">
        <v>1</v>
      </c>
      <c r="H111">
        <v>0</v>
      </c>
      <c r="I111">
        <v>3</v>
      </c>
      <c r="J111">
        <v>0</v>
      </c>
      <c r="K111">
        <v>3</v>
      </c>
      <c r="L111">
        <v>6</v>
      </c>
      <c r="M111">
        <v>3</v>
      </c>
      <c r="N111">
        <v>3</v>
      </c>
      <c r="O111">
        <v>8</v>
      </c>
      <c r="P111">
        <v>5</v>
      </c>
      <c r="Q111">
        <v>3</v>
      </c>
      <c r="R111">
        <v>10</v>
      </c>
      <c r="S111">
        <v>8</v>
      </c>
      <c r="T111">
        <v>2</v>
      </c>
      <c r="U111">
        <v>6</v>
      </c>
      <c r="V111">
        <v>4</v>
      </c>
      <c r="W111">
        <v>2</v>
      </c>
      <c r="X111">
        <v>5</v>
      </c>
      <c r="Y111">
        <v>5</v>
      </c>
      <c r="Z111">
        <v>0</v>
      </c>
      <c r="AA111">
        <v>4</v>
      </c>
      <c r="AB111">
        <v>2</v>
      </c>
      <c r="AC111">
        <v>2</v>
      </c>
      <c r="AD111">
        <v>5</v>
      </c>
      <c r="AE111">
        <v>3</v>
      </c>
      <c r="AF111">
        <v>2</v>
      </c>
      <c r="AG111">
        <v>6</v>
      </c>
      <c r="AH111">
        <v>4</v>
      </c>
      <c r="AI111">
        <v>2</v>
      </c>
      <c r="AJ111">
        <v>7</v>
      </c>
      <c r="AK111">
        <v>4</v>
      </c>
      <c r="AL111">
        <v>3</v>
      </c>
      <c r="AM111">
        <v>8</v>
      </c>
      <c r="AN111">
        <v>4</v>
      </c>
      <c r="AO111">
        <v>4</v>
      </c>
      <c r="AP111">
        <v>7</v>
      </c>
      <c r="AQ111">
        <v>5</v>
      </c>
      <c r="AR111">
        <v>2</v>
      </c>
      <c r="AS111">
        <v>7</v>
      </c>
      <c r="AT111">
        <v>5</v>
      </c>
      <c r="AU111">
        <v>2</v>
      </c>
      <c r="AV111">
        <v>6</v>
      </c>
      <c r="AW111">
        <v>4</v>
      </c>
      <c r="AX111">
        <v>2</v>
      </c>
      <c r="AY111">
        <v>6</v>
      </c>
      <c r="AZ111">
        <v>4</v>
      </c>
      <c r="BA111">
        <v>2</v>
      </c>
      <c r="BB111">
        <v>6</v>
      </c>
      <c r="BC111">
        <v>3</v>
      </c>
      <c r="BD111">
        <v>3</v>
      </c>
      <c r="BE111">
        <v>6</v>
      </c>
      <c r="BF111">
        <v>3</v>
      </c>
      <c r="BG111">
        <v>3</v>
      </c>
      <c r="BH111">
        <v>8</v>
      </c>
      <c r="BI111">
        <v>3</v>
      </c>
      <c r="BJ111">
        <v>5</v>
      </c>
      <c r="BK111" s="140">
        <v>9</v>
      </c>
      <c r="BL111" s="140">
        <v>4</v>
      </c>
      <c r="BM111" s="140">
        <v>5</v>
      </c>
    </row>
    <row r="112" spans="1:65" x14ac:dyDescent="0.35">
      <c r="B112" s="2" t="s">
        <v>27</v>
      </c>
      <c r="C112">
        <v>4</v>
      </c>
      <c r="D112">
        <v>3</v>
      </c>
      <c r="E112">
        <v>1</v>
      </c>
      <c r="F112">
        <v>4</v>
      </c>
      <c r="G112">
        <v>3</v>
      </c>
      <c r="H112">
        <v>1</v>
      </c>
      <c r="I112">
        <v>6</v>
      </c>
      <c r="J112">
        <v>5</v>
      </c>
      <c r="K112">
        <v>1</v>
      </c>
      <c r="L112">
        <v>2</v>
      </c>
      <c r="M112">
        <v>2</v>
      </c>
      <c r="N112">
        <v>0</v>
      </c>
      <c r="O112">
        <v>2</v>
      </c>
      <c r="P112">
        <v>2</v>
      </c>
      <c r="Q112">
        <v>0</v>
      </c>
      <c r="R112">
        <v>1</v>
      </c>
      <c r="S112">
        <v>1</v>
      </c>
      <c r="T112">
        <v>0</v>
      </c>
      <c r="U112">
        <v>0</v>
      </c>
      <c r="V112">
        <v>0</v>
      </c>
      <c r="W112">
        <v>0</v>
      </c>
      <c r="X112">
        <v>2</v>
      </c>
      <c r="Y112">
        <v>0</v>
      </c>
      <c r="Z112">
        <v>2</v>
      </c>
      <c r="AA112">
        <v>3</v>
      </c>
      <c r="AB112">
        <v>2</v>
      </c>
      <c r="AC112">
        <v>1</v>
      </c>
      <c r="AD112">
        <v>3</v>
      </c>
      <c r="AE112">
        <v>2</v>
      </c>
      <c r="AF112">
        <v>1</v>
      </c>
      <c r="AG112">
        <v>3</v>
      </c>
      <c r="AH112">
        <v>2</v>
      </c>
      <c r="AI112">
        <v>1</v>
      </c>
      <c r="AJ112">
        <v>3</v>
      </c>
      <c r="AK112">
        <v>2</v>
      </c>
      <c r="AL112">
        <v>1</v>
      </c>
      <c r="AM112">
        <v>3</v>
      </c>
      <c r="AN112">
        <v>3</v>
      </c>
      <c r="AO112">
        <v>0</v>
      </c>
      <c r="AP112">
        <v>4</v>
      </c>
      <c r="AQ112">
        <v>3</v>
      </c>
      <c r="AR112">
        <v>1</v>
      </c>
      <c r="AS112">
        <v>6</v>
      </c>
      <c r="AT112">
        <v>5</v>
      </c>
      <c r="AU112">
        <v>1</v>
      </c>
      <c r="AV112">
        <v>6</v>
      </c>
      <c r="AW112">
        <v>5</v>
      </c>
      <c r="AX112">
        <v>1</v>
      </c>
      <c r="AY112">
        <v>7</v>
      </c>
      <c r="AZ112">
        <v>5</v>
      </c>
      <c r="BA112">
        <v>2</v>
      </c>
      <c r="BB112">
        <v>8</v>
      </c>
      <c r="BC112">
        <v>5</v>
      </c>
      <c r="BD112">
        <v>3</v>
      </c>
      <c r="BE112">
        <v>11</v>
      </c>
      <c r="BF112">
        <v>8</v>
      </c>
      <c r="BG112">
        <v>3</v>
      </c>
      <c r="BH112">
        <v>9</v>
      </c>
      <c r="BI112">
        <v>6</v>
      </c>
      <c r="BJ112">
        <v>3</v>
      </c>
      <c r="BK112" s="140">
        <v>8</v>
      </c>
      <c r="BL112" s="140">
        <v>6</v>
      </c>
      <c r="BM112" s="140">
        <v>2</v>
      </c>
    </row>
    <row r="113" spans="2:65" x14ac:dyDescent="0.35">
      <c r="B113" s="2" t="s">
        <v>28</v>
      </c>
      <c r="C113">
        <v>3</v>
      </c>
      <c r="D113">
        <v>3</v>
      </c>
      <c r="E113">
        <v>0</v>
      </c>
      <c r="F113">
        <v>3</v>
      </c>
      <c r="G113">
        <v>3</v>
      </c>
      <c r="H113">
        <v>0</v>
      </c>
      <c r="I113">
        <v>3</v>
      </c>
      <c r="J113">
        <v>3</v>
      </c>
      <c r="K113">
        <v>0</v>
      </c>
      <c r="L113">
        <v>5</v>
      </c>
      <c r="M113">
        <v>4</v>
      </c>
      <c r="N113">
        <v>1</v>
      </c>
      <c r="O113">
        <v>5</v>
      </c>
      <c r="P113">
        <v>4</v>
      </c>
      <c r="Q113">
        <v>1</v>
      </c>
      <c r="R113">
        <v>2</v>
      </c>
      <c r="S113">
        <v>1</v>
      </c>
      <c r="T113">
        <v>1</v>
      </c>
      <c r="U113">
        <v>2</v>
      </c>
      <c r="V113">
        <v>1</v>
      </c>
      <c r="W113">
        <v>1</v>
      </c>
      <c r="X113">
        <v>2</v>
      </c>
      <c r="Y113">
        <v>1</v>
      </c>
      <c r="Z113">
        <v>1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2</v>
      </c>
      <c r="AH113">
        <v>1</v>
      </c>
      <c r="AI113">
        <v>1</v>
      </c>
      <c r="AJ113">
        <v>2</v>
      </c>
      <c r="AK113">
        <v>1</v>
      </c>
      <c r="AL113">
        <v>1</v>
      </c>
      <c r="AM113">
        <v>1</v>
      </c>
      <c r="AN113">
        <v>0</v>
      </c>
      <c r="AO113">
        <v>1</v>
      </c>
      <c r="AP113">
        <v>3</v>
      </c>
      <c r="AQ113">
        <v>1</v>
      </c>
      <c r="AR113">
        <v>2</v>
      </c>
      <c r="AS113">
        <v>3</v>
      </c>
      <c r="AT113">
        <v>1</v>
      </c>
      <c r="AU113">
        <v>2</v>
      </c>
      <c r="AV113">
        <v>3</v>
      </c>
      <c r="AW113">
        <v>2</v>
      </c>
      <c r="AX113">
        <v>1</v>
      </c>
      <c r="AY113">
        <v>3</v>
      </c>
      <c r="AZ113">
        <v>3</v>
      </c>
      <c r="BA113">
        <v>0</v>
      </c>
      <c r="BB113">
        <v>4</v>
      </c>
      <c r="BC113">
        <v>4</v>
      </c>
      <c r="BD113">
        <v>0</v>
      </c>
      <c r="BE113">
        <v>4</v>
      </c>
      <c r="BF113">
        <v>3</v>
      </c>
      <c r="BG113">
        <v>1</v>
      </c>
      <c r="BH113">
        <v>6</v>
      </c>
      <c r="BI113">
        <v>5</v>
      </c>
      <c r="BJ113">
        <v>1</v>
      </c>
      <c r="BK113" s="140">
        <v>6</v>
      </c>
      <c r="BL113" s="140">
        <v>5</v>
      </c>
      <c r="BM113" s="140">
        <v>1</v>
      </c>
    </row>
    <row r="114" spans="2:65" x14ac:dyDescent="0.35">
      <c r="B114" s="2" t="s">
        <v>29</v>
      </c>
      <c r="C114">
        <v>3</v>
      </c>
      <c r="D114">
        <v>1</v>
      </c>
      <c r="E114">
        <v>2</v>
      </c>
      <c r="F114">
        <v>2</v>
      </c>
      <c r="G114">
        <v>0</v>
      </c>
      <c r="H114">
        <v>2</v>
      </c>
      <c r="I114">
        <v>1</v>
      </c>
      <c r="J114">
        <v>0</v>
      </c>
      <c r="K114">
        <v>1</v>
      </c>
      <c r="L114">
        <v>2</v>
      </c>
      <c r="M114">
        <v>1</v>
      </c>
      <c r="N114">
        <v>1</v>
      </c>
      <c r="O114">
        <v>1</v>
      </c>
      <c r="P114">
        <v>1</v>
      </c>
      <c r="Q114">
        <v>0</v>
      </c>
      <c r="R114">
        <v>3</v>
      </c>
      <c r="S114">
        <v>3</v>
      </c>
      <c r="T114">
        <v>0</v>
      </c>
      <c r="U114">
        <v>3</v>
      </c>
      <c r="V114">
        <v>3</v>
      </c>
      <c r="W114">
        <v>0</v>
      </c>
      <c r="X114">
        <v>3</v>
      </c>
      <c r="Y114">
        <v>3</v>
      </c>
      <c r="Z114">
        <v>0</v>
      </c>
      <c r="AA114">
        <v>3</v>
      </c>
      <c r="AB114">
        <v>2</v>
      </c>
      <c r="AC114">
        <v>1</v>
      </c>
      <c r="AD114">
        <v>2</v>
      </c>
      <c r="AE114">
        <v>1</v>
      </c>
      <c r="AF114">
        <v>1</v>
      </c>
      <c r="AG114">
        <v>1</v>
      </c>
      <c r="AH114">
        <v>0</v>
      </c>
      <c r="AI114">
        <v>1</v>
      </c>
      <c r="AJ114">
        <v>1</v>
      </c>
      <c r="AK114">
        <v>0</v>
      </c>
      <c r="AL114">
        <v>1</v>
      </c>
      <c r="AM114">
        <v>2</v>
      </c>
      <c r="AN114">
        <v>1</v>
      </c>
      <c r="AO114">
        <v>1</v>
      </c>
      <c r="AP114">
        <v>1</v>
      </c>
      <c r="AQ114">
        <v>1</v>
      </c>
      <c r="AR114">
        <v>0</v>
      </c>
      <c r="AS114">
        <v>1</v>
      </c>
      <c r="AT114">
        <v>1</v>
      </c>
      <c r="AU114">
        <v>0</v>
      </c>
      <c r="AV114">
        <v>2</v>
      </c>
      <c r="AW114">
        <v>1</v>
      </c>
      <c r="AX114">
        <v>1</v>
      </c>
      <c r="AY114">
        <v>3</v>
      </c>
      <c r="AZ114">
        <v>1</v>
      </c>
      <c r="BA114">
        <v>2</v>
      </c>
      <c r="BB114">
        <v>2</v>
      </c>
      <c r="BC114">
        <v>0</v>
      </c>
      <c r="BD114">
        <v>2</v>
      </c>
      <c r="BE114">
        <v>3</v>
      </c>
      <c r="BF114">
        <v>1</v>
      </c>
      <c r="BG114">
        <v>2</v>
      </c>
      <c r="BH114">
        <v>3</v>
      </c>
      <c r="BI114">
        <v>1</v>
      </c>
      <c r="BJ114">
        <v>2</v>
      </c>
      <c r="BK114" s="140">
        <v>2</v>
      </c>
      <c r="BL114" s="140">
        <v>1</v>
      </c>
      <c r="BM114" s="140">
        <v>1</v>
      </c>
    </row>
    <row r="115" spans="2:65" x14ac:dyDescent="0.35">
      <c r="B115" s="2" t="s">
        <v>30</v>
      </c>
      <c r="C115">
        <v>1</v>
      </c>
      <c r="D115">
        <v>1</v>
      </c>
      <c r="E115">
        <v>0</v>
      </c>
      <c r="F115">
        <v>2</v>
      </c>
      <c r="G115">
        <v>2</v>
      </c>
      <c r="H115">
        <v>0</v>
      </c>
      <c r="I115">
        <v>2</v>
      </c>
      <c r="J115">
        <v>1</v>
      </c>
      <c r="K115">
        <v>1</v>
      </c>
      <c r="L115">
        <v>2</v>
      </c>
      <c r="M115">
        <v>1</v>
      </c>
      <c r="N115">
        <v>1</v>
      </c>
      <c r="O115">
        <v>2</v>
      </c>
      <c r="P115">
        <v>1</v>
      </c>
      <c r="Q115">
        <v>1</v>
      </c>
      <c r="R115">
        <v>2</v>
      </c>
      <c r="S115">
        <v>1</v>
      </c>
      <c r="T115">
        <v>1</v>
      </c>
      <c r="U115">
        <v>1</v>
      </c>
      <c r="V115">
        <v>0</v>
      </c>
      <c r="W115">
        <v>1</v>
      </c>
      <c r="X115">
        <v>1</v>
      </c>
      <c r="Y115">
        <v>0</v>
      </c>
      <c r="Z115">
        <v>1</v>
      </c>
      <c r="AA115">
        <v>2</v>
      </c>
      <c r="AB115">
        <v>1</v>
      </c>
      <c r="AC115">
        <v>1</v>
      </c>
      <c r="AD115">
        <v>1</v>
      </c>
      <c r="AE115">
        <v>1</v>
      </c>
      <c r="AF115">
        <v>0</v>
      </c>
      <c r="AG115">
        <v>2</v>
      </c>
      <c r="AH115">
        <v>2</v>
      </c>
      <c r="AI115">
        <v>0</v>
      </c>
      <c r="AJ115">
        <v>2</v>
      </c>
      <c r="AK115">
        <v>2</v>
      </c>
      <c r="AL115">
        <v>0</v>
      </c>
      <c r="AM115">
        <v>1</v>
      </c>
      <c r="AN115">
        <v>1</v>
      </c>
      <c r="AO115">
        <v>0</v>
      </c>
      <c r="AP115">
        <v>1</v>
      </c>
      <c r="AQ115">
        <v>0</v>
      </c>
      <c r="AR115">
        <v>1</v>
      </c>
      <c r="AS115">
        <v>1</v>
      </c>
      <c r="AT115">
        <v>0</v>
      </c>
      <c r="AU115">
        <v>1</v>
      </c>
      <c r="AV115">
        <v>1</v>
      </c>
      <c r="AW115">
        <v>0</v>
      </c>
      <c r="AX115">
        <v>1</v>
      </c>
      <c r="AY115">
        <v>0</v>
      </c>
      <c r="AZ115">
        <v>0</v>
      </c>
      <c r="BA115">
        <v>0</v>
      </c>
      <c r="BB115">
        <v>1</v>
      </c>
      <c r="BC115">
        <v>1</v>
      </c>
      <c r="BD115">
        <v>0</v>
      </c>
      <c r="BE115">
        <v>1</v>
      </c>
      <c r="BF115">
        <v>1</v>
      </c>
      <c r="BG115">
        <v>0</v>
      </c>
      <c r="BH115">
        <v>0</v>
      </c>
      <c r="BI115">
        <v>0</v>
      </c>
      <c r="BJ115">
        <v>0</v>
      </c>
      <c r="BK115" s="140">
        <v>1</v>
      </c>
      <c r="BL115" s="140">
        <v>0</v>
      </c>
      <c r="BM115" s="140">
        <v>1</v>
      </c>
    </row>
    <row r="116" spans="2:65" x14ac:dyDescent="0.35">
      <c r="B116" s="2" t="s">
        <v>31</v>
      </c>
      <c r="C116">
        <v>3</v>
      </c>
      <c r="D116">
        <v>2</v>
      </c>
      <c r="E116">
        <v>1</v>
      </c>
      <c r="F116">
        <v>2</v>
      </c>
      <c r="G116">
        <v>1</v>
      </c>
      <c r="H116">
        <v>1</v>
      </c>
      <c r="I116">
        <v>3</v>
      </c>
      <c r="J116">
        <v>2</v>
      </c>
      <c r="K116">
        <v>1</v>
      </c>
      <c r="L116">
        <v>3</v>
      </c>
      <c r="M116">
        <v>2</v>
      </c>
      <c r="N116">
        <v>1</v>
      </c>
      <c r="O116">
        <v>2</v>
      </c>
      <c r="P116">
        <v>1</v>
      </c>
      <c r="Q116">
        <v>1</v>
      </c>
      <c r="R116">
        <v>0</v>
      </c>
      <c r="S116">
        <v>0</v>
      </c>
      <c r="T116">
        <v>0</v>
      </c>
      <c r="U116">
        <v>1</v>
      </c>
      <c r="V116">
        <v>1</v>
      </c>
      <c r="W116">
        <v>0</v>
      </c>
      <c r="X116">
        <v>1</v>
      </c>
      <c r="Y116">
        <v>1</v>
      </c>
      <c r="Z116">
        <v>0</v>
      </c>
      <c r="AA116">
        <v>1</v>
      </c>
      <c r="AB116">
        <v>1</v>
      </c>
      <c r="AC116">
        <v>0</v>
      </c>
      <c r="AD116">
        <v>2</v>
      </c>
      <c r="AE116">
        <v>1</v>
      </c>
      <c r="AF116">
        <v>1</v>
      </c>
      <c r="AG116">
        <v>2</v>
      </c>
      <c r="AH116">
        <v>1</v>
      </c>
      <c r="AI116">
        <v>1</v>
      </c>
      <c r="AJ116">
        <v>1</v>
      </c>
      <c r="AK116">
        <v>0</v>
      </c>
      <c r="AL116">
        <v>1</v>
      </c>
      <c r="AM116">
        <v>1</v>
      </c>
      <c r="AN116">
        <v>0</v>
      </c>
      <c r="AO116">
        <v>1</v>
      </c>
      <c r="AP116">
        <v>1</v>
      </c>
      <c r="AQ116">
        <v>0</v>
      </c>
      <c r="AR116">
        <v>1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 s="140">
        <v>0</v>
      </c>
      <c r="BL116" s="140">
        <v>0</v>
      </c>
      <c r="BM116" s="140">
        <v>0</v>
      </c>
    </row>
    <row r="117" spans="2:65" x14ac:dyDescent="0.35">
      <c r="B117" s="2" t="s">
        <v>32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2</v>
      </c>
      <c r="S117">
        <v>1</v>
      </c>
      <c r="T117">
        <v>1</v>
      </c>
      <c r="U117">
        <v>2</v>
      </c>
      <c r="V117">
        <v>1</v>
      </c>
      <c r="W117">
        <v>1</v>
      </c>
      <c r="X117">
        <v>2</v>
      </c>
      <c r="Y117">
        <v>1</v>
      </c>
      <c r="Z117">
        <v>1</v>
      </c>
      <c r="AA117">
        <v>2</v>
      </c>
      <c r="AB117">
        <v>1</v>
      </c>
      <c r="AC117">
        <v>1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1</v>
      </c>
      <c r="AK117">
        <v>1</v>
      </c>
      <c r="AL117">
        <v>0</v>
      </c>
      <c r="AM117">
        <v>1</v>
      </c>
      <c r="AN117">
        <v>1</v>
      </c>
      <c r="AO117">
        <v>0</v>
      </c>
      <c r="AP117">
        <v>0</v>
      </c>
      <c r="AQ117">
        <v>0</v>
      </c>
      <c r="AR117">
        <v>0</v>
      </c>
      <c r="AS117">
        <v>1</v>
      </c>
      <c r="AT117">
        <v>0</v>
      </c>
      <c r="AU117">
        <v>1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 s="140">
        <v>0</v>
      </c>
      <c r="BL117" s="140">
        <v>0</v>
      </c>
      <c r="BM117" s="140">
        <v>0</v>
      </c>
    </row>
    <row r="118" spans="2:65" x14ac:dyDescent="0.35">
      <c r="B118" s="2" t="s">
        <v>33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 s="140">
        <v>0</v>
      </c>
      <c r="BL118" s="140">
        <v>0</v>
      </c>
      <c r="BM118" s="140">
        <v>0</v>
      </c>
    </row>
    <row r="119" spans="2:65" x14ac:dyDescent="0.35">
      <c r="B119" s="2" t="s">
        <v>34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 s="140">
        <v>0</v>
      </c>
      <c r="BL119" s="140">
        <v>0</v>
      </c>
      <c r="BM119" s="140">
        <v>0</v>
      </c>
    </row>
  </sheetData>
  <mergeCells count="5">
    <mergeCell ref="A8:J8"/>
    <mergeCell ref="A6:G6"/>
    <mergeCell ref="B5:G5"/>
    <mergeCell ref="B4:G4"/>
    <mergeCell ref="A1:N1"/>
  </mergeCells>
  <hyperlinks>
    <hyperlink ref="B4" r:id="rId1" xr:uid="{9F324CE6-B168-49BA-9D54-6DB0FF005827}"/>
    <hyperlink ref="B4:G4" r:id="rId2" display="https://px.hagstofa.is:443/pxis/sq/c76ae248-96d7-489a-b0e8-a214eec2a608" xr:uid="{541E33B5-3F65-43F1-9B82-50B7F2144EEE}"/>
    <hyperlink ref="B5" r:id="rId3" xr:uid="{27F50C97-285C-4D2C-A8DE-D4DB50A1889C}"/>
  </hyperlinks>
  <pageMargins left="0.70866141732283472" right="0.70866141732283472" top="0.74803149606299213" bottom="0.74803149606299213" header="0.31496062992125984" footer="0.31496062992125984"/>
  <pageSetup paperSize="9" scale="46" pageOrder="overThenDown" orientation="landscape" r:id="rId4"/>
  <headerFooter>
    <oddHeader>&amp;L&amp;A&amp;C&amp;G&amp;R&amp;P af &amp;N</oddHeader>
    <oddFooter>&amp;C&amp;"-,Bold"https://www.sjalfbaerni.is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  <pageSetUpPr fitToPage="1"/>
  </sheetPr>
  <dimension ref="A1:AA555"/>
  <sheetViews>
    <sheetView tabSelected="1" topLeftCell="A530" zoomScale="107" zoomScaleNormal="107" workbookViewId="0">
      <selection activeCell="T549" sqref="T549"/>
    </sheetView>
  </sheetViews>
  <sheetFormatPr defaultColWidth="9.26953125" defaultRowHeight="14.5" x14ac:dyDescent="0.35"/>
  <cols>
    <col min="1" max="1" width="10.7265625" bestFit="1" customWidth="1"/>
    <col min="3" max="3" width="4.26953125" bestFit="1" customWidth="1"/>
    <col min="4" max="4" width="6.1796875" bestFit="1" customWidth="1"/>
    <col min="5" max="5" width="6.26953125" bestFit="1" customWidth="1"/>
    <col min="6" max="6" width="4.26953125" bestFit="1" customWidth="1"/>
    <col min="7" max="7" width="6.1796875" bestFit="1" customWidth="1"/>
    <col min="8" max="8" width="6.26953125" bestFit="1" customWidth="1"/>
    <col min="9" max="9" width="4.26953125" bestFit="1" customWidth="1"/>
    <col min="10" max="10" width="10.90625" bestFit="1" customWidth="1"/>
    <col min="11" max="11" width="10.26953125" bestFit="1" customWidth="1"/>
    <col min="12" max="12" width="4.26953125" bestFit="1" customWidth="1"/>
    <col min="13" max="13" width="6.1796875" bestFit="1" customWidth="1"/>
    <col min="14" max="14" width="6.26953125" bestFit="1" customWidth="1"/>
    <col min="15" max="15" width="7.81640625" bestFit="1" customWidth="1"/>
    <col min="16" max="16" width="6.54296875" bestFit="1" customWidth="1"/>
    <col min="17" max="17" width="6.1796875" bestFit="1" customWidth="1"/>
    <col min="18" max="18" width="6.26953125" bestFit="1" customWidth="1"/>
    <col min="19" max="19" width="14.453125" bestFit="1" customWidth="1"/>
    <col min="20" max="20" width="14.81640625" bestFit="1" customWidth="1"/>
    <col min="21" max="21" width="7.81640625" bestFit="1" customWidth="1"/>
    <col min="22" max="22" width="11.90625" bestFit="1" customWidth="1"/>
    <col min="23" max="23" width="11.26953125" bestFit="1" customWidth="1"/>
  </cols>
  <sheetData>
    <row r="1" spans="1:27" s="3" customFormat="1" ht="21" x14ac:dyDescent="0.5">
      <c r="A1" s="226" t="str">
        <f>Frumgögn!A1</f>
        <v>1.1.2 Kynja og aldurssamsetning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1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7" ht="18" x14ac:dyDescent="0.4">
      <c r="A3" s="235" t="s">
        <v>7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</row>
    <row r="4" spans="1:27" ht="15" thickBot="1" x14ac:dyDescent="0.4">
      <c r="A4" s="2"/>
      <c r="G4" s="2"/>
      <c r="N4" s="2"/>
      <c r="O4" s="2"/>
      <c r="T4" s="2"/>
    </row>
    <row r="5" spans="1:27" ht="21.5" thickBot="1" x14ac:dyDescent="0.55000000000000004">
      <c r="A5" s="2" t="s">
        <v>39</v>
      </c>
      <c r="B5" s="58">
        <v>2003</v>
      </c>
      <c r="C5" s="227" t="s">
        <v>35</v>
      </c>
      <c r="D5" s="228"/>
      <c r="E5" s="229"/>
      <c r="F5" s="227" t="s">
        <v>36</v>
      </c>
      <c r="G5" s="228"/>
      <c r="H5" s="229"/>
      <c r="I5" s="227" t="s">
        <v>37</v>
      </c>
      <c r="J5" s="228"/>
      <c r="K5" s="229"/>
      <c r="L5" s="227" t="s">
        <v>38</v>
      </c>
      <c r="M5" s="228"/>
      <c r="N5" s="229"/>
      <c r="O5" s="51"/>
      <c r="P5" s="230" t="s">
        <v>39</v>
      </c>
      <c r="Q5" s="231"/>
      <c r="R5" s="232"/>
      <c r="S5" s="233">
        <v>2003</v>
      </c>
      <c r="T5" s="234"/>
      <c r="V5" s="230" t="s">
        <v>40</v>
      </c>
      <c r="W5" s="231"/>
      <c r="X5" s="232"/>
      <c r="Y5" s="233">
        <v>2003</v>
      </c>
      <c r="Z5" s="234"/>
    </row>
    <row r="6" spans="1:27" ht="15" thickBot="1" x14ac:dyDescent="0.4">
      <c r="A6" s="2"/>
      <c r="B6" s="2"/>
      <c r="C6" s="18" t="s">
        <v>10</v>
      </c>
      <c r="D6" s="19" t="s">
        <v>11</v>
      </c>
      <c r="E6" s="20" t="s">
        <v>12</v>
      </c>
      <c r="F6" s="18" t="s">
        <v>10</v>
      </c>
      <c r="G6" s="19" t="s">
        <v>11</v>
      </c>
      <c r="H6" s="20" t="s">
        <v>12</v>
      </c>
      <c r="I6" s="18" t="s">
        <v>10</v>
      </c>
      <c r="J6" s="19" t="s">
        <v>11</v>
      </c>
      <c r="K6" s="20" t="s">
        <v>12</v>
      </c>
      <c r="L6" s="18" t="s">
        <v>10</v>
      </c>
      <c r="M6" s="19" t="s">
        <v>11</v>
      </c>
      <c r="N6" s="20" t="s">
        <v>12</v>
      </c>
      <c r="O6" s="12"/>
      <c r="P6" s="21" t="s">
        <v>10</v>
      </c>
      <c r="Q6" s="22" t="s">
        <v>11</v>
      </c>
      <c r="R6" s="23" t="s">
        <v>12</v>
      </c>
      <c r="S6" s="18" t="s">
        <v>41</v>
      </c>
      <c r="T6" s="20" t="s">
        <v>42</v>
      </c>
      <c r="U6" s="2"/>
      <c r="V6" s="21" t="s">
        <v>10</v>
      </c>
      <c r="W6" s="22" t="s">
        <v>11</v>
      </c>
      <c r="X6" s="23" t="s">
        <v>12</v>
      </c>
      <c r="Y6" s="18" t="s">
        <v>41</v>
      </c>
      <c r="Z6" s="20" t="s">
        <v>42</v>
      </c>
    </row>
    <row r="7" spans="1:27" x14ac:dyDescent="0.35">
      <c r="B7" s="2" t="s">
        <v>14</v>
      </c>
      <c r="C7" s="33">
        <f>Frumgögn!C33</f>
        <v>263</v>
      </c>
      <c r="D7" s="34">
        <f>Frumgögn!D33</f>
        <v>133</v>
      </c>
      <c r="E7" s="35">
        <f>Frumgögn!E33</f>
        <v>130</v>
      </c>
      <c r="F7" s="24">
        <f>Frumgögn!C55</f>
        <v>267</v>
      </c>
      <c r="G7" s="25">
        <f>Frumgögn!D55</f>
        <v>134</v>
      </c>
      <c r="H7" s="26">
        <f>Frumgögn!E55</f>
        <v>133</v>
      </c>
      <c r="I7" s="33">
        <f>Frumgögn!C77</f>
        <v>45</v>
      </c>
      <c r="J7" s="34">
        <f>Frumgögn!D77</f>
        <v>24</v>
      </c>
      <c r="K7" s="35">
        <f>Frumgögn!E77</f>
        <v>21</v>
      </c>
      <c r="L7" s="24">
        <f>Frumgögn!C99</f>
        <v>7</v>
      </c>
      <c r="M7" s="25">
        <f>Frumgögn!D99</f>
        <v>4</v>
      </c>
      <c r="N7" s="26">
        <f>Frumgögn!E99</f>
        <v>3</v>
      </c>
      <c r="P7" s="42">
        <f>C7+F7+I7+L7</f>
        <v>582</v>
      </c>
      <c r="Q7" s="43">
        <f>M7+J7+G7+D7</f>
        <v>295</v>
      </c>
      <c r="R7" s="44">
        <f>N7+K7+H7+E7</f>
        <v>287</v>
      </c>
      <c r="S7" s="52">
        <f>Q7/$P$28*-1</f>
        <v>-3.1788793103448273E-2</v>
      </c>
      <c r="T7" s="53">
        <f>R7/$P$28</f>
        <v>3.0926724137931034E-2</v>
      </c>
      <c r="V7" s="42">
        <f>Frumgögn!C11</f>
        <v>21023</v>
      </c>
      <c r="W7" s="43">
        <f>Frumgögn!D11</f>
        <v>10666</v>
      </c>
      <c r="X7" s="44">
        <f>Frumgögn!E11</f>
        <v>10357</v>
      </c>
      <c r="Y7" s="56">
        <f>W7/$V$28*-1</f>
        <v>-3.6974253911138379E-2</v>
      </c>
      <c r="Z7" s="57">
        <f>X7/$V$28</f>
        <v>3.5903089045345976E-2</v>
      </c>
    </row>
    <row r="8" spans="1:27" x14ac:dyDescent="0.35">
      <c r="B8" s="2" t="s">
        <v>15</v>
      </c>
      <c r="C8" s="36">
        <f>Frumgögn!C34</f>
        <v>340</v>
      </c>
      <c r="D8" s="37">
        <f>Frumgögn!D34</f>
        <v>169</v>
      </c>
      <c r="E8" s="38">
        <f>Frumgögn!E34</f>
        <v>171</v>
      </c>
      <c r="F8" s="27">
        <f>Frumgögn!C56</f>
        <v>318</v>
      </c>
      <c r="G8" s="28">
        <f>Frumgögn!D56</f>
        <v>146</v>
      </c>
      <c r="H8" s="29">
        <f>Frumgögn!E56</f>
        <v>172</v>
      </c>
      <c r="I8" s="36">
        <f>Frumgögn!C78</f>
        <v>45</v>
      </c>
      <c r="J8" s="37">
        <f>Frumgögn!D78</f>
        <v>19</v>
      </c>
      <c r="K8" s="38">
        <f>Frumgögn!E78</f>
        <v>26</v>
      </c>
      <c r="L8" s="27">
        <f>Frumgögn!C100</f>
        <v>3</v>
      </c>
      <c r="M8" s="28">
        <f>Frumgögn!D100</f>
        <v>1</v>
      </c>
      <c r="N8" s="29">
        <f>Frumgögn!E100</f>
        <v>2</v>
      </c>
      <c r="P8" s="45">
        <f t="shared" ref="P8:P27" si="0">C8+F8+I8+L8</f>
        <v>706</v>
      </c>
      <c r="Q8" s="46">
        <f t="shared" ref="Q8:Q27" si="1">M8+J8+G8+D8</f>
        <v>335</v>
      </c>
      <c r="R8" s="47">
        <f t="shared" ref="R8:R27" si="2">N8+K8+H8+E8</f>
        <v>371</v>
      </c>
      <c r="S8" s="52">
        <f t="shared" ref="S8:S27" si="3">Q8/$P$28*-1</f>
        <v>-3.6099137931034482E-2</v>
      </c>
      <c r="T8" s="53">
        <f t="shared" ref="T8:T27" si="4">R8/$P$28</f>
        <v>3.9978448275862069E-2</v>
      </c>
      <c r="V8" s="45">
        <f>Frumgögn!C12</f>
        <v>22100</v>
      </c>
      <c r="W8" s="46">
        <f>Frumgögn!D12</f>
        <v>11293</v>
      </c>
      <c r="X8" s="47">
        <f>Frumgögn!E12</f>
        <v>10807</v>
      </c>
      <c r="Y8" s="52">
        <f t="shared" ref="Y8:Y27" si="5">W8/$V$28*-1</f>
        <v>-3.9147782619396748E-2</v>
      </c>
      <c r="Z8" s="53">
        <f t="shared" ref="Z8:Z27" si="6">X8/$V$28</f>
        <v>3.7463037879024233E-2</v>
      </c>
    </row>
    <row r="9" spans="1:27" x14ac:dyDescent="0.35">
      <c r="B9" s="2" t="s">
        <v>16</v>
      </c>
      <c r="C9" s="36">
        <f>Frumgögn!C35</f>
        <v>337</v>
      </c>
      <c r="D9" s="37">
        <f>Frumgögn!D35</f>
        <v>179</v>
      </c>
      <c r="E9" s="38">
        <f>Frumgögn!E35</f>
        <v>158</v>
      </c>
      <c r="F9" s="27">
        <f>Frumgögn!C57</f>
        <v>356</v>
      </c>
      <c r="G9" s="28">
        <f>Frumgögn!D57</f>
        <v>179</v>
      </c>
      <c r="H9" s="29">
        <f>Frumgögn!E57</f>
        <v>177</v>
      </c>
      <c r="I9" s="36">
        <f>Frumgögn!C79</f>
        <v>71</v>
      </c>
      <c r="J9" s="37">
        <f>Frumgögn!D79</f>
        <v>38</v>
      </c>
      <c r="K9" s="38">
        <f>Frumgögn!E79</f>
        <v>33</v>
      </c>
      <c r="L9" s="27">
        <f>Frumgögn!C101</f>
        <v>9</v>
      </c>
      <c r="M9" s="28">
        <f>Frumgögn!D101</f>
        <v>7</v>
      </c>
      <c r="N9" s="29">
        <f>Frumgögn!E101</f>
        <v>2</v>
      </c>
      <c r="P9" s="45">
        <f t="shared" si="0"/>
        <v>773</v>
      </c>
      <c r="Q9" s="46">
        <f t="shared" si="1"/>
        <v>403</v>
      </c>
      <c r="R9" s="47">
        <f t="shared" si="2"/>
        <v>370</v>
      </c>
      <c r="S9" s="52">
        <f t="shared" si="3"/>
        <v>-4.3426724137931035E-2</v>
      </c>
      <c r="T9" s="53">
        <f t="shared" si="4"/>
        <v>3.9870689655172417E-2</v>
      </c>
      <c r="V9" s="45">
        <f>Frumgögn!C13</f>
        <v>23016</v>
      </c>
      <c r="W9" s="46">
        <f>Frumgögn!D13</f>
        <v>11809</v>
      </c>
      <c r="X9" s="47">
        <f>Frumgögn!E13</f>
        <v>11207</v>
      </c>
      <c r="Y9" s="52">
        <f t="shared" si="5"/>
        <v>-4.093652394868115E-2</v>
      </c>
      <c r="Z9" s="53">
        <f t="shared" si="6"/>
        <v>3.8849659064516019E-2</v>
      </c>
    </row>
    <row r="10" spans="1:27" x14ac:dyDescent="0.35">
      <c r="B10" s="2" t="s">
        <v>17</v>
      </c>
      <c r="C10" s="36">
        <f>Frumgögn!C36</f>
        <v>362</v>
      </c>
      <c r="D10" s="37">
        <f>Frumgögn!D36</f>
        <v>187</v>
      </c>
      <c r="E10" s="38">
        <f>Frumgögn!E36</f>
        <v>175</v>
      </c>
      <c r="F10" s="27">
        <f>Frumgögn!C58</f>
        <v>340</v>
      </c>
      <c r="G10" s="28">
        <f>Frumgögn!D58</f>
        <v>169</v>
      </c>
      <c r="H10" s="29">
        <f>Frumgögn!E58</f>
        <v>171</v>
      </c>
      <c r="I10" s="36">
        <f>Frumgögn!C80</f>
        <v>50</v>
      </c>
      <c r="J10" s="37">
        <f>Frumgögn!D80</f>
        <v>25</v>
      </c>
      <c r="K10" s="38">
        <f>Frumgögn!E80</f>
        <v>25</v>
      </c>
      <c r="L10" s="27">
        <f>Frumgögn!C102</f>
        <v>6</v>
      </c>
      <c r="M10" s="28">
        <f>Frumgögn!D102</f>
        <v>3</v>
      </c>
      <c r="N10" s="29">
        <f>Frumgögn!E102</f>
        <v>3</v>
      </c>
      <c r="P10" s="45">
        <f t="shared" si="0"/>
        <v>758</v>
      </c>
      <c r="Q10" s="46">
        <f t="shared" si="1"/>
        <v>384</v>
      </c>
      <c r="R10" s="47">
        <f t="shared" si="2"/>
        <v>374</v>
      </c>
      <c r="S10" s="52">
        <f t="shared" si="3"/>
        <v>-4.1379310344827586E-2</v>
      </c>
      <c r="T10" s="53">
        <f t="shared" si="4"/>
        <v>4.0301724137931032E-2</v>
      </c>
      <c r="V10" s="45">
        <f>Frumgögn!C14</f>
        <v>20492</v>
      </c>
      <c r="W10" s="46">
        <f>Frumgögn!D14</f>
        <v>10385</v>
      </c>
      <c r="X10" s="47">
        <f>Frumgögn!E14</f>
        <v>10107</v>
      </c>
      <c r="Y10" s="52">
        <f t="shared" si="5"/>
        <v>-3.6000152528330401E-2</v>
      </c>
      <c r="Z10" s="53">
        <f t="shared" si="6"/>
        <v>3.5036450804413616E-2</v>
      </c>
    </row>
    <row r="11" spans="1:27" x14ac:dyDescent="0.35">
      <c r="B11" s="2" t="s">
        <v>18</v>
      </c>
      <c r="C11" s="36">
        <f>Frumgögn!C37</f>
        <v>316</v>
      </c>
      <c r="D11" s="37">
        <f>Frumgögn!D37</f>
        <v>173</v>
      </c>
      <c r="E11" s="38">
        <f>Frumgögn!E37</f>
        <v>143</v>
      </c>
      <c r="F11" s="27">
        <f>Frumgögn!C59</f>
        <v>311</v>
      </c>
      <c r="G11" s="28">
        <f>Frumgögn!D59</f>
        <v>161</v>
      </c>
      <c r="H11" s="29">
        <f>Frumgögn!E59</f>
        <v>150</v>
      </c>
      <c r="I11" s="36">
        <f>Frumgögn!C81</f>
        <v>63</v>
      </c>
      <c r="J11" s="37">
        <f>Frumgögn!D81</f>
        <v>29</v>
      </c>
      <c r="K11" s="38">
        <f>Frumgögn!E81</f>
        <v>34</v>
      </c>
      <c r="L11" s="27">
        <f>Frumgögn!C103</f>
        <v>4</v>
      </c>
      <c r="M11" s="28">
        <f>Frumgögn!D103</f>
        <v>4</v>
      </c>
      <c r="N11" s="29">
        <f>Frumgögn!E103</f>
        <v>0</v>
      </c>
      <c r="P11" s="45">
        <f t="shared" si="0"/>
        <v>694</v>
      </c>
      <c r="Q11" s="46">
        <f t="shared" si="1"/>
        <v>367</v>
      </c>
      <c r="R11" s="47">
        <f t="shared" si="2"/>
        <v>327</v>
      </c>
      <c r="S11" s="52">
        <f t="shared" si="3"/>
        <v>-3.9547413793103448E-2</v>
      </c>
      <c r="T11" s="53">
        <f t="shared" si="4"/>
        <v>3.5237068965517239E-2</v>
      </c>
      <c r="V11" s="45">
        <f>Frumgögn!C15</f>
        <v>22235</v>
      </c>
      <c r="W11" s="46">
        <f>Frumgögn!D15</f>
        <v>11292</v>
      </c>
      <c r="X11" s="47">
        <f>Frumgögn!E15</f>
        <v>10943</v>
      </c>
      <c r="Y11" s="52">
        <f t="shared" si="5"/>
        <v>-3.9144316066433024E-2</v>
      </c>
      <c r="Z11" s="53">
        <f t="shared" si="6"/>
        <v>3.793448908209144E-2</v>
      </c>
    </row>
    <row r="12" spans="1:27" x14ac:dyDescent="0.35">
      <c r="B12" s="2" t="s">
        <v>19</v>
      </c>
      <c r="C12" s="36">
        <f>Frumgögn!C38</f>
        <v>242</v>
      </c>
      <c r="D12" s="37">
        <f>Frumgögn!D38</f>
        <v>134</v>
      </c>
      <c r="E12" s="38">
        <f>Frumgögn!E38</f>
        <v>108</v>
      </c>
      <c r="F12" s="27">
        <f>Frumgögn!C60</f>
        <v>232</v>
      </c>
      <c r="G12" s="28">
        <f>Frumgögn!D60</f>
        <v>116</v>
      </c>
      <c r="H12" s="29">
        <f>Frumgögn!E60</f>
        <v>116</v>
      </c>
      <c r="I12" s="36">
        <f>Frumgögn!C82</f>
        <v>39</v>
      </c>
      <c r="J12" s="37">
        <f>Frumgögn!D82</f>
        <v>22</v>
      </c>
      <c r="K12" s="38">
        <f>Frumgögn!E82</f>
        <v>17</v>
      </c>
      <c r="L12" s="27">
        <f>Frumgögn!C104</f>
        <v>4</v>
      </c>
      <c r="M12" s="28">
        <f>Frumgögn!D104</f>
        <v>3</v>
      </c>
      <c r="N12" s="29">
        <f>Frumgögn!E104</f>
        <v>1</v>
      </c>
      <c r="P12" s="45">
        <f t="shared" si="0"/>
        <v>517</v>
      </c>
      <c r="Q12" s="46">
        <f t="shared" si="1"/>
        <v>275</v>
      </c>
      <c r="R12" s="47">
        <f t="shared" si="2"/>
        <v>242</v>
      </c>
      <c r="S12" s="52">
        <f t="shared" si="3"/>
        <v>-2.9633620689655173E-2</v>
      </c>
      <c r="T12" s="53">
        <f t="shared" si="4"/>
        <v>2.6077586206896552E-2</v>
      </c>
      <c r="V12" s="45">
        <f>Frumgögn!C16</f>
        <v>21027</v>
      </c>
      <c r="W12" s="46">
        <f>Frumgögn!D16</f>
        <v>10640</v>
      </c>
      <c r="X12" s="47">
        <f>Frumgögn!E16</f>
        <v>10387</v>
      </c>
      <c r="Y12" s="52">
        <f t="shared" si="5"/>
        <v>-3.6884123534081416E-2</v>
      </c>
      <c r="Z12" s="53">
        <f t="shared" si="6"/>
        <v>3.6007085634257863E-2</v>
      </c>
    </row>
    <row r="13" spans="1:27" x14ac:dyDescent="0.35">
      <c r="B13" s="2" t="s">
        <v>20</v>
      </c>
      <c r="C13" s="36">
        <f>Frumgögn!C39</f>
        <v>270</v>
      </c>
      <c r="D13" s="37">
        <f>Frumgögn!D39</f>
        <v>134</v>
      </c>
      <c r="E13" s="38">
        <f>Frumgögn!E39</f>
        <v>136</v>
      </c>
      <c r="F13" s="27">
        <f>Frumgögn!C61</f>
        <v>242</v>
      </c>
      <c r="G13" s="28">
        <f>Frumgögn!D61</f>
        <v>131</v>
      </c>
      <c r="H13" s="29">
        <f>Frumgögn!E61</f>
        <v>111</v>
      </c>
      <c r="I13" s="36">
        <f>Frumgögn!C83</f>
        <v>38</v>
      </c>
      <c r="J13" s="37">
        <f>Frumgögn!D83</f>
        <v>22</v>
      </c>
      <c r="K13" s="38">
        <f>Frumgögn!E83</f>
        <v>16</v>
      </c>
      <c r="L13" s="27">
        <f>Frumgögn!C105</f>
        <v>3</v>
      </c>
      <c r="M13" s="28">
        <f>Frumgögn!D105</f>
        <v>2</v>
      </c>
      <c r="N13" s="29">
        <f>Frumgögn!E105</f>
        <v>1</v>
      </c>
      <c r="P13" s="45">
        <f t="shared" si="0"/>
        <v>553</v>
      </c>
      <c r="Q13" s="46">
        <f t="shared" si="1"/>
        <v>289</v>
      </c>
      <c r="R13" s="47">
        <f t="shared" si="2"/>
        <v>264</v>
      </c>
      <c r="S13" s="52">
        <f t="shared" si="3"/>
        <v>-3.1142241379310345E-2</v>
      </c>
      <c r="T13" s="53">
        <f t="shared" si="4"/>
        <v>2.8448275862068967E-2</v>
      </c>
      <c r="V13" s="45">
        <f>Frumgögn!C17</f>
        <v>20183</v>
      </c>
      <c r="W13" s="46">
        <f>Frumgögn!D17</f>
        <v>10232</v>
      </c>
      <c r="X13" s="47">
        <f>Frumgögn!E17</f>
        <v>9951</v>
      </c>
      <c r="Y13" s="52">
        <f t="shared" si="5"/>
        <v>-3.5469769924879796E-2</v>
      </c>
      <c r="Z13" s="53">
        <f t="shared" si="6"/>
        <v>3.4495668542071818E-2</v>
      </c>
    </row>
    <row r="14" spans="1:27" x14ac:dyDescent="0.35">
      <c r="B14" s="2" t="s">
        <v>21</v>
      </c>
      <c r="C14" s="36">
        <f>Frumgögn!C40</f>
        <v>301</v>
      </c>
      <c r="D14" s="37">
        <f>Frumgögn!D40</f>
        <v>161</v>
      </c>
      <c r="E14" s="38">
        <f>Frumgögn!E40</f>
        <v>140</v>
      </c>
      <c r="F14" s="27">
        <f>Frumgögn!C62</f>
        <v>339</v>
      </c>
      <c r="G14" s="28">
        <f>Frumgögn!D62</f>
        <v>167</v>
      </c>
      <c r="H14" s="29">
        <f>Frumgögn!E62</f>
        <v>172</v>
      </c>
      <c r="I14" s="36">
        <f>Frumgögn!C84</f>
        <v>45</v>
      </c>
      <c r="J14" s="37">
        <f>Frumgögn!D84</f>
        <v>23</v>
      </c>
      <c r="K14" s="38">
        <f>Frumgögn!E84</f>
        <v>22</v>
      </c>
      <c r="L14" s="27">
        <f>Frumgögn!C106</f>
        <v>6</v>
      </c>
      <c r="M14" s="28">
        <f>Frumgögn!D106</f>
        <v>5</v>
      </c>
      <c r="N14" s="29">
        <f>Frumgögn!E106</f>
        <v>1</v>
      </c>
      <c r="P14" s="45">
        <f t="shared" si="0"/>
        <v>691</v>
      </c>
      <c r="Q14" s="46">
        <f t="shared" si="1"/>
        <v>356</v>
      </c>
      <c r="R14" s="47">
        <f t="shared" si="2"/>
        <v>335</v>
      </c>
      <c r="S14" s="52">
        <f t="shared" si="3"/>
        <v>-3.8362068965517242E-2</v>
      </c>
      <c r="T14" s="53">
        <f t="shared" si="4"/>
        <v>3.6099137931034482E-2</v>
      </c>
      <c r="V14" s="45">
        <f>Frumgögn!C18</f>
        <v>21531</v>
      </c>
      <c r="W14" s="46">
        <f>Frumgögn!D18</f>
        <v>10689</v>
      </c>
      <c r="X14" s="47">
        <f>Frumgögn!E18</f>
        <v>10842</v>
      </c>
      <c r="Y14" s="52">
        <f t="shared" si="5"/>
        <v>-3.7053984629304156E-2</v>
      </c>
      <c r="Z14" s="53">
        <f t="shared" si="6"/>
        <v>3.7584367232754767E-2</v>
      </c>
    </row>
    <row r="15" spans="1:27" x14ac:dyDescent="0.35">
      <c r="B15" s="2" t="s">
        <v>22</v>
      </c>
      <c r="C15" s="36">
        <f>Frumgögn!C41</f>
        <v>337</v>
      </c>
      <c r="D15" s="37">
        <f>Frumgögn!D41</f>
        <v>163</v>
      </c>
      <c r="E15" s="38">
        <f>Frumgögn!E41</f>
        <v>174</v>
      </c>
      <c r="F15" s="27">
        <f>Frumgögn!C63</f>
        <v>292</v>
      </c>
      <c r="G15" s="28">
        <f>Frumgögn!D63</f>
        <v>148</v>
      </c>
      <c r="H15" s="29">
        <f>Frumgögn!E63</f>
        <v>144</v>
      </c>
      <c r="I15" s="36">
        <f>Frumgögn!C85</f>
        <v>58</v>
      </c>
      <c r="J15" s="37">
        <f>Frumgögn!D85</f>
        <v>22</v>
      </c>
      <c r="K15" s="38">
        <f>Frumgögn!E85</f>
        <v>36</v>
      </c>
      <c r="L15" s="27">
        <f>Frumgögn!C107</f>
        <v>10</v>
      </c>
      <c r="M15" s="28">
        <f>Frumgögn!D107</f>
        <v>4</v>
      </c>
      <c r="N15" s="29">
        <f>Frumgögn!E107</f>
        <v>6</v>
      </c>
      <c r="P15" s="45">
        <f t="shared" si="0"/>
        <v>697</v>
      </c>
      <c r="Q15" s="46">
        <f t="shared" si="1"/>
        <v>337</v>
      </c>
      <c r="R15" s="47">
        <f t="shared" si="2"/>
        <v>360</v>
      </c>
      <c r="S15" s="52">
        <f t="shared" si="3"/>
        <v>-3.6314655172413793E-2</v>
      </c>
      <c r="T15" s="53">
        <f t="shared" si="4"/>
        <v>3.8793103448275863E-2</v>
      </c>
      <c r="V15" s="45">
        <f>Frumgögn!C19</f>
        <v>21344</v>
      </c>
      <c r="W15" s="46">
        <f>Frumgögn!D19</f>
        <v>10739</v>
      </c>
      <c r="X15" s="47">
        <f>Frumgögn!E19</f>
        <v>10605</v>
      </c>
      <c r="Y15" s="52">
        <f t="shared" si="5"/>
        <v>-3.7227312277490633E-2</v>
      </c>
      <c r="Z15" s="53">
        <f t="shared" si="6"/>
        <v>3.6762794180350881E-2</v>
      </c>
    </row>
    <row r="16" spans="1:27" x14ac:dyDescent="0.35">
      <c r="B16" s="2" t="s">
        <v>23</v>
      </c>
      <c r="C16" s="36">
        <f>Frumgögn!C42</f>
        <v>279</v>
      </c>
      <c r="D16" s="37">
        <f>Frumgögn!D42</f>
        <v>164</v>
      </c>
      <c r="E16" s="38">
        <f>Frumgögn!E42</f>
        <v>115</v>
      </c>
      <c r="F16" s="27">
        <f>Frumgögn!C64</f>
        <v>296</v>
      </c>
      <c r="G16" s="28">
        <f>Frumgögn!D64</f>
        <v>161</v>
      </c>
      <c r="H16" s="29">
        <f>Frumgögn!E64</f>
        <v>135</v>
      </c>
      <c r="I16" s="36">
        <f>Frumgögn!C86</f>
        <v>57</v>
      </c>
      <c r="J16" s="37">
        <f>Frumgögn!D86</f>
        <v>38</v>
      </c>
      <c r="K16" s="38">
        <f>Frumgögn!E86</f>
        <v>19</v>
      </c>
      <c r="L16" s="27">
        <f>Frumgögn!C108</f>
        <v>6</v>
      </c>
      <c r="M16" s="28">
        <f>Frumgögn!D108</f>
        <v>4</v>
      </c>
      <c r="N16" s="29">
        <f>Frumgögn!E108</f>
        <v>2</v>
      </c>
      <c r="P16" s="45">
        <f t="shared" si="0"/>
        <v>638</v>
      </c>
      <c r="Q16" s="46">
        <f t="shared" si="1"/>
        <v>367</v>
      </c>
      <c r="R16" s="47">
        <f t="shared" si="2"/>
        <v>271</v>
      </c>
      <c r="S16" s="52">
        <f t="shared" si="3"/>
        <v>-3.9547413793103448E-2</v>
      </c>
      <c r="T16" s="53">
        <f t="shared" si="4"/>
        <v>2.9202586206896551E-2</v>
      </c>
      <c r="V16" s="45">
        <f>Frumgögn!C20</f>
        <v>19914</v>
      </c>
      <c r="W16" s="46">
        <f>Frumgögn!D20</f>
        <v>10142</v>
      </c>
      <c r="X16" s="47">
        <f>Frumgögn!E20</f>
        <v>9772</v>
      </c>
      <c r="Y16" s="52">
        <f t="shared" si="5"/>
        <v>-3.5157780158144143E-2</v>
      </c>
      <c r="Z16" s="53">
        <f t="shared" si="6"/>
        <v>3.3875155561564251E-2</v>
      </c>
    </row>
    <row r="17" spans="1:26" x14ac:dyDescent="0.35">
      <c r="B17" s="2" t="s">
        <v>24</v>
      </c>
      <c r="C17" s="36">
        <f>Frumgögn!C43</f>
        <v>269</v>
      </c>
      <c r="D17" s="37">
        <f>Frumgögn!D43</f>
        <v>141</v>
      </c>
      <c r="E17" s="38">
        <f>Frumgögn!E43</f>
        <v>128</v>
      </c>
      <c r="F17" s="27">
        <f>Frumgögn!C65</f>
        <v>270</v>
      </c>
      <c r="G17" s="28">
        <f>Frumgögn!D65</f>
        <v>150</v>
      </c>
      <c r="H17" s="29">
        <f>Frumgögn!E65</f>
        <v>120</v>
      </c>
      <c r="I17" s="36">
        <f>Frumgögn!C87</f>
        <v>55</v>
      </c>
      <c r="J17" s="37">
        <f>Frumgögn!D87</f>
        <v>29</v>
      </c>
      <c r="K17" s="38">
        <f>Frumgögn!E87</f>
        <v>26</v>
      </c>
      <c r="L17" s="27">
        <f>Frumgögn!C109</f>
        <v>8</v>
      </c>
      <c r="M17" s="28">
        <f>Frumgögn!D109</f>
        <v>6</v>
      </c>
      <c r="N17" s="29">
        <f>Frumgögn!E109</f>
        <v>2</v>
      </c>
      <c r="P17" s="45">
        <f t="shared" si="0"/>
        <v>602</v>
      </c>
      <c r="Q17" s="46">
        <f t="shared" si="1"/>
        <v>326</v>
      </c>
      <c r="R17" s="47">
        <f t="shared" si="2"/>
        <v>276</v>
      </c>
      <c r="S17" s="52">
        <f t="shared" si="3"/>
        <v>-3.5129310344827587E-2</v>
      </c>
      <c r="T17" s="53">
        <f t="shared" si="4"/>
        <v>2.9741379310344828E-2</v>
      </c>
      <c r="V17" s="45">
        <f>Frumgögn!C21</f>
        <v>17305</v>
      </c>
      <c r="W17" s="46">
        <f>Frumgögn!D21</f>
        <v>8796</v>
      </c>
      <c r="X17" s="47">
        <f>Frumgögn!E21</f>
        <v>8509</v>
      </c>
      <c r="Y17" s="52">
        <f t="shared" si="5"/>
        <v>-3.0491799868964296E-2</v>
      </c>
      <c r="Z17" s="53">
        <f t="shared" si="6"/>
        <v>2.9496899168373943E-2</v>
      </c>
    </row>
    <row r="18" spans="1:26" x14ac:dyDescent="0.35">
      <c r="B18" s="2" t="s">
        <v>25</v>
      </c>
      <c r="C18" s="36">
        <f>Frumgögn!C44</f>
        <v>247</v>
      </c>
      <c r="D18" s="37">
        <f>Frumgögn!D44</f>
        <v>131</v>
      </c>
      <c r="E18" s="38">
        <f>Frumgögn!E44</f>
        <v>116</v>
      </c>
      <c r="F18" s="27">
        <f>Frumgögn!C66</f>
        <v>229</v>
      </c>
      <c r="G18" s="28">
        <f>Frumgögn!D66</f>
        <v>118</v>
      </c>
      <c r="H18" s="29">
        <f>Frumgögn!E66</f>
        <v>111</v>
      </c>
      <c r="I18" s="36">
        <f>Frumgögn!C88</f>
        <v>41</v>
      </c>
      <c r="J18" s="37">
        <f>Frumgögn!D88</f>
        <v>26</v>
      </c>
      <c r="K18" s="38">
        <f>Frumgögn!E88</f>
        <v>15</v>
      </c>
      <c r="L18" s="27">
        <f>Frumgögn!C110</f>
        <v>4</v>
      </c>
      <c r="M18" s="28">
        <f>Frumgögn!D110</f>
        <v>1</v>
      </c>
      <c r="N18" s="29">
        <f>Frumgögn!E110</f>
        <v>3</v>
      </c>
      <c r="P18" s="45">
        <f t="shared" si="0"/>
        <v>521</v>
      </c>
      <c r="Q18" s="46">
        <f t="shared" si="1"/>
        <v>276</v>
      </c>
      <c r="R18" s="47">
        <f t="shared" si="2"/>
        <v>245</v>
      </c>
      <c r="S18" s="52">
        <f t="shared" si="3"/>
        <v>-2.9741379310344828E-2</v>
      </c>
      <c r="T18" s="53">
        <f t="shared" si="4"/>
        <v>2.6400862068965518E-2</v>
      </c>
      <c r="V18" s="45">
        <f>Frumgögn!C22</f>
        <v>14177</v>
      </c>
      <c r="W18" s="46">
        <f>Frumgögn!D22</f>
        <v>7255</v>
      </c>
      <c r="X18" s="47">
        <f>Frumgögn!E22</f>
        <v>6922</v>
      </c>
      <c r="Y18" s="52">
        <f t="shared" si="5"/>
        <v>-2.5149841751857204E-2</v>
      </c>
      <c r="Z18" s="53">
        <f t="shared" si="6"/>
        <v>2.3995479614935297E-2</v>
      </c>
    </row>
    <row r="19" spans="1:26" x14ac:dyDescent="0.35">
      <c r="B19" s="2" t="s">
        <v>26</v>
      </c>
      <c r="C19" s="36">
        <f>Frumgögn!C45</f>
        <v>160</v>
      </c>
      <c r="D19" s="37">
        <f>Frumgögn!D45</f>
        <v>86</v>
      </c>
      <c r="E19" s="38">
        <f>Frumgögn!E45</f>
        <v>74</v>
      </c>
      <c r="F19" s="27">
        <f>Frumgögn!C67</f>
        <v>188</v>
      </c>
      <c r="G19" s="28">
        <f>Frumgögn!D67</f>
        <v>106</v>
      </c>
      <c r="H19" s="29">
        <f>Frumgögn!E67</f>
        <v>82</v>
      </c>
      <c r="I19" s="36">
        <f>Frumgögn!C89</f>
        <v>30</v>
      </c>
      <c r="J19" s="37">
        <f>Frumgögn!D89</f>
        <v>18</v>
      </c>
      <c r="K19" s="38">
        <f>Frumgögn!E89</f>
        <v>12</v>
      </c>
      <c r="L19" s="27">
        <f>Frumgögn!C111</f>
        <v>0</v>
      </c>
      <c r="M19" s="28">
        <f>Frumgögn!D111</f>
        <v>0</v>
      </c>
      <c r="N19" s="29">
        <f>Frumgögn!E111</f>
        <v>0</v>
      </c>
      <c r="P19" s="45">
        <f t="shared" si="0"/>
        <v>378</v>
      </c>
      <c r="Q19" s="46">
        <f t="shared" si="1"/>
        <v>210</v>
      </c>
      <c r="R19" s="47">
        <f t="shared" si="2"/>
        <v>168</v>
      </c>
      <c r="S19" s="52">
        <f t="shared" si="3"/>
        <v>-2.2629310344827586E-2</v>
      </c>
      <c r="T19" s="53">
        <f t="shared" si="4"/>
        <v>1.810344827586207E-2</v>
      </c>
      <c r="V19" s="45">
        <f>Frumgögn!C23</f>
        <v>10333</v>
      </c>
      <c r="W19" s="46">
        <f>Frumgögn!D23</f>
        <v>5125</v>
      </c>
      <c r="X19" s="47">
        <f>Frumgögn!E23</f>
        <v>5208</v>
      </c>
      <c r="Y19" s="52">
        <f t="shared" si="5"/>
        <v>-1.7766083939113463E-2</v>
      </c>
      <c r="Z19" s="53">
        <f t="shared" si="6"/>
        <v>1.8053807835103009E-2</v>
      </c>
    </row>
    <row r="20" spans="1:26" x14ac:dyDescent="0.35">
      <c r="B20" s="2" t="s">
        <v>27</v>
      </c>
      <c r="C20" s="36">
        <f>Frumgögn!C46</f>
        <v>165</v>
      </c>
      <c r="D20" s="37">
        <f>Frumgögn!D46</f>
        <v>87</v>
      </c>
      <c r="E20" s="38">
        <f>Frumgögn!E46</f>
        <v>78</v>
      </c>
      <c r="F20" s="27">
        <f>Frumgögn!C68</f>
        <v>125</v>
      </c>
      <c r="G20" s="28">
        <f>Frumgögn!D68</f>
        <v>63</v>
      </c>
      <c r="H20" s="29">
        <f>Frumgögn!E68</f>
        <v>62</v>
      </c>
      <c r="I20" s="36">
        <f>Frumgögn!C90</f>
        <v>32</v>
      </c>
      <c r="J20" s="37">
        <f>Frumgögn!D90</f>
        <v>12</v>
      </c>
      <c r="K20" s="38">
        <f>Frumgögn!E90</f>
        <v>20</v>
      </c>
      <c r="L20" s="27">
        <f>Frumgögn!C112</f>
        <v>4</v>
      </c>
      <c r="M20" s="28">
        <f>Frumgögn!D112</f>
        <v>3</v>
      </c>
      <c r="N20" s="29">
        <f>Frumgögn!E112</f>
        <v>1</v>
      </c>
      <c r="P20" s="45">
        <f t="shared" si="0"/>
        <v>326</v>
      </c>
      <c r="Q20" s="46">
        <f t="shared" si="1"/>
        <v>165</v>
      </c>
      <c r="R20" s="47">
        <f t="shared" si="2"/>
        <v>161</v>
      </c>
      <c r="S20" s="52">
        <f t="shared" si="3"/>
        <v>-1.7780172413793104E-2</v>
      </c>
      <c r="T20" s="53">
        <f t="shared" si="4"/>
        <v>1.7349137931034483E-2</v>
      </c>
      <c r="V20" s="45">
        <f>Frumgögn!C24</f>
        <v>9324</v>
      </c>
      <c r="W20" s="46">
        <f>Frumgögn!D24</f>
        <v>4482</v>
      </c>
      <c r="X20" s="47">
        <f>Frumgögn!E24</f>
        <v>4842</v>
      </c>
      <c r="Y20" s="52">
        <f t="shared" si="5"/>
        <v>-1.5537090383435424E-2</v>
      </c>
      <c r="Z20" s="53">
        <f t="shared" si="6"/>
        <v>1.6785049450378026E-2</v>
      </c>
    </row>
    <row r="21" spans="1:26" x14ac:dyDescent="0.35">
      <c r="B21" s="2" t="s">
        <v>28</v>
      </c>
      <c r="C21" s="36">
        <f>Frumgögn!C47</f>
        <v>126</v>
      </c>
      <c r="D21" s="37">
        <f>Frumgögn!D47</f>
        <v>71</v>
      </c>
      <c r="E21" s="38">
        <f>Frumgögn!E47</f>
        <v>55</v>
      </c>
      <c r="F21" s="27">
        <f>Frumgögn!C69</f>
        <v>152</v>
      </c>
      <c r="G21" s="28">
        <f>Frumgögn!D69</f>
        <v>86</v>
      </c>
      <c r="H21" s="29">
        <f>Frumgögn!E69</f>
        <v>66</v>
      </c>
      <c r="I21" s="36">
        <f>Frumgögn!C91</f>
        <v>37</v>
      </c>
      <c r="J21" s="37">
        <f>Frumgögn!D91</f>
        <v>20</v>
      </c>
      <c r="K21" s="38">
        <f>Frumgögn!E91</f>
        <v>17</v>
      </c>
      <c r="L21" s="27">
        <f>Frumgögn!C113</f>
        <v>3</v>
      </c>
      <c r="M21" s="28">
        <f>Frumgögn!D113</f>
        <v>3</v>
      </c>
      <c r="N21" s="29">
        <f>Frumgögn!E113</f>
        <v>0</v>
      </c>
      <c r="P21" s="45">
        <f t="shared" si="0"/>
        <v>318</v>
      </c>
      <c r="Q21" s="46">
        <f t="shared" si="1"/>
        <v>180</v>
      </c>
      <c r="R21" s="47">
        <f t="shared" si="2"/>
        <v>138</v>
      </c>
      <c r="S21" s="52">
        <f t="shared" si="3"/>
        <v>-1.9396551724137932E-2</v>
      </c>
      <c r="T21" s="53">
        <f t="shared" si="4"/>
        <v>1.4870689655172414E-2</v>
      </c>
      <c r="V21" s="45">
        <f>Frumgögn!C25</f>
        <v>9038</v>
      </c>
      <c r="W21" s="46">
        <f>Frumgögn!D25</f>
        <v>4304</v>
      </c>
      <c r="X21" s="47">
        <f>Frumgögn!E25</f>
        <v>4734</v>
      </c>
      <c r="Y21" s="52">
        <f t="shared" si="5"/>
        <v>-1.492004395589158E-2</v>
      </c>
      <c r="Z21" s="53">
        <f t="shared" si="6"/>
        <v>1.6410661730295248E-2</v>
      </c>
    </row>
    <row r="22" spans="1:26" x14ac:dyDescent="0.35">
      <c r="B22" s="2" t="s">
        <v>29</v>
      </c>
      <c r="C22" s="36">
        <f>Frumgögn!C48</f>
        <v>114</v>
      </c>
      <c r="D22" s="37">
        <f>Frumgögn!D48</f>
        <v>52</v>
      </c>
      <c r="E22" s="38">
        <f>Frumgögn!E48</f>
        <v>62</v>
      </c>
      <c r="F22" s="27">
        <f>Frumgögn!C70</f>
        <v>100</v>
      </c>
      <c r="G22" s="28">
        <f>Frumgögn!D70</f>
        <v>48</v>
      </c>
      <c r="H22" s="29">
        <f>Frumgögn!E70</f>
        <v>52</v>
      </c>
      <c r="I22" s="36">
        <f>Frumgögn!C92</f>
        <v>27</v>
      </c>
      <c r="J22" s="37">
        <f>Frumgögn!D92</f>
        <v>13</v>
      </c>
      <c r="K22" s="38">
        <f>Frumgögn!E92</f>
        <v>14</v>
      </c>
      <c r="L22" s="27">
        <f>Frumgögn!C114</f>
        <v>3</v>
      </c>
      <c r="M22" s="28">
        <f>Frumgögn!D114</f>
        <v>1</v>
      </c>
      <c r="N22" s="29">
        <f>Frumgögn!E114</f>
        <v>2</v>
      </c>
      <c r="P22" s="45">
        <f t="shared" si="0"/>
        <v>244</v>
      </c>
      <c r="Q22" s="46">
        <f t="shared" si="1"/>
        <v>114</v>
      </c>
      <c r="R22" s="47">
        <f t="shared" si="2"/>
        <v>130</v>
      </c>
      <c r="S22" s="52">
        <f t="shared" si="3"/>
        <v>-1.228448275862069E-2</v>
      </c>
      <c r="T22" s="53">
        <f t="shared" si="4"/>
        <v>1.4008620689655173E-2</v>
      </c>
      <c r="V22" s="45">
        <f>Frumgögn!C26</f>
        <v>7016</v>
      </c>
      <c r="W22" s="46">
        <f>Frumgögn!D26</f>
        <v>3144</v>
      </c>
      <c r="X22" s="47">
        <f>Frumgögn!E26</f>
        <v>3872</v>
      </c>
      <c r="Y22" s="52">
        <f t="shared" si="5"/>
        <v>-1.0898842517965411E-2</v>
      </c>
      <c r="Z22" s="53">
        <f t="shared" si="6"/>
        <v>1.3422493075560454E-2</v>
      </c>
    </row>
    <row r="23" spans="1:26" x14ac:dyDescent="0.35">
      <c r="B23" s="2" t="s">
        <v>30</v>
      </c>
      <c r="C23" s="36">
        <f>Frumgögn!C49</f>
        <v>72</v>
      </c>
      <c r="D23" s="37">
        <f>Frumgögn!D49</f>
        <v>34</v>
      </c>
      <c r="E23" s="38">
        <f>Frumgögn!E49</f>
        <v>38</v>
      </c>
      <c r="F23" s="27">
        <f>Frumgögn!C71</f>
        <v>71</v>
      </c>
      <c r="G23" s="28">
        <f>Frumgögn!D71</f>
        <v>36</v>
      </c>
      <c r="H23" s="29">
        <f>Frumgögn!E71</f>
        <v>35</v>
      </c>
      <c r="I23" s="36">
        <f>Frumgögn!C93</f>
        <v>10</v>
      </c>
      <c r="J23" s="37">
        <f>Frumgögn!D93</f>
        <v>5</v>
      </c>
      <c r="K23" s="38">
        <f>Frumgögn!E93</f>
        <v>5</v>
      </c>
      <c r="L23" s="27">
        <f>Frumgögn!C115</f>
        <v>1</v>
      </c>
      <c r="M23" s="28">
        <f>Frumgögn!D115</f>
        <v>1</v>
      </c>
      <c r="N23" s="29">
        <f>Frumgögn!E115</f>
        <v>0</v>
      </c>
      <c r="P23" s="45">
        <f t="shared" si="0"/>
        <v>154</v>
      </c>
      <c r="Q23" s="46">
        <f t="shared" si="1"/>
        <v>76</v>
      </c>
      <c r="R23" s="47">
        <f t="shared" si="2"/>
        <v>78</v>
      </c>
      <c r="S23" s="52">
        <f t="shared" si="3"/>
        <v>-8.1896551724137939E-3</v>
      </c>
      <c r="T23" s="53">
        <f t="shared" si="4"/>
        <v>8.4051724137931029E-3</v>
      </c>
      <c r="V23" s="45">
        <f>Frumgögn!C27</f>
        <v>4748</v>
      </c>
      <c r="W23" s="46">
        <f>Frumgögn!D27</f>
        <v>1998</v>
      </c>
      <c r="X23" s="47">
        <f>Frumgögn!E27</f>
        <v>2750</v>
      </c>
      <c r="Y23" s="52">
        <f t="shared" si="5"/>
        <v>-6.9261728215314535E-3</v>
      </c>
      <c r="Z23" s="53">
        <f t="shared" si="6"/>
        <v>9.533020650256005E-3</v>
      </c>
    </row>
    <row r="24" spans="1:26" x14ac:dyDescent="0.35">
      <c r="B24" s="2" t="s">
        <v>31</v>
      </c>
      <c r="C24" s="36">
        <f>Frumgögn!C50</f>
        <v>46</v>
      </c>
      <c r="D24" s="37">
        <f>Frumgögn!D50</f>
        <v>18</v>
      </c>
      <c r="E24" s="38">
        <f>Frumgögn!E50</f>
        <v>28</v>
      </c>
      <c r="F24" s="27">
        <f>Frumgögn!C72</f>
        <v>35</v>
      </c>
      <c r="G24" s="28">
        <f>Frumgögn!D72</f>
        <v>13</v>
      </c>
      <c r="H24" s="29">
        <f>Frumgögn!E72</f>
        <v>22</v>
      </c>
      <c r="I24" s="36">
        <f>Frumgögn!C94</f>
        <v>10</v>
      </c>
      <c r="J24" s="37">
        <f>Frumgögn!D94</f>
        <v>5</v>
      </c>
      <c r="K24" s="38">
        <f>Frumgögn!E94</f>
        <v>5</v>
      </c>
      <c r="L24" s="27">
        <f>Frumgögn!C116</f>
        <v>3</v>
      </c>
      <c r="M24" s="28">
        <f>Frumgögn!D116</f>
        <v>2</v>
      </c>
      <c r="N24" s="29">
        <f>Frumgögn!E116</f>
        <v>1</v>
      </c>
      <c r="P24" s="45">
        <f t="shared" si="0"/>
        <v>94</v>
      </c>
      <c r="Q24" s="46">
        <f t="shared" si="1"/>
        <v>38</v>
      </c>
      <c r="R24" s="47">
        <f t="shared" si="2"/>
        <v>56</v>
      </c>
      <c r="S24" s="52">
        <f t="shared" si="3"/>
        <v>-4.0948275862068969E-3</v>
      </c>
      <c r="T24" s="53">
        <f t="shared" si="4"/>
        <v>6.0344827586206896E-3</v>
      </c>
      <c r="V24" s="45">
        <f>Frumgögn!C28</f>
        <v>2447</v>
      </c>
      <c r="W24" s="46">
        <f>Frumgögn!D28</f>
        <v>909</v>
      </c>
      <c r="X24" s="47">
        <f>Frumgögn!E28</f>
        <v>1538</v>
      </c>
      <c r="Y24" s="52">
        <f t="shared" si="5"/>
        <v>-3.1510966440300757E-3</v>
      </c>
      <c r="Z24" s="53">
        <f t="shared" si="6"/>
        <v>5.3315584582159037E-3</v>
      </c>
    </row>
    <row r="25" spans="1:26" x14ac:dyDescent="0.35">
      <c r="B25" s="2" t="s">
        <v>32</v>
      </c>
      <c r="C25" s="36">
        <f>Frumgögn!C51</f>
        <v>13</v>
      </c>
      <c r="D25" s="37">
        <f>Frumgögn!D51</f>
        <v>4</v>
      </c>
      <c r="E25" s="38">
        <f>Frumgögn!E51</f>
        <v>9</v>
      </c>
      <c r="F25" s="27">
        <f>Frumgögn!C73</f>
        <v>9</v>
      </c>
      <c r="G25" s="28">
        <f>Frumgögn!D73</f>
        <v>3</v>
      </c>
      <c r="H25" s="29">
        <f>Frumgögn!E73</f>
        <v>6</v>
      </c>
      <c r="I25" s="36">
        <f>Frumgögn!C95</f>
        <v>2</v>
      </c>
      <c r="J25" s="37">
        <f>Frumgögn!D95</f>
        <v>1</v>
      </c>
      <c r="K25" s="38">
        <f>Frumgögn!E95</f>
        <v>1</v>
      </c>
      <c r="L25" s="27">
        <f>Frumgögn!C117</f>
        <v>0</v>
      </c>
      <c r="M25" s="28">
        <f>Frumgögn!D117</f>
        <v>0</v>
      </c>
      <c r="N25" s="29">
        <f>Frumgögn!E117</f>
        <v>0</v>
      </c>
      <c r="P25" s="45">
        <f t="shared" si="0"/>
        <v>24</v>
      </c>
      <c r="Q25" s="46">
        <f t="shared" si="1"/>
        <v>8</v>
      </c>
      <c r="R25" s="47">
        <f t="shared" si="2"/>
        <v>16</v>
      </c>
      <c r="S25" s="52">
        <f t="shared" si="3"/>
        <v>-8.6206896551724137E-4</v>
      </c>
      <c r="T25" s="53">
        <f t="shared" si="4"/>
        <v>1.7241379310344827E-3</v>
      </c>
      <c r="V25" s="45">
        <f>Frumgögn!C29</f>
        <v>960</v>
      </c>
      <c r="W25" s="46">
        <f>Frumgögn!D29</f>
        <v>320</v>
      </c>
      <c r="X25" s="47">
        <f>Frumgögn!E29</f>
        <v>640</v>
      </c>
      <c r="Y25" s="52">
        <f t="shared" si="5"/>
        <v>-1.1092969483934259E-3</v>
      </c>
      <c r="Z25" s="53">
        <f t="shared" si="6"/>
        <v>2.2185938967868519E-3</v>
      </c>
    </row>
    <row r="26" spans="1:26" x14ac:dyDescent="0.35">
      <c r="B26" s="2" t="s">
        <v>33</v>
      </c>
      <c r="C26" s="36">
        <f>Frumgögn!C52</f>
        <v>4</v>
      </c>
      <c r="D26" s="37">
        <f>Frumgögn!D52</f>
        <v>1</v>
      </c>
      <c r="E26" s="38">
        <f>Frumgögn!E52</f>
        <v>3</v>
      </c>
      <c r="F26" s="27">
        <f>Frumgögn!C74</f>
        <v>3</v>
      </c>
      <c r="G26" s="28">
        <f>Frumgögn!D74</f>
        <v>0</v>
      </c>
      <c r="H26" s="29">
        <f>Frumgögn!E74</f>
        <v>3</v>
      </c>
      <c r="I26" s="36">
        <f>Frumgögn!C96</f>
        <v>2</v>
      </c>
      <c r="J26" s="37">
        <f>Frumgögn!D96</f>
        <v>2</v>
      </c>
      <c r="K26" s="38">
        <f>Frumgögn!E96</f>
        <v>0</v>
      </c>
      <c r="L26" s="27">
        <f>Frumgögn!C118</f>
        <v>0</v>
      </c>
      <c r="M26" s="28">
        <f>Frumgögn!D118</f>
        <v>0</v>
      </c>
      <c r="N26" s="29">
        <f>Frumgögn!E118</f>
        <v>0</v>
      </c>
      <c r="P26" s="45">
        <f t="shared" si="0"/>
        <v>9</v>
      </c>
      <c r="Q26" s="46">
        <f t="shared" si="1"/>
        <v>3</v>
      </c>
      <c r="R26" s="47">
        <f t="shared" si="2"/>
        <v>6</v>
      </c>
      <c r="S26" s="52">
        <f t="shared" si="3"/>
        <v>-3.2327586206896551E-4</v>
      </c>
      <c r="T26" s="53">
        <f t="shared" si="4"/>
        <v>6.4655172413793103E-4</v>
      </c>
      <c r="V26" s="45">
        <f>Frumgögn!C30</f>
        <v>232</v>
      </c>
      <c r="W26" s="46">
        <f>Frumgögn!D30</f>
        <v>63</v>
      </c>
      <c r="X26" s="47">
        <f>Frumgögn!E30</f>
        <v>169</v>
      </c>
      <c r="Y26" s="52">
        <f t="shared" si="5"/>
        <v>-2.1839283671495576E-4</v>
      </c>
      <c r="Z26" s="53">
        <f t="shared" si="6"/>
        <v>5.8584745087027809E-4</v>
      </c>
    </row>
    <row r="27" spans="1:26" ht="15" thickBot="1" x14ac:dyDescent="0.4">
      <c r="B27" s="2" t="s">
        <v>34</v>
      </c>
      <c r="C27" s="39">
        <f>Frumgögn!C53</f>
        <v>1</v>
      </c>
      <c r="D27" s="40">
        <f>Frumgögn!D53</f>
        <v>0</v>
      </c>
      <c r="E27" s="41">
        <f>Frumgögn!E53</f>
        <v>1</v>
      </c>
      <c r="F27" s="30">
        <f>Frumgögn!C75</f>
        <v>0</v>
      </c>
      <c r="G27" s="31">
        <f>Frumgögn!D75</f>
        <v>0</v>
      </c>
      <c r="H27" s="32">
        <f>Frumgögn!E75</f>
        <v>0</v>
      </c>
      <c r="I27" s="39">
        <f>Frumgögn!C97</f>
        <v>0</v>
      </c>
      <c r="J27" s="40">
        <f>Frumgögn!D97</f>
        <v>0</v>
      </c>
      <c r="K27" s="41">
        <f>Frumgögn!E97</f>
        <v>0</v>
      </c>
      <c r="L27" s="30">
        <f>Frumgögn!C119</f>
        <v>0</v>
      </c>
      <c r="M27" s="31">
        <f>Frumgögn!D119</f>
        <v>0</v>
      </c>
      <c r="N27" s="32">
        <f>Frumgögn!E119</f>
        <v>0</v>
      </c>
      <c r="P27" s="48">
        <f t="shared" si="0"/>
        <v>1</v>
      </c>
      <c r="Q27" s="49">
        <f t="shared" si="1"/>
        <v>0</v>
      </c>
      <c r="R27" s="50">
        <f t="shared" si="2"/>
        <v>1</v>
      </c>
      <c r="S27" s="54">
        <f t="shared" si="3"/>
        <v>0</v>
      </c>
      <c r="T27" s="55">
        <f t="shared" si="4"/>
        <v>1.0775862068965517E-4</v>
      </c>
      <c r="V27" s="48">
        <f>Frumgögn!C31</f>
        <v>26</v>
      </c>
      <c r="W27" s="49">
        <f>Frumgögn!D31</f>
        <v>4</v>
      </c>
      <c r="X27" s="50">
        <f>Frumgögn!E31</f>
        <v>22</v>
      </c>
      <c r="Y27" s="54">
        <f t="shared" si="5"/>
        <v>-1.3866211854917826E-5</v>
      </c>
      <c r="Z27" s="55">
        <f t="shared" si="6"/>
        <v>7.6264165202048046E-5</v>
      </c>
    </row>
    <row r="28" spans="1:26" x14ac:dyDescent="0.35">
      <c r="B28" s="9"/>
      <c r="C28" s="9"/>
      <c r="D28" s="9"/>
      <c r="H28" s="9"/>
      <c r="I28" s="9"/>
      <c r="J28" s="10"/>
      <c r="O28" s="2" t="s">
        <v>43</v>
      </c>
      <c r="P28" s="9">
        <f>SUM(P7:P27)</f>
        <v>9280</v>
      </c>
      <c r="Q28" s="9">
        <f>SUM(Q7:Q27)</f>
        <v>4804</v>
      </c>
      <c r="R28" s="9">
        <f>SUM(R7:R27)</f>
        <v>4476</v>
      </c>
      <c r="U28" s="2" t="s">
        <v>43</v>
      </c>
      <c r="V28" s="9">
        <f>SUM(V7:V27)</f>
        <v>288471</v>
      </c>
      <c r="W28" s="9">
        <f>SUM(W7:W27)</f>
        <v>144287</v>
      </c>
      <c r="X28" s="9">
        <f>SUM(X7:X27)</f>
        <v>144184</v>
      </c>
    </row>
    <row r="29" spans="1:26" ht="15" thickBot="1" x14ac:dyDescent="0.4">
      <c r="B29" s="9"/>
      <c r="C29" s="9"/>
      <c r="D29" s="9"/>
      <c r="H29" s="9"/>
      <c r="I29" s="9"/>
      <c r="J29" s="10"/>
    </row>
    <row r="30" spans="1:26" ht="21.5" thickBot="1" x14ac:dyDescent="0.55000000000000004">
      <c r="A30" s="2" t="s">
        <v>39</v>
      </c>
      <c r="B30" s="58">
        <v>2004</v>
      </c>
      <c r="C30" s="227" t="s">
        <v>35</v>
      </c>
      <c r="D30" s="228"/>
      <c r="E30" s="229"/>
      <c r="F30" s="227" t="s">
        <v>36</v>
      </c>
      <c r="G30" s="228"/>
      <c r="H30" s="229"/>
      <c r="I30" s="227" t="s">
        <v>37</v>
      </c>
      <c r="J30" s="228"/>
      <c r="K30" s="229"/>
      <c r="L30" s="227" t="s">
        <v>38</v>
      </c>
      <c r="M30" s="228"/>
      <c r="N30" s="229"/>
      <c r="O30" s="51"/>
      <c r="P30" s="230" t="s">
        <v>39</v>
      </c>
      <c r="Q30" s="231"/>
      <c r="R30" s="232"/>
      <c r="S30" s="233">
        <f>B30</f>
        <v>2004</v>
      </c>
      <c r="T30" s="234"/>
      <c r="V30" s="230" t="s">
        <v>40</v>
      </c>
      <c r="W30" s="231"/>
      <c r="X30" s="232"/>
      <c r="Y30" s="233">
        <f>B30</f>
        <v>2004</v>
      </c>
      <c r="Z30" s="234"/>
    </row>
    <row r="31" spans="1:26" ht="15" thickBot="1" x14ac:dyDescent="0.4">
      <c r="A31" s="2"/>
      <c r="B31" s="2"/>
      <c r="C31" s="13" t="s">
        <v>10</v>
      </c>
      <c r="D31" s="12" t="s">
        <v>11</v>
      </c>
      <c r="E31" s="14" t="s">
        <v>12</v>
      </c>
      <c r="F31" s="13" t="s">
        <v>10</v>
      </c>
      <c r="G31" s="12" t="s">
        <v>11</v>
      </c>
      <c r="H31" s="14" t="s">
        <v>12</v>
      </c>
      <c r="I31" s="13" t="s">
        <v>10</v>
      </c>
      <c r="J31" s="12" t="s">
        <v>11</v>
      </c>
      <c r="K31" s="14" t="s">
        <v>12</v>
      </c>
      <c r="L31" s="13" t="s">
        <v>10</v>
      </c>
      <c r="M31" s="12" t="s">
        <v>11</v>
      </c>
      <c r="N31" s="14" t="s">
        <v>12</v>
      </c>
      <c r="O31" s="12"/>
      <c r="P31" s="21" t="s">
        <v>10</v>
      </c>
      <c r="Q31" s="22" t="s">
        <v>11</v>
      </c>
      <c r="R31" s="23" t="s">
        <v>12</v>
      </c>
      <c r="S31" s="18" t="s">
        <v>41</v>
      </c>
      <c r="T31" s="20" t="s">
        <v>42</v>
      </c>
      <c r="U31" s="2"/>
      <c r="V31" s="15" t="s">
        <v>10</v>
      </c>
      <c r="W31" s="16" t="s">
        <v>11</v>
      </c>
      <c r="X31" s="17" t="s">
        <v>12</v>
      </c>
      <c r="Y31" s="18" t="s">
        <v>41</v>
      </c>
      <c r="Z31" s="20" t="s">
        <v>42</v>
      </c>
    </row>
    <row r="32" spans="1:26" x14ac:dyDescent="0.35">
      <c r="B32" s="2" t="s">
        <v>14</v>
      </c>
      <c r="C32" s="61">
        <f>Frumgögn!F33</f>
        <v>274</v>
      </c>
      <c r="D32" s="62">
        <f>Frumgögn!G33</f>
        <v>145</v>
      </c>
      <c r="E32" s="63">
        <f>Frumgögn!H33</f>
        <v>129</v>
      </c>
      <c r="F32" s="64">
        <f>Frumgögn!F55</f>
        <v>271</v>
      </c>
      <c r="G32" s="65">
        <f>Frumgögn!G55</f>
        <v>144</v>
      </c>
      <c r="H32" s="66">
        <f>Frumgögn!H55</f>
        <v>127</v>
      </c>
      <c r="I32" s="67">
        <f>Frumgögn!F77</f>
        <v>43</v>
      </c>
      <c r="J32" s="62">
        <f>Frumgögn!G77</f>
        <v>21</v>
      </c>
      <c r="K32" s="63">
        <f>Frumgögn!H77</f>
        <v>22</v>
      </c>
      <c r="L32" s="64">
        <f>Frumgögn!F99</f>
        <v>6</v>
      </c>
      <c r="M32" s="65">
        <f>Frumgögn!G99</f>
        <v>4</v>
      </c>
      <c r="N32" s="66">
        <f>Frumgögn!H99</f>
        <v>2</v>
      </c>
      <c r="P32" s="42">
        <f>C32+F32+I32+L32</f>
        <v>594</v>
      </c>
      <c r="Q32" s="43">
        <f>M32+J32+G32+D32</f>
        <v>314</v>
      </c>
      <c r="R32" s="44">
        <f>N32+K32+H32+E32</f>
        <v>280</v>
      </c>
      <c r="S32" s="52">
        <f>Q32/$P$53*-1</f>
        <v>-3.3216968158256636E-2</v>
      </c>
      <c r="T32" s="53">
        <f>R32/$P$53</f>
        <v>2.9620226383158785E-2</v>
      </c>
      <c r="V32" s="42">
        <f>Frumgögn!F11</f>
        <v>20923</v>
      </c>
      <c r="W32" s="43">
        <f>Frumgögn!G11</f>
        <v>10598</v>
      </c>
      <c r="X32" s="44">
        <f>Frumgögn!H11</f>
        <v>10325</v>
      </c>
      <c r="Y32" s="59">
        <f>W32/$V$53*-1</f>
        <v>-3.6473139002649965E-2</v>
      </c>
      <c r="Z32" s="57">
        <f>X32/$V$53</f>
        <v>3.5533606359913275E-2</v>
      </c>
    </row>
    <row r="33" spans="2:26" x14ac:dyDescent="0.35">
      <c r="B33" s="2" t="s">
        <v>15</v>
      </c>
      <c r="C33" s="68">
        <f>Frumgögn!F34</f>
        <v>335</v>
      </c>
      <c r="D33" s="69">
        <f>Frumgögn!G34</f>
        <v>169</v>
      </c>
      <c r="E33" s="70">
        <f>Frumgögn!H34</f>
        <v>166</v>
      </c>
      <c r="F33" s="71">
        <f>Frumgögn!F56</f>
        <v>308</v>
      </c>
      <c r="G33" s="72">
        <f>Frumgögn!G56</f>
        <v>155</v>
      </c>
      <c r="H33" s="73">
        <f>Frumgögn!H56</f>
        <v>153</v>
      </c>
      <c r="I33" s="74">
        <f>Frumgögn!F78</f>
        <v>49</v>
      </c>
      <c r="J33" s="69">
        <f>Frumgögn!G78</f>
        <v>22</v>
      </c>
      <c r="K33" s="70">
        <f>Frumgögn!H78</f>
        <v>27</v>
      </c>
      <c r="L33" s="71">
        <f>Frumgögn!F100</f>
        <v>6</v>
      </c>
      <c r="M33" s="72">
        <f>Frumgögn!G100</f>
        <v>3</v>
      </c>
      <c r="N33" s="73">
        <f>Frumgögn!H100</f>
        <v>3</v>
      </c>
      <c r="P33" s="45">
        <f t="shared" ref="P33:P52" si="7">C33+F33+I33+L33</f>
        <v>698</v>
      </c>
      <c r="Q33" s="46">
        <f t="shared" ref="Q33:Q52" si="8">M33+J33+G33+D33</f>
        <v>349</v>
      </c>
      <c r="R33" s="47">
        <f t="shared" ref="R33:R52" si="9">N33+K33+H33+E33</f>
        <v>349</v>
      </c>
      <c r="S33" s="52">
        <f t="shared" ref="S33:S52" si="10">Q33/$P$53*-1</f>
        <v>-3.6919496456151488E-2</v>
      </c>
      <c r="T33" s="53">
        <f t="shared" ref="T33:T52" si="11">R33/$P$53</f>
        <v>3.6919496456151488E-2</v>
      </c>
      <c r="V33" s="45">
        <f>Frumgögn!F12</f>
        <v>21745</v>
      </c>
      <c r="W33" s="46">
        <f>Frumgögn!G12</f>
        <v>11178</v>
      </c>
      <c r="X33" s="47">
        <f>Frumgögn!H12</f>
        <v>10567</v>
      </c>
      <c r="Y33" s="10">
        <f t="shared" ref="Y33:Y52" si="12">W33/$V$53*-1</f>
        <v>-3.846921567952645E-2</v>
      </c>
      <c r="Z33" s="53">
        <f t="shared" ref="Z33:Z52" si="13">X33/$V$53</f>
        <v>3.6366452145782428E-2</v>
      </c>
    </row>
    <row r="34" spans="2:26" x14ac:dyDescent="0.35">
      <c r="B34" s="2" t="s">
        <v>16</v>
      </c>
      <c r="C34" s="68">
        <f>Frumgögn!F35</f>
        <v>329</v>
      </c>
      <c r="D34" s="69">
        <f>Frumgögn!G35</f>
        <v>168</v>
      </c>
      <c r="E34" s="70">
        <f>Frumgögn!H35</f>
        <v>161</v>
      </c>
      <c r="F34" s="71">
        <f>Frumgögn!F57</f>
        <v>362</v>
      </c>
      <c r="G34" s="72">
        <f>Frumgögn!G57</f>
        <v>183</v>
      </c>
      <c r="H34" s="73">
        <f>Frumgögn!H57</f>
        <v>179</v>
      </c>
      <c r="I34" s="74">
        <f>Frumgögn!F79</f>
        <v>60</v>
      </c>
      <c r="J34" s="69">
        <f>Frumgögn!G79</f>
        <v>33</v>
      </c>
      <c r="K34" s="70">
        <f>Frumgögn!H79</f>
        <v>27</v>
      </c>
      <c r="L34" s="71">
        <f>Frumgögn!F101</f>
        <v>7</v>
      </c>
      <c r="M34" s="72">
        <f>Frumgögn!G101</f>
        <v>6</v>
      </c>
      <c r="N34" s="73">
        <f>Frumgögn!H101</f>
        <v>1</v>
      </c>
      <c r="P34" s="45">
        <f t="shared" si="7"/>
        <v>758</v>
      </c>
      <c r="Q34" s="46">
        <f t="shared" si="8"/>
        <v>390</v>
      </c>
      <c r="R34" s="47">
        <f t="shared" si="9"/>
        <v>368</v>
      </c>
      <c r="S34" s="52">
        <f t="shared" si="10"/>
        <v>-4.1256743890828305E-2</v>
      </c>
      <c r="T34" s="53">
        <f t="shared" si="11"/>
        <v>3.8929440389294405E-2</v>
      </c>
      <c r="V34" s="45">
        <f>Frumgögn!F13</f>
        <v>23081</v>
      </c>
      <c r="W34" s="46">
        <f>Frumgögn!G13</f>
        <v>11759</v>
      </c>
      <c r="X34" s="47">
        <f>Frumgögn!H13</f>
        <v>11322</v>
      </c>
      <c r="Y34" s="10">
        <f t="shared" si="12"/>
        <v>-4.0468733867914788E-2</v>
      </c>
      <c r="Z34" s="53">
        <f t="shared" si="13"/>
        <v>3.8964793337233711E-2</v>
      </c>
    </row>
    <row r="35" spans="2:26" x14ac:dyDescent="0.35">
      <c r="B35" s="2" t="s">
        <v>17</v>
      </c>
      <c r="C35" s="68">
        <f>Frumgögn!F36</f>
        <v>351</v>
      </c>
      <c r="D35" s="69">
        <f>Frumgögn!G36</f>
        <v>179</v>
      </c>
      <c r="E35" s="70">
        <f>Frumgögn!H36</f>
        <v>172</v>
      </c>
      <c r="F35" s="71">
        <f>Frumgögn!F58</f>
        <v>361</v>
      </c>
      <c r="G35" s="72">
        <f>Frumgögn!G58</f>
        <v>171</v>
      </c>
      <c r="H35" s="73">
        <f>Frumgögn!H58</f>
        <v>190</v>
      </c>
      <c r="I35" s="74">
        <f>Frumgögn!F80</f>
        <v>47</v>
      </c>
      <c r="J35" s="69">
        <f>Frumgögn!G80</f>
        <v>24</v>
      </c>
      <c r="K35" s="70">
        <f>Frumgögn!H80</f>
        <v>23</v>
      </c>
      <c r="L35" s="71">
        <f>Frumgögn!F102</f>
        <v>6</v>
      </c>
      <c r="M35" s="72">
        <f>Frumgögn!G102</f>
        <v>4</v>
      </c>
      <c r="N35" s="73">
        <f>Frumgögn!H102</f>
        <v>2</v>
      </c>
      <c r="P35" s="45">
        <f t="shared" si="7"/>
        <v>765</v>
      </c>
      <c r="Q35" s="46">
        <f t="shared" si="8"/>
        <v>378</v>
      </c>
      <c r="R35" s="47">
        <f t="shared" si="9"/>
        <v>387</v>
      </c>
      <c r="S35" s="52">
        <f t="shared" si="10"/>
        <v>-3.9987305617264358E-2</v>
      </c>
      <c r="T35" s="53">
        <f t="shared" si="11"/>
        <v>4.0939384322437322E-2</v>
      </c>
      <c r="V35" s="45">
        <f>Frumgögn!F14</f>
        <v>20932</v>
      </c>
      <c r="W35" s="46">
        <f>Frumgögn!G14</f>
        <v>10704</v>
      </c>
      <c r="X35" s="47">
        <f>Frumgögn!H14</f>
        <v>10228</v>
      </c>
      <c r="Y35" s="10">
        <f t="shared" si="12"/>
        <v>-3.68379392229067E-2</v>
      </c>
      <c r="Z35" s="53">
        <f t="shared" si="13"/>
        <v>3.5199779743263243E-2</v>
      </c>
    </row>
    <row r="36" spans="2:26" x14ac:dyDescent="0.35">
      <c r="B36" s="2" t="s">
        <v>18</v>
      </c>
      <c r="C36" s="68">
        <f>Frumgögn!F37</f>
        <v>330</v>
      </c>
      <c r="D36" s="69">
        <f>Frumgögn!G37</f>
        <v>182</v>
      </c>
      <c r="E36" s="70">
        <f>Frumgögn!H37</f>
        <v>148</v>
      </c>
      <c r="F36" s="71">
        <f>Frumgögn!F59</f>
        <v>308</v>
      </c>
      <c r="G36" s="72">
        <f>Frumgögn!G59</f>
        <v>163</v>
      </c>
      <c r="H36" s="73">
        <f>Frumgögn!H59</f>
        <v>145</v>
      </c>
      <c r="I36" s="74">
        <f>Frumgögn!F81</f>
        <v>55</v>
      </c>
      <c r="J36" s="69">
        <f>Frumgögn!G81</f>
        <v>27</v>
      </c>
      <c r="K36" s="70">
        <f>Frumgögn!H81</f>
        <v>28</v>
      </c>
      <c r="L36" s="71">
        <f>Frumgögn!F103</f>
        <v>7</v>
      </c>
      <c r="M36" s="72">
        <f>Frumgögn!G103</f>
        <v>3</v>
      </c>
      <c r="N36" s="73">
        <f>Frumgögn!H103</f>
        <v>4</v>
      </c>
      <c r="P36" s="45">
        <f t="shared" si="7"/>
        <v>700</v>
      </c>
      <c r="Q36" s="46">
        <f t="shared" si="8"/>
        <v>375</v>
      </c>
      <c r="R36" s="47">
        <f t="shared" si="9"/>
        <v>325</v>
      </c>
      <c r="S36" s="52">
        <f t="shared" si="10"/>
        <v>-3.9669946048873375E-2</v>
      </c>
      <c r="T36" s="53">
        <f t="shared" si="11"/>
        <v>3.4380619909023594E-2</v>
      </c>
      <c r="V36" s="45">
        <f>Frumgögn!F15</f>
        <v>22093</v>
      </c>
      <c r="W36" s="46">
        <f>Frumgögn!G15</f>
        <v>11230</v>
      </c>
      <c r="X36" s="47">
        <f>Frumgögn!H15</f>
        <v>10863</v>
      </c>
      <c r="Y36" s="10">
        <f t="shared" si="12"/>
        <v>-3.864817427814296E-2</v>
      </c>
      <c r="Z36" s="53">
        <f t="shared" si="13"/>
        <v>3.7385139553291806E-2</v>
      </c>
    </row>
    <row r="37" spans="2:26" x14ac:dyDescent="0.35">
      <c r="B37" s="2" t="s">
        <v>19</v>
      </c>
      <c r="C37" s="68">
        <f>Frumgögn!F38</f>
        <v>258</v>
      </c>
      <c r="D37" s="69">
        <f>Frumgögn!G38</f>
        <v>137</v>
      </c>
      <c r="E37" s="70">
        <f>Frumgögn!H38</f>
        <v>121</v>
      </c>
      <c r="F37" s="71">
        <f>Frumgögn!F60</f>
        <v>232</v>
      </c>
      <c r="G37" s="72">
        <f>Frumgögn!G60</f>
        <v>117</v>
      </c>
      <c r="H37" s="73">
        <f>Frumgögn!H60</f>
        <v>115</v>
      </c>
      <c r="I37" s="74">
        <f>Frumgögn!F82</f>
        <v>43</v>
      </c>
      <c r="J37" s="69">
        <f>Frumgögn!G82</f>
        <v>21</v>
      </c>
      <c r="K37" s="70">
        <f>Frumgögn!H82</f>
        <v>22</v>
      </c>
      <c r="L37" s="71">
        <f>Frumgögn!F104</f>
        <v>5</v>
      </c>
      <c r="M37" s="72">
        <f>Frumgögn!G104</f>
        <v>4</v>
      </c>
      <c r="N37" s="73">
        <f>Frumgögn!H104</f>
        <v>1</v>
      </c>
      <c r="P37" s="45">
        <f t="shared" si="7"/>
        <v>538</v>
      </c>
      <c r="Q37" s="46">
        <f t="shared" si="8"/>
        <v>279</v>
      </c>
      <c r="R37" s="47">
        <f t="shared" si="9"/>
        <v>259</v>
      </c>
      <c r="S37" s="52">
        <f t="shared" si="10"/>
        <v>-2.9514439860361789E-2</v>
      </c>
      <c r="T37" s="53">
        <f t="shared" si="11"/>
        <v>2.7398709404421878E-2</v>
      </c>
      <c r="V37" s="45">
        <f>Frumgögn!F16</f>
        <v>20555</v>
      </c>
      <c r="W37" s="46">
        <f>Frumgögn!G16</f>
        <v>10346</v>
      </c>
      <c r="X37" s="47">
        <f>Frumgögn!H16</f>
        <v>10209</v>
      </c>
      <c r="Y37" s="10">
        <f t="shared" si="12"/>
        <v>-3.5605878101662249E-2</v>
      </c>
      <c r="Z37" s="53">
        <f t="shared" si="13"/>
        <v>3.5134391024537977E-2</v>
      </c>
    </row>
    <row r="38" spans="2:26" x14ac:dyDescent="0.35">
      <c r="B38" s="2" t="s">
        <v>20</v>
      </c>
      <c r="C38" s="68">
        <f>Frumgögn!F39</f>
        <v>272</v>
      </c>
      <c r="D38" s="69">
        <f>Frumgögn!G39</f>
        <v>139</v>
      </c>
      <c r="E38" s="70">
        <f>Frumgögn!H39</f>
        <v>133</v>
      </c>
      <c r="F38" s="71">
        <f>Frumgögn!F61</f>
        <v>274</v>
      </c>
      <c r="G38" s="72">
        <f>Frumgögn!G61</f>
        <v>149</v>
      </c>
      <c r="H38" s="73">
        <f>Frumgögn!H61</f>
        <v>125</v>
      </c>
      <c r="I38" s="74">
        <f>Frumgögn!F83</f>
        <v>42</v>
      </c>
      <c r="J38" s="69">
        <f>Frumgögn!G83</f>
        <v>25</v>
      </c>
      <c r="K38" s="70">
        <f>Frumgögn!H83</f>
        <v>17</v>
      </c>
      <c r="L38" s="71">
        <f>Frumgögn!F105</f>
        <v>5</v>
      </c>
      <c r="M38" s="72">
        <f>Frumgögn!G105</f>
        <v>4</v>
      </c>
      <c r="N38" s="73">
        <f>Frumgögn!H105</f>
        <v>1</v>
      </c>
      <c r="P38" s="45">
        <f t="shared" si="7"/>
        <v>593</v>
      </c>
      <c r="Q38" s="46">
        <f t="shared" si="8"/>
        <v>317</v>
      </c>
      <c r="R38" s="47">
        <f t="shared" si="9"/>
        <v>276</v>
      </c>
      <c r="S38" s="52">
        <f t="shared" si="10"/>
        <v>-3.3534327726647627E-2</v>
      </c>
      <c r="T38" s="53">
        <f t="shared" si="11"/>
        <v>2.9197080291970802E-2</v>
      </c>
      <c r="V38" s="45">
        <f>Frumgögn!F17</f>
        <v>20564</v>
      </c>
      <c r="W38" s="46">
        <f>Frumgögn!G17</f>
        <v>10409</v>
      </c>
      <c r="X38" s="47">
        <f>Frumgögn!H17</f>
        <v>10155</v>
      </c>
      <c r="Y38" s="10">
        <f t="shared" si="12"/>
        <v>-3.5822693326909176E-2</v>
      </c>
      <c r="Z38" s="53">
        <f t="shared" si="13"/>
        <v>3.4948549402897752E-2</v>
      </c>
    </row>
    <row r="39" spans="2:26" x14ac:dyDescent="0.35">
      <c r="B39" s="2" t="s">
        <v>21</v>
      </c>
      <c r="C39" s="68">
        <f>Frumgögn!F40</f>
        <v>284</v>
      </c>
      <c r="D39" s="69">
        <f>Frumgögn!G40</f>
        <v>148</v>
      </c>
      <c r="E39" s="70">
        <f>Frumgögn!H40</f>
        <v>136</v>
      </c>
      <c r="F39" s="71">
        <f>Frumgögn!F62</f>
        <v>341</v>
      </c>
      <c r="G39" s="72">
        <f>Frumgögn!G62</f>
        <v>177</v>
      </c>
      <c r="H39" s="73">
        <f>Frumgögn!H62</f>
        <v>164</v>
      </c>
      <c r="I39" s="74">
        <f>Frumgögn!F84</f>
        <v>39</v>
      </c>
      <c r="J39" s="69">
        <f>Frumgögn!G84</f>
        <v>17</v>
      </c>
      <c r="K39" s="70">
        <f>Frumgögn!H84</f>
        <v>22</v>
      </c>
      <c r="L39" s="71">
        <f>Frumgögn!F106</f>
        <v>8</v>
      </c>
      <c r="M39" s="72">
        <f>Frumgögn!G106</f>
        <v>6</v>
      </c>
      <c r="N39" s="73">
        <f>Frumgögn!H106</f>
        <v>2</v>
      </c>
      <c r="P39" s="45">
        <f t="shared" si="7"/>
        <v>672</v>
      </c>
      <c r="Q39" s="46">
        <f t="shared" si="8"/>
        <v>348</v>
      </c>
      <c r="R39" s="47">
        <f t="shared" si="9"/>
        <v>324</v>
      </c>
      <c r="S39" s="52">
        <f t="shared" si="10"/>
        <v>-3.6813709933354491E-2</v>
      </c>
      <c r="T39" s="53">
        <f t="shared" si="11"/>
        <v>3.4274833386226597E-2</v>
      </c>
      <c r="V39" s="45">
        <f>Frumgögn!F18</f>
        <v>21098</v>
      </c>
      <c r="W39" s="46">
        <f>Frumgögn!G18</f>
        <v>10532</v>
      </c>
      <c r="X39" s="47">
        <f>Frumgögn!H18</f>
        <v>10566</v>
      </c>
      <c r="Y39" s="10">
        <f t="shared" si="12"/>
        <v>-3.624599924286747E-2</v>
      </c>
      <c r="Z39" s="53">
        <f t="shared" si="13"/>
        <v>3.6363010634270575E-2</v>
      </c>
    </row>
    <row r="40" spans="2:26" x14ac:dyDescent="0.35">
      <c r="B40" s="2" t="s">
        <v>22</v>
      </c>
      <c r="C40" s="68">
        <f>Frumgögn!F41</f>
        <v>356</v>
      </c>
      <c r="D40" s="69">
        <f>Frumgögn!G41</f>
        <v>182</v>
      </c>
      <c r="E40" s="70">
        <f>Frumgögn!H41</f>
        <v>174</v>
      </c>
      <c r="F40" s="71">
        <f>Frumgögn!F63</f>
        <v>308</v>
      </c>
      <c r="G40" s="72">
        <f>Frumgögn!G63</f>
        <v>154</v>
      </c>
      <c r="H40" s="73">
        <f>Frumgögn!H63</f>
        <v>154</v>
      </c>
      <c r="I40" s="74">
        <f>Frumgögn!F85</f>
        <v>56</v>
      </c>
      <c r="J40" s="69">
        <f>Frumgögn!G85</f>
        <v>22</v>
      </c>
      <c r="K40" s="70">
        <f>Frumgögn!H85</f>
        <v>34</v>
      </c>
      <c r="L40" s="71">
        <f>Frumgögn!F107</f>
        <v>15</v>
      </c>
      <c r="M40" s="72">
        <f>Frumgögn!G107</f>
        <v>10</v>
      </c>
      <c r="N40" s="73">
        <f>Frumgögn!H107</f>
        <v>5</v>
      </c>
      <c r="P40" s="45">
        <f t="shared" si="7"/>
        <v>735</v>
      </c>
      <c r="Q40" s="46">
        <f t="shared" si="8"/>
        <v>368</v>
      </c>
      <c r="R40" s="47">
        <f t="shared" si="9"/>
        <v>367</v>
      </c>
      <c r="S40" s="52">
        <f t="shared" si="10"/>
        <v>-3.8929440389294405E-2</v>
      </c>
      <c r="T40" s="53">
        <f t="shared" si="11"/>
        <v>3.8823653866497408E-2</v>
      </c>
      <c r="V40" s="45">
        <f>Frumgögn!F19</f>
        <v>21572</v>
      </c>
      <c r="W40" s="46">
        <f>Frumgögn!G19</f>
        <v>10859</v>
      </c>
      <c r="X40" s="47">
        <f>Frumgögn!H19</f>
        <v>10713</v>
      </c>
      <c r="Y40" s="10">
        <f t="shared" si="12"/>
        <v>-3.7371373507244385E-2</v>
      </c>
      <c r="Z40" s="53">
        <f t="shared" si="13"/>
        <v>3.6868912826513403E-2</v>
      </c>
    </row>
    <row r="41" spans="2:26" x14ac:dyDescent="0.35">
      <c r="B41" s="2" t="s">
        <v>23</v>
      </c>
      <c r="C41" s="68">
        <f>Frumgögn!F42</f>
        <v>282</v>
      </c>
      <c r="D41" s="69">
        <f>Frumgögn!G42</f>
        <v>152</v>
      </c>
      <c r="E41" s="70">
        <f>Frumgögn!H42</f>
        <v>130</v>
      </c>
      <c r="F41" s="71">
        <f>Frumgögn!F64</f>
        <v>302</v>
      </c>
      <c r="G41" s="72">
        <f>Frumgögn!G64</f>
        <v>168</v>
      </c>
      <c r="H41" s="73">
        <f>Frumgögn!H64</f>
        <v>134</v>
      </c>
      <c r="I41" s="74">
        <f>Frumgögn!F86</f>
        <v>58</v>
      </c>
      <c r="J41" s="69">
        <f>Frumgögn!G86</f>
        <v>39</v>
      </c>
      <c r="K41" s="70">
        <f>Frumgögn!H86</f>
        <v>19</v>
      </c>
      <c r="L41" s="71">
        <f>Frumgögn!F108</f>
        <v>8</v>
      </c>
      <c r="M41" s="72">
        <f>Frumgögn!G108</f>
        <v>5</v>
      </c>
      <c r="N41" s="73">
        <f>Frumgögn!H108</f>
        <v>3</v>
      </c>
      <c r="P41" s="45">
        <f t="shared" si="7"/>
        <v>650</v>
      </c>
      <c r="Q41" s="46">
        <f t="shared" si="8"/>
        <v>364</v>
      </c>
      <c r="R41" s="47">
        <f t="shared" si="9"/>
        <v>286</v>
      </c>
      <c r="S41" s="52">
        <f t="shared" si="10"/>
        <v>-3.8506294298106418E-2</v>
      </c>
      <c r="T41" s="53">
        <f t="shared" si="11"/>
        <v>3.0254945519940759E-2</v>
      </c>
      <c r="V41" s="45">
        <f>Frumgögn!F20</f>
        <v>20245</v>
      </c>
      <c r="W41" s="46">
        <f>Frumgögn!G20</f>
        <v>10250</v>
      </c>
      <c r="X41" s="47">
        <f>Frumgögn!H20</f>
        <v>9995</v>
      </c>
      <c r="Y41" s="10">
        <f t="shared" si="12"/>
        <v>-3.527549299652407E-2</v>
      </c>
      <c r="Z41" s="53">
        <f t="shared" si="13"/>
        <v>3.4397907561000793E-2</v>
      </c>
    </row>
    <row r="42" spans="2:26" x14ac:dyDescent="0.35">
      <c r="B42" s="2" t="s">
        <v>24</v>
      </c>
      <c r="C42" s="68">
        <f>Frumgögn!F43</f>
        <v>281</v>
      </c>
      <c r="D42" s="69">
        <f>Frumgögn!G43</f>
        <v>157</v>
      </c>
      <c r="E42" s="70">
        <f>Frumgögn!H43</f>
        <v>124</v>
      </c>
      <c r="F42" s="71">
        <f>Frumgögn!F65</f>
        <v>300</v>
      </c>
      <c r="G42" s="72">
        <f>Frumgögn!G65</f>
        <v>165</v>
      </c>
      <c r="H42" s="73">
        <f>Frumgögn!H65</f>
        <v>135</v>
      </c>
      <c r="I42" s="74">
        <f>Frumgögn!F87</f>
        <v>46</v>
      </c>
      <c r="J42" s="69">
        <f>Frumgögn!G87</f>
        <v>22</v>
      </c>
      <c r="K42" s="70">
        <f>Frumgögn!H87</f>
        <v>24</v>
      </c>
      <c r="L42" s="71">
        <f>Frumgögn!F109</f>
        <v>7</v>
      </c>
      <c r="M42" s="72">
        <f>Frumgögn!G109</f>
        <v>5</v>
      </c>
      <c r="N42" s="73">
        <f>Frumgögn!H109</f>
        <v>2</v>
      </c>
      <c r="P42" s="45">
        <f t="shared" si="7"/>
        <v>634</v>
      </c>
      <c r="Q42" s="46">
        <f t="shared" si="8"/>
        <v>349</v>
      </c>
      <c r="R42" s="47">
        <f t="shared" si="9"/>
        <v>285</v>
      </c>
      <c r="S42" s="52">
        <f t="shared" si="10"/>
        <v>-3.6919496456151488E-2</v>
      </c>
      <c r="T42" s="53">
        <f t="shared" si="11"/>
        <v>3.0149158997143762E-2</v>
      </c>
      <c r="V42" s="45">
        <f>Frumgögn!F21</f>
        <v>17844</v>
      </c>
      <c r="W42" s="46">
        <f>Frumgögn!G21</f>
        <v>9116</v>
      </c>
      <c r="X42" s="47">
        <f>Frumgögn!H21</f>
        <v>8728</v>
      </c>
      <c r="Y42" s="10">
        <f t="shared" si="12"/>
        <v>-3.1372818942079363E-2</v>
      </c>
      <c r="Z42" s="53">
        <f t="shared" si="13"/>
        <v>3.0037512475479231E-2</v>
      </c>
    </row>
    <row r="43" spans="2:26" x14ac:dyDescent="0.35">
      <c r="B43" s="2" t="s">
        <v>25</v>
      </c>
      <c r="C43" s="68">
        <f>Frumgögn!F44</f>
        <v>243</v>
      </c>
      <c r="D43" s="69">
        <f>Frumgögn!G44</f>
        <v>125</v>
      </c>
      <c r="E43" s="70">
        <f>Frumgögn!H44</f>
        <v>118</v>
      </c>
      <c r="F43" s="71">
        <f>Frumgögn!F66</f>
        <v>234</v>
      </c>
      <c r="G43" s="72">
        <f>Frumgögn!G66</f>
        <v>126</v>
      </c>
      <c r="H43" s="73">
        <f>Frumgögn!H66</f>
        <v>108</v>
      </c>
      <c r="I43" s="74">
        <f>Frumgögn!F88</f>
        <v>47</v>
      </c>
      <c r="J43" s="69">
        <f>Frumgögn!G88</f>
        <v>30</v>
      </c>
      <c r="K43" s="70">
        <f>Frumgögn!H88</f>
        <v>17</v>
      </c>
      <c r="L43" s="71">
        <f>Frumgögn!F110</f>
        <v>6</v>
      </c>
      <c r="M43" s="72">
        <f>Frumgögn!G110</f>
        <v>3</v>
      </c>
      <c r="N43" s="73">
        <f>Frumgögn!H110</f>
        <v>3</v>
      </c>
      <c r="P43" s="45">
        <f t="shared" si="7"/>
        <v>530</v>
      </c>
      <c r="Q43" s="46">
        <f t="shared" si="8"/>
        <v>284</v>
      </c>
      <c r="R43" s="47">
        <f t="shared" si="9"/>
        <v>246</v>
      </c>
      <c r="S43" s="52">
        <f t="shared" si="10"/>
        <v>-3.0043372474346769E-2</v>
      </c>
      <c r="T43" s="53">
        <f t="shared" si="11"/>
        <v>2.6023484608060934E-2</v>
      </c>
      <c r="V43" s="45">
        <f>Frumgögn!F22</f>
        <v>14827</v>
      </c>
      <c r="W43" s="46">
        <f>Frumgögn!G22</f>
        <v>7579</v>
      </c>
      <c r="X43" s="47">
        <f>Frumgögn!H22</f>
        <v>7248</v>
      </c>
      <c r="Y43" s="10">
        <f t="shared" si="12"/>
        <v>-2.6083215748356679E-2</v>
      </c>
      <c r="Z43" s="53">
        <f t="shared" si="13"/>
        <v>2.4944075437932339E-2</v>
      </c>
    </row>
    <row r="44" spans="2:26" x14ac:dyDescent="0.35">
      <c r="B44" s="2" t="s">
        <v>26</v>
      </c>
      <c r="C44" s="68">
        <f>Frumgögn!F45</f>
        <v>186</v>
      </c>
      <c r="D44" s="69">
        <f>Frumgögn!G45</f>
        <v>104</v>
      </c>
      <c r="E44" s="70">
        <f>Frumgögn!H45</f>
        <v>82</v>
      </c>
      <c r="F44" s="71">
        <f>Frumgögn!F67</f>
        <v>199</v>
      </c>
      <c r="G44" s="72">
        <f>Frumgögn!G67</f>
        <v>107</v>
      </c>
      <c r="H44" s="73">
        <f>Frumgögn!H67</f>
        <v>92</v>
      </c>
      <c r="I44" s="74">
        <f>Frumgögn!F89</f>
        <v>32</v>
      </c>
      <c r="J44" s="69">
        <f>Frumgögn!G89</f>
        <v>21</v>
      </c>
      <c r="K44" s="70">
        <f>Frumgögn!H89</f>
        <v>11</v>
      </c>
      <c r="L44" s="71">
        <f>Frumgögn!F111</f>
        <v>1</v>
      </c>
      <c r="M44" s="72">
        <f>Frumgögn!G111</f>
        <v>1</v>
      </c>
      <c r="N44" s="73">
        <f>Frumgögn!H111</f>
        <v>0</v>
      </c>
      <c r="P44" s="45">
        <f t="shared" si="7"/>
        <v>418</v>
      </c>
      <c r="Q44" s="46">
        <f t="shared" si="8"/>
        <v>233</v>
      </c>
      <c r="R44" s="47">
        <f t="shared" si="9"/>
        <v>185</v>
      </c>
      <c r="S44" s="52">
        <f t="shared" si="10"/>
        <v>-2.4648259811699991E-2</v>
      </c>
      <c r="T44" s="53">
        <f t="shared" si="11"/>
        <v>1.9570506717444199E-2</v>
      </c>
      <c r="V44" s="45">
        <f>Frumgögn!F23</f>
        <v>10940</v>
      </c>
      <c r="W44" s="46">
        <f>Frumgögn!G23</f>
        <v>5389</v>
      </c>
      <c r="X44" s="47">
        <f>Frumgögn!H23</f>
        <v>5551</v>
      </c>
      <c r="Y44" s="10">
        <f t="shared" si="12"/>
        <v>-1.8546305537392022E-2</v>
      </c>
      <c r="Z44" s="53">
        <f t="shared" si="13"/>
        <v>1.9103830402312696E-2</v>
      </c>
    </row>
    <row r="45" spans="2:26" x14ac:dyDescent="0.35">
      <c r="B45" s="2" t="s">
        <v>27</v>
      </c>
      <c r="C45" s="68">
        <f>Frumgögn!F46</f>
        <v>162</v>
      </c>
      <c r="D45" s="69">
        <f>Frumgögn!G46</f>
        <v>80</v>
      </c>
      <c r="E45" s="70">
        <f>Frumgögn!H46</f>
        <v>82</v>
      </c>
      <c r="F45" s="71">
        <f>Frumgögn!F68</f>
        <v>134</v>
      </c>
      <c r="G45" s="72">
        <f>Frumgögn!G68</f>
        <v>71</v>
      </c>
      <c r="H45" s="73">
        <f>Frumgögn!H68</f>
        <v>63</v>
      </c>
      <c r="I45" s="74">
        <f>Frumgögn!F90</f>
        <v>29</v>
      </c>
      <c r="J45" s="69">
        <f>Frumgögn!G90</f>
        <v>13</v>
      </c>
      <c r="K45" s="70">
        <f>Frumgögn!H90</f>
        <v>16</v>
      </c>
      <c r="L45" s="71">
        <f>Frumgögn!F112</f>
        <v>4</v>
      </c>
      <c r="M45" s="72">
        <f>Frumgögn!G112</f>
        <v>3</v>
      </c>
      <c r="N45" s="73">
        <f>Frumgögn!H112</f>
        <v>1</v>
      </c>
      <c r="P45" s="45">
        <f t="shared" si="7"/>
        <v>329</v>
      </c>
      <c r="Q45" s="46">
        <f t="shared" si="8"/>
        <v>167</v>
      </c>
      <c r="R45" s="47">
        <f t="shared" si="9"/>
        <v>162</v>
      </c>
      <c r="S45" s="52">
        <f t="shared" si="10"/>
        <v>-1.7666349307098275E-2</v>
      </c>
      <c r="T45" s="53">
        <f t="shared" si="11"/>
        <v>1.7137416693113298E-2</v>
      </c>
      <c r="V45" s="45">
        <f>Frumgögn!F24</f>
        <v>9297</v>
      </c>
      <c r="W45" s="46">
        <f>Frumgögn!G24</f>
        <v>4511</v>
      </c>
      <c r="X45" s="47">
        <f>Frumgögn!H24</f>
        <v>4786</v>
      </c>
      <c r="Y45" s="10">
        <f t="shared" si="12"/>
        <v>-1.5524658429982447E-2</v>
      </c>
      <c r="Z45" s="53">
        <f t="shared" si="13"/>
        <v>1.647107409574285E-2</v>
      </c>
    </row>
    <row r="46" spans="2:26" x14ac:dyDescent="0.35">
      <c r="B46" s="2" t="s">
        <v>28</v>
      </c>
      <c r="C46" s="68">
        <f>Frumgögn!F47</f>
        <v>127</v>
      </c>
      <c r="D46" s="69">
        <f>Frumgögn!G47</f>
        <v>75</v>
      </c>
      <c r="E46" s="70">
        <f>Frumgögn!H47</f>
        <v>52</v>
      </c>
      <c r="F46" s="71">
        <f>Frumgögn!F69</f>
        <v>131</v>
      </c>
      <c r="G46" s="72">
        <f>Frumgögn!G69</f>
        <v>73</v>
      </c>
      <c r="H46" s="73">
        <f>Frumgögn!H69</f>
        <v>58</v>
      </c>
      <c r="I46" s="74">
        <f>Frumgögn!F91</f>
        <v>36</v>
      </c>
      <c r="J46" s="69">
        <f>Frumgögn!G91</f>
        <v>21</v>
      </c>
      <c r="K46" s="70">
        <f>Frumgögn!H91</f>
        <v>15</v>
      </c>
      <c r="L46" s="71">
        <f>Frumgögn!F113</f>
        <v>3</v>
      </c>
      <c r="M46" s="72">
        <f>Frumgögn!G113</f>
        <v>3</v>
      </c>
      <c r="N46" s="73">
        <f>Frumgögn!H113</f>
        <v>0</v>
      </c>
      <c r="P46" s="45">
        <f t="shared" si="7"/>
        <v>297</v>
      </c>
      <c r="Q46" s="46">
        <f t="shared" si="8"/>
        <v>172</v>
      </c>
      <c r="R46" s="47">
        <f t="shared" si="9"/>
        <v>125</v>
      </c>
      <c r="S46" s="52">
        <f t="shared" si="10"/>
        <v>-1.8195281921083255E-2</v>
      </c>
      <c r="T46" s="53">
        <f t="shared" si="11"/>
        <v>1.3223315349624457E-2</v>
      </c>
      <c r="V46" s="45">
        <f>Frumgögn!F25</f>
        <v>9014</v>
      </c>
      <c r="W46" s="46">
        <f>Frumgögn!G25</f>
        <v>4292</v>
      </c>
      <c r="X46" s="47">
        <f>Frumgögn!H25</f>
        <v>4722</v>
      </c>
      <c r="Y46" s="10">
        <f t="shared" si="12"/>
        <v>-1.4770967408885984E-2</v>
      </c>
      <c r="Z46" s="53">
        <f t="shared" si="13"/>
        <v>1.6250817358984065E-2</v>
      </c>
    </row>
    <row r="47" spans="2:26" x14ac:dyDescent="0.35">
      <c r="B47" s="2" t="s">
        <v>29</v>
      </c>
      <c r="C47" s="68">
        <f>Frumgögn!F48</f>
        <v>107</v>
      </c>
      <c r="D47" s="69">
        <f>Frumgögn!G48</f>
        <v>53</v>
      </c>
      <c r="E47" s="70">
        <f>Frumgögn!H48</f>
        <v>54</v>
      </c>
      <c r="F47" s="71">
        <f>Frumgögn!F70</f>
        <v>116</v>
      </c>
      <c r="G47" s="72">
        <f>Frumgögn!G70</f>
        <v>59</v>
      </c>
      <c r="H47" s="73">
        <f>Frumgögn!H70</f>
        <v>57</v>
      </c>
      <c r="I47" s="74">
        <f>Frumgögn!F92</f>
        <v>33</v>
      </c>
      <c r="J47" s="69">
        <f>Frumgögn!G92</f>
        <v>14</v>
      </c>
      <c r="K47" s="70">
        <f>Frumgögn!H92</f>
        <v>19</v>
      </c>
      <c r="L47" s="71">
        <f>Frumgögn!F114</f>
        <v>2</v>
      </c>
      <c r="M47" s="72">
        <f>Frumgögn!G114</f>
        <v>0</v>
      </c>
      <c r="N47" s="73">
        <f>Frumgögn!H114</f>
        <v>2</v>
      </c>
      <c r="P47" s="45">
        <f t="shared" si="7"/>
        <v>258</v>
      </c>
      <c r="Q47" s="46">
        <f t="shared" si="8"/>
        <v>126</v>
      </c>
      <c r="R47" s="47">
        <f t="shared" si="9"/>
        <v>132</v>
      </c>
      <c r="S47" s="52">
        <f t="shared" si="10"/>
        <v>-1.3329101872421454E-2</v>
      </c>
      <c r="T47" s="53">
        <f t="shared" si="11"/>
        <v>1.3963821009203427E-2</v>
      </c>
      <c r="V47" s="45">
        <f>Frumgögn!F26</f>
        <v>7124</v>
      </c>
      <c r="W47" s="46">
        <f>Frumgögn!G26</f>
        <v>3224</v>
      </c>
      <c r="X47" s="47">
        <f>Frumgögn!H26</f>
        <v>3900</v>
      </c>
      <c r="Y47" s="10">
        <f t="shared" si="12"/>
        <v>-1.1095433114223768E-2</v>
      </c>
      <c r="Z47" s="53">
        <f t="shared" si="13"/>
        <v>1.3421894896238427E-2</v>
      </c>
    </row>
    <row r="48" spans="2:26" x14ac:dyDescent="0.35">
      <c r="B48" s="2" t="s">
        <v>30</v>
      </c>
      <c r="C48" s="68">
        <f>Frumgögn!F49</f>
        <v>77</v>
      </c>
      <c r="D48" s="69">
        <f>Frumgögn!G49</f>
        <v>30</v>
      </c>
      <c r="E48" s="70">
        <f>Frumgögn!H49</f>
        <v>47</v>
      </c>
      <c r="F48" s="71">
        <f>Frumgögn!F71</f>
        <v>78</v>
      </c>
      <c r="G48" s="72">
        <f>Frumgögn!G71</f>
        <v>37</v>
      </c>
      <c r="H48" s="73">
        <f>Frumgögn!H71</f>
        <v>41</v>
      </c>
      <c r="I48" s="74">
        <f>Frumgögn!F93</f>
        <v>11</v>
      </c>
      <c r="J48" s="69">
        <f>Frumgögn!G93</f>
        <v>5</v>
      </c>
      <c r="K48" s="70">
        <f>Frumgögn!H93</f>
        <v>6</v>
      </c>
      <c r="L48" s="71">
        <f>Frumgögn!F115</f>
        <v>2</v>
      </c>
      <c r="M48" s="72">
        <f>Frumgögn!G115</f>
        <v>2</v>
      </c>
      <c r="N48" s="73">
        <f>Frumgögn!H115</f>
        <v>0</v>
      </c>
      <c r="P48" s="45">
        <f t="shared" si="7"/>
        <v>168</v>
      </c>
      <c r="Q48" s="46">
        <f t="shared" si="8"/>
        <v>74</v>
      </c>
      <c r="R48" s="47">
        <f t="shared" si="9"/>
        <v>94</v>
      </c>
      <c r="S48" s="52">
        <f t="shared" si="10"/>
        <v>-7.828202686977679E-3</v>
      </c>
      <c r="T48" s="53">
        <f t="shared" si="11"/>
        <v>9.943933142917593E-3</v>
      </c>
      <c r="V48" s="45">
        <f>Frumgögn!F27</f>
        <v>4962</v>
      </c>
      <c r="W48" s="46">
        <f>Frumgögn!G27</f>
        <v>2091</v>
      </c>
      <c r="X48" s="47">
        <f>Frumgögn!H27</f>
        <v>2871</v>
      </c>
      <c r="Y48" s="10">
        <f t="shared" si="12"/>
        <v>-7.1962005712909111E-3</v>
      </c>
      <c r="Z48" s="53">
        <f t="shared" si="13"/>
        <v>9.8805795505385961E-3</v>
      </c>
    </row>
    <row r="49" spans="1:26" x14ac:dyDescent="0.35">
      <c r="B49" s="2" t="s">
        <v>31</v>
      </c>
      <c r="C49" s="68">
        <f>Frumgögn!F50</f>
        <v>48</v>
      </c>
      <c r="D49" s="69">
        <f>Frumgögn!G50</f>
        <v>20</v>
      </c>
      <c r="E49" s="70">
        <f>Frumgögn!H50</f>
        <v>28</v>
      </c>
      <c r="F49" s="71">
        <f>Frumgögn!F72</f>
        <v>31</v>
      </c>
      <c r="G49" s="72">
        <f>Frumgögn!G72</f>
        <v>12</v>
      </c>
      <c r="H49" s="73">
        <f>Frumgögn!H72</f>
        <v>19</v>
      </c>
      <c r="I49" s="74">
        <f>Frumgögn!F94</f>
        <v>7</v>
      </c>
      <c r="J49" s="69">
        <f>Frumgögn!G94</f>
        <v>2</v>
      </c>
      <c r="K49" s="70">
        <f>Frumgögn!H94</f>
        <v>5</v>
      </c>
      <c r="L49" s="71">
        <f>Frumgögn!F116</f>
        <v>2</v>
      </c>
      <c r="M49" s="72">
        <f>Frumgögn!G116</f>
        <v>1</v>
      </c>
      <c r="N49" s="73">
        <f>Frumgögn!H116</f>
        <v>1</v>
      </c>
      <c r="P49" s="45">
        <f t="shared" si="7"/>
        <v>88</v>
      </c>
      <c r="Q49" s="46">
        <f t="shared" si="8"/>
        <v>35</v>
      </c>
      <c r="R49" s="47">
        <f t="shared" si="9"/>
        <v>53</v>
      </c>
      <c r="S49" s="52">
        <f t="shared" si="10"/>
        <v>-3.7025282978948482E-3</v>
      </c>
      <c r="T49" s="53">
        <f t="shared" si="11"/>
        <v>5.60668570824077E-3</v>
      </c>
      <c r="V49" s="45">
        <f>Frumgögn!F28</f>
        <v>2512</v>
      </c>
      <c r="W49" s="46">
        <f>Frumgögn!G28</f>
        <v>941</v>
      </c>
      <c r="X49" s="47">
        <f>Frumgögn!H28</f>
        <v>1571</v>
      </c>
      <c r="Y49" s="10">
        <f t="shared" si="12"/>
        <v>-3.2384623326565027E-3</v>
      </c>
      <c r="Z49" s="53">
        <f t="shared" si="13"/>
        <v>5.4066145851257869E-3</v>
      </c>
    </row>
    <row r="50" spans="1:26" x14ac:dyDescent="0.35">
      <c r="B50" s="2" t="s">
        <v>32</v>
      </c>
      <c r="C50" s="68">
        <f>Frumgögn!F51</f>
        <v>9</v>
      </c>
      <c r="D50" s="69">
        <f>Frumgögn!G51</f>
        <v>6</v>
      </c>
      <c r="E50" s="70">
        <f>Frumgögn!H51</f>
        <v>3</v>
      </c>
      <c r="F50" s="71">
        <f>Frumgögn!F73</f>
        <v>8</v>
      </c>
      <c r="G50" s="72">
        <f>Frumgögn!G73</f>
        <v>2</v>
      </c>
      <c r="H50" s="73">
        <f>Frumgögn!H73</f>
        <v>6</v>
      </c>
      <c r="I50" s="74">
        <f>Frumgögn!F95</f>
        <v>1</v>
      </c>
      <c r="J50" s="69">
        <f>Frumgögn!G95</f>
        <v>1</v>
      </c>
      <c r="K50" s="70">
        <f>Frumgögn!H95</f>
        <v>0</v>
      </c>
      <c r="L50" s="71">
        <f>Frumgögn!F117</f>
        <v>0</v>
      </c>
      <c r="M50" s="72">
        <f>Frumgögn!G117</f>
        <v>0</v>
      </c>
      <c r="N50" s="73">
        <f>Frumgögn!H117</f>
        <v>0</v>
      </c>
      <c r="P50" s="45">
        <f t="shared" si="7"/>
        <v>18</v>
      </c>
      <c r="Q50" s="46">
        <f t="shared" si="8"/>
        <v>9</v>
      </c>
      <c r="R50" s="47">
        <f t="shared" si="9"/>
        <v>9</v>
      </c>
      <c r="S50" s="52">
        <f t="shared" si="10"/>
        <v>-9.5207870517296101E-4</v>
      </c>
      <c r="T50" s="53">
        <f t="shared" si="11"/>
        <v>9.5207870517296101E-4</v>
      </c>
      <c r="V50" s="45">
        <f>Frumgögn!F29</f>
        <v>975</v>
      </c>
      <c r="W50" s="46">
        <f>Frumgögn!G29</f>
        <v>321</v>
      </c>
      <c r="X50" s="47">
        <f>Frumgögn!H29</f>
        <v>654</v>
      </c>
      <c r="Y50" s="10">
        <f t="shared" si="12"/>
        <v>-1.1047251953057783E-3</v>
      </c>
      <c r="Z50" s="53">
        <f t="shared" si="13"/>
        <v>2.2507485287538288E-3</v>
      </c>
    </row>
    <row r="51" spans="1:26" x14ac:dyDescent="0.35">
      <c r="B51" s="2" t="s">
        <v>33</v>
      </c>
      <c r="C51" s="68">
        <f>Frumgögn!F52</f>
        <v>7</v>
      </c>
      <c r="D51" s="69">
        <f>Frumgögn!G52</f>
        <v>1</v>
      </c>
      <c r="E51" s="70">
        <f>Frumgögn!H52</f>
        <v>6</v>
      </c>
      <c r="F51" s="71">
        <f>Frumgögn!F74</f>
        <v>1</v>
      </c>
      <c r="G51" s="72">
        <f>Frumgögn!G74</f>
        <v>0</v>
      </c>
      <c r="H51" s="73">
        <f>Frumgögn!H74</f>
        <v>1</v>
      </c>
      <c r="I51" s="74">
        <f>Frumgögn!F96</f>
        <v>1</v>
      </c>
      <c r="J51" s="69">
        <f>Frumgögn!G96</f>
        <v>1</v>
      </c>
      <c r="K51" s="70">
        <f>Frumgögn!H96</f>
        <v>0</v>
      </c>
      <c r="L51" s="71">
        <f>Frumgögn!F118</f>
        <v>0</v>
      </c>
      <c r="M51" s="72">
        <f>Frumgögn!G118</f>
        <v>0</v>
      </c>
      <c r="N51" s="73">
        <f>Frumgögn!H118</f>
        <v>0</v>
      </c>
      <c r="P51" s="45">
        <f t="shared" si="7"/>
        <v>9</v>
      </c>
      <c r="Q51" s="46">
        <f t="shared" si="8"/>
        <v>2</v>
      </c>
      <c r="R51" s="47">
        <f t="shared" si="9"/>
        <v>7</v>
      </c>
      <c r="S51" s="52">
        <f t="shared" si="10"/>
        <v>-2.1157304559399131E-4</v>
      </c>
      <c r="T51" s="53">
        <f t="shared" si="11"/>
        <v>7.4050565957896959E-4</v>
      </c>
      <c r="V51" s="45">
        <f>Frumgögn!F30</f>
        <v>240</v>
      </c>
      <c r="W51" s="46">
        <f>Frumgögn!G30</f>
        <v>63</v>
      </c>
      <c r="X51" s="47">
        <f>Frumgögn!H30</f>
        <v>177</v>
      </c>
      <c r="Y51" s="10">
        <f t="shared" si="12"/>
        <v>-2.1681522524692845E-4</v>
      </c>
      <c r="Z51" s="53">
        <f t="shared" si="13"/>
        <v>6.0914753759851322E-4</v>
      </c>
    </row>
    <row r="52" spans="1:26" ht="15" thickBot="1" x14ac:dyDescent="0.4">
      <c r="B52" s="2" t="s">
        <v>34</v>
      </c>
      <c r="C52" s="75">
        <f>Frumgögn!F53</f>
        <v>1</v>
      </c>
      <c r="D52" s="76">
        <f>Frumgögn!G53</f>
        <v>0</v>
      </c>
      <c r="E52" s="77">
        <f>Frumgögn!H53</f>
        <v>1</v>
      </c>
      <c r="F52" s="78">
        <f>Frumgögn!F75</f>
        <v>0</v>
      </c>
      <c r="G52" s="79">
        <f>Frumgögn!G75</f>
        <v>0</v>
      </c>
      <c r="H52" s="80">
        <f>Frumgögn!H75</f>
        <v>0</v>
      </c>
      <c r="I52" s="81">
        <f>Frumgögn!F97</f>
        <v>0</v>
      </c>
      <c r="J52" s="76">
        <f>Frumgögn!G97</f>
        <v>0</v>
      </c>
      <c r="K52" s="77">
        <f>Frumgögn!H97</f>
        <v>0</v>
      </c>
      <c r="L52" s="78">
        <f>Frumgögn!F119</f>
        <v>0</v>
      </c>
      <c r="M52" s="79">
        <f>Frumgögn!G119</f>
        <v>0</v>
      </c>
      <c r="N52" s="80">
        <f>Frumgögn!H119</f>
        <v>0</v>
      </c>
      <c r="P52" s="48">
        <f t="shared" si="7"/>
        <v>1</v>
      </c>
      <c r="Q52" s="49">
        <f t="shared" si="8"/>
        <v>0</v>
      </c>
      <c r="R52" s="50">
        <f t="shared" si="9"/>
        <v>1</v>
      </c>
      <c r="S52" s="54">
        <f t="shared" si="10"/>
        <v>0</v>
      </c>
      <c r="T52" s="55">
        <f t="shared" si="11"/>
        <v>1.0578652279699566E-4</v>
      </c>
      <c r="V52" s="48">
        <f>Frumgögn!F31</f>
        <v>27</v>
      </c>
      <c r="W52" s="49">
        <f>Frumgögn!G31</f>
        <v>9</v>
      </c>
      <c r="X52" s="50">
        <f>Frumgögn!H31</f>
        <v>18</v>
      </c>
      <c r="Y52" s="60">
        <f t="shared" si="12"/>
        <v>-3.0973603606704065E-5</v>
      </c>
      <c r="Z52" s="55">
        <f t="shared" si="13"/>
        <v>6.194720721340813E-5</v>
      </c>
    </row>
    <row r="53" spans="1:26" x14ac:dyDescent="0.35">
      <c r="B53" s="9"/>
      <c r="C53" s="9"/>
      <c r="D53" s="9"/>
      <c r="H53" s="9"/>
      <c r="I53" s="9"/>
      <c r="J53" s="10"/>
      <c r="O53" s="2" t="s">
        <v>43</v>
      </c>
      <c r="P53" s="9">
        <f>SUM(P32:P52)</f>
        <v>9453</v>
      </c>
      <c r="Q53" s="9">
        <f>SUM(Q32:Q52)</f>
        <v>4933</v>
      </c>
      <c r="R53" s="9">
        <f>SUM(R32:R52)</f>
        <v>4520</v>
      </c>
      <c r="U53" s="2" t="s">
        <v>43</v>
      </c>
      <c r="V53" s="9">
        <f>SUM(V32:V52)</f>
        <v>290570</v>
      </c>
      <c r="W53" s="9">
        <f>SUM(W32:W52)</f>
        <v>145401</v>
      </c>
      <c r="X53" s="9">
        <f>SUM(X32:X52)</f>
        <v>145169</v>
      </c>
    </row>
    <row r="54" spans="1:26" ht="15" thickBot="1" x14ac:dyDescent="0.4"/>
    <row r="55" spans="1:26" ht="21.5" thickBot="1" x14ac:dyDescent="0.55000000000000004">
      <c r="A55" s="2" t="s">
        <v>39</v>
      </c>
      <c r="B55" s="58">
        <v>2005</v>
      </c>
      <c r="C55" s="227" t="s">
        <v>35</v>
      </c>
      <c r="D55" s="228"/>
      <c r="E55" s="229"/>
      <c r="F55" s="227" t="s">
        <v>36</v>
      </c>
      <c r="G55" s="228"/>
      <c r="H55" s="229"/>
      <c r="I55" s="227" t="s">
        <v>37</v>
      </c>
      <c r="J55" s="228"/>
      <c r="K55" s="229"/>
      <c r="L55" s="227" t="s">
        <v>38</v>
      </c>
      <c r="M55" s="228"/>
      <c r="N55" s="229"/>
      <c r="O55" s="51"/>
      <c r="P55" s="230" t="s">
        <v>39</v>
      </c>
      <c r="Q55" s="231"/>
      <c r="R55" s="232"/>
      <c r="S55" s="233">
        <f>B55</f>
        <v>2005</v>
      </c>
      <c r="T55" s="234"/>
      <c r="V55" s="230" t="s">
        <v>40</v>
      </c>
      <c r="W55" s="231"/>
      <c r="X55" s="232"/>
      <c r="Y55" s="233">
        <f>B55</f>
        <v>2005</v>
      </c>
      <c r="Z55" s="234"/>
    </row>
    <row r="56" spans="1:26" ht="15" thickBot="1" x14ac:dyDescent="0.4">
      <c r="A56" s="2"/>
      <c r="B56" s="2"/>
      <c r="C56" s="13" t="s">
        <v>10</v>
      </c>
      <c r="D56" s="12" t="s">
        <v>11</v>
      </c>
      <c r="E56" s="14" t="s">
        <v>12</v>
      </c>
      <c r="F56" s="13" t="s">
        <v>10</v>
      </c>
      <c r="G56" s="12" t="s">
        <v>11</v>
      </c>
      <c r="H56" s="14" t="s">
        <v>12</v>
      </c>
      <c r="I56" s="13" t="s">
        <v>10</v>
      </c>
      <c r="J56" s="12" t="s">
        <v>11</v>
      </c>
      <c r="K56" s="14" t="s">
        <v>12</v>
      </c>
      <c r="L56" s="13" t="s">
        <v>10</v>
      </c>
      <c r="M56" s="12" t="s">
        <v>11</v>
      </c>
      <c r="N56" s="14" t="s">
        <v>12</v>
      </c>
      <c r="O56" s="12"/>
      <c r="P56" s="21" t="s">
        <v>10</v>
      </c>
      <c r="Q56" s="22" t="s">
        <v>11</v>
      </c>
      <c r="R56" s="23" t="s">
        <v>12</v>
      </c>
      <c r="S56" s="18" t="s">
        <v>41</v>
      </c>
      <c r="T56" s="20" t="s">
        <v>42</v>
      </c>
      <c r="U56" s="2"/>
      <c r="V56" s="15" t="s">
        <v>10</v>
      </c>
      <c r="W56" s="16" t="s">
        <v>11</v>
      </c>
      <c r="X56" s="17" t="s">
        <v>12</v>
      </c>
      <c r="Y56" s="18" t="s">
        <v>41</v>
      </c>
      <c r="Z56" s="20" t="s">
        <v>42</v>
      </c>
    </row>
    <row r="57" spans="1:26" x14ac:dyDescent="0.35">
      <c r="B57" s="2" t="s">
        <v>14</v>
      </c>
      <c r="C57" s="61">
        <f>Frumgögn!I33</f>
        <v>289</v>
      </c>
      <c r="D57" s="62">
        <f>Frumgögn!J33</f>
        <v>143</v>
      </c>
      <c r="E57" s="63">
        <f>Frumgögn!K33</f>
        <v>146</v>
      </c>
      <c r="F57" s="64">
        <f>Frumgögn!I55</f>
        <v>270</v>
      </c>
      <c r="G57" s="65">
        <f>Frumgögn!J55</f>
        <v>140</v>
      </c>
      <c r="H57" s="66">
        <f>Frumgögn!K55</f>
        <v>130</v>
      </c>
      <c r="I57" s="67">
        <f>Frumgögn!I77</f>
        <v>45</v>
      </c>
      <c r="J57" s="62">
        <f>Frumgögn!J77</f>
        <v>18</v>
      </c>
      <c r="K57" s="63">
        <f>Frumgögn!K77</f>
        <v>27</v>
      </c>
      <c r="L57" s="64">
        <f>Frumgögn!I99</f>
        <v>7</v>
      </c>
      <c r="M57" s="65">
        <f>Frumgögn!J99</f>
        <v>5</v>
      </c>
      <c r="N57" s="66">
        <f>Frumgögn!K99</f>
        <v>2</v>
      </c>
      <c r="P57" s="42">
        <f>C57+F57+I57+L57</f>
        <v>611</v>
      </c>
      <c r="Q57" s="43">
        <f>M57+J57+G57+D57</f>
        <v>306</v>
      </c>
      <c r="R57" s="44">
        <f>N57+K57+H57+E57</f>
        <v>305</v>
      </c>
      <c r="S57" s="52">
        <f>Q57/$P$78*-1</f>
        <v>-3.0378238856348654E-2</v>
      </c>
      <c r="T57" s="53">
        <f>R57/$P$78</f>
        <v>3.0278963565968431E-2</v>
      </c>
      <c r="V57" s="42">
        <f>Frumgögn!I11</f>
        <v>21018</v>
      </c>
      <c r="W57" s="43">
        <f>Frumgögn!J11</f>
        <v>10701</v>
      </c>
      <c r="X57" s="44">
        <f>Frumgögn!K11</f>
        <v>10317</v>
      </c>
      <c r="Y57" s="59">
        <f>W57/$V$78*-1</f>
        <v>-3.6450403131035466E-2</v>
      </c>
      <c r="Z57" s="57">
        <f>X57/$V$78</f>
        <v>3.5142398757395846E-2</v>
      </c>
    </row>
    <row r="58" spans="1:26" x14ac:dyDescent="0.35">
      <c r="B58" s="2" t="s">
        <v>15</v>
      </c>
      <c r="C58" s="68">
        <f>Frumgögn!I34</f>
        <v>335</v>
      </c>
      <c r="D58" s="69">
        <f>Frumgögn!J34</f>
        <v>171</v>
      </c>
      <c r="E58" s="70">
        <f>Frumgögn!K34</f>
        <v>164</v>
      </c>
      <c r="F58" s="71">
        <f>Frumgögn!I56</f>
        <v>324</v>
      </c>
      <c r="G58" s="72">
        <f>Frumgögn!J56</f>
        <v>167</v>
      </c>
      <c r="H58" s="73">
        <f>Frumgögn!K56</f>
        <v>157</v>
      </c>
      <c r="I58" s="74">
        <f>Frumgögn!I78</f>
        <v>50</v>
      </c>
      <c r="J58" s="69">
        <f>Frumgögn!J78</f>
        <v>24</v>
      </c>
      <c r="K58" s="70">
        <f>Frumgögn!K78</f>
        <v>26</v>
      </c>
      <c r="L58" s="71">
        <f>Frumgögn!I100</f>
        <v>8</v>
      </c>
      <c r="M58" s="72">
        <f>Frumgögn!J100</f>
        <v>4</v>
      </c>
      <c r="N58" s="73">
        <f>Frumgögn!K100</f>
        <v>4</v>
      </c>
      <c r="P58" s="45">
        <f t="shared" ref="P58:P77" si="14">C58+F58+I58+L58</f>
        <v>717</v>
      </c>
      <c r="Q58" s="46">
        <f t="shared" ref="Q58:Q77" si="15">M58+J58+G58+D58</f>
        <v>366</v>
      </c>
      <c r="R58" s="47">
        <f t="shared" ref="R58:R77" si="16">N58+K58+H58+E58</f>
        <v>351</v>
      </c>
      <c r="S58" s="52">
        <f t="shared" ref="S58:S77" si="17">Q58/$P$78*-1</f>
        <v>-3.633475627916212E-2</v>
      </c>
      <c r="T58" s="53">
        <f t="shared" ref="T58:T77" si="18">R58/$P$78</f>
        <v>3.4845626923458752E-2</v>
      </c>
      <c r="V58" s="45">
        <f>Frumgögn!I12</f>
        <v>21415</v>
      </c>
      <c r="W58" s="46">
        <f>Frumgögn!J12</f>
        <v>10948</v>
      </c>
      <c r="X58" s="47">
        <f>Frumgögn!K12</f>
        <v>10467</v>
      </c>
      <c r="Y58" s="10">
        <f t="shared" ref="Y58:Y77" si="19">W58/$V$78*-1</f>
        <v>-3.7291749694288043E-2</v>
      </c>
      <c r="Z58" s="53">
        <f t="shared" ref="Z58:Z77" si="20">X58/$V$78</f>
        <v>3.5653337965848825E-2</v>
      </c>
    </row>
    <row r="59" spans="1:26" x14ac:dyDescent="0.35">
      <c r="B59" s="2" t="s">
        <v>16</v>
      </c>
      <c r="C59" s="68">
        <f>Frumgögn!I35</f>
        <v>307</v>
      </c>
      <c r="D59" s="69">
        <f>Frumgögn!J35</f>
        <v>167</v>
      </c>
      <c r="E59" s="70">
        <f>Frumgögn!K35</f>
        <v>140</v>
      </c>
      <c r="F59" s="71">
        <f>Frumgögn!I57</f>
        <v>344</v>
      </c>
      <c r="G59" s="72">
        <f>Frumgögn!J57</f>
        <v>169</v>
      </c>
      <c r="H59" s="73">
        <f>Frumgögn!K57</f>
        <v>175</v>
      </c>
      <c r="I59" s="74">
        <f>Frumgögn!I79</f>
        <v>52</v>
      </c>
      <c r="J59" s="69">
        <f>Frumgögn!J79</f>
        <v>28</v>
      </c>
      <c r="K59" s="70">
        <f>Frumgögn!K79</f>
        <v>24</v>
      </c>
      <c r="L59" s="71">
        <f>Frumgögn!I101</f>
        <v>7</v>
      </c>
      <c r="M59" s="72">
        <f>Frumgögn!J101</f>
        <v>4</v>
      </c>
      <c r="N59" s="73">
        <f>Frumgögn!K101</f>
        <v>3</v>
      </c>
      <c r="P59" s="45">
        <f t="shared" si="14"/>
        <v>710</v>
      </c>
      <c r="Q59" s="46">
        <f t="shared" si="15"/>
        <v>368</v>
      </c>
      <c r="R59" s="47">
        <f t="shared" si="16"/>
        <v>342</v>
      </c>
      <c r="S59" s="52">
        <f t="shared" si="17"/>
        <v>-3.6533306859922565E-2</v>
      </c>
      <c r="T59" s="53">
        <f t="shared" si="18"/>
        <v>3.3952149310036733E-2</v>
      </c>
      <c r="V59" s="45">
        <f>Frumgögn!I13</f>
        <v>23114</v>
      </c>
      <c r="W59" s="46">
        <f>Frumgögn!J13</f>
        <v>11825</v>
      </c>
      <c r="X59" s="47">
        <f>Frumgögn!K13</f>
        <v>11289</v>
      </c>
      <c r="Y59" s="10">
        <f t="shared" si="19"/>
        <v>-4.0279040933043117E-2</v>
      </c>
      <c r="Z59" s="53">
        <f t="shared" si="20"/>
        <v>3.8453284828171147E-2</v>
      </c>
    </row>
    <row r="60" spans="1:26" x14ac:dyDescent="0.35">
      <c r="B60" s="2" t="s">
        <v>17</v>
      </c>
      <c r="C60" s="68">
        <f>Frumgögn!I36</f>
        <v>353</v>
      </c>
      <c r="D60" s="69">
        <f>Frumgögn!J36</f>
        <v>181</v>
      </c>
      <c r="E60" s="70">
        <f>Frumgögn!K36</f>
        <v>172</v>
      </c>
      <c r="F60" s="71">
        <f>Frumgögn!I58</f>
        <v>361</v>
      </c>
      <c r="G60" s="72">
        <f>Frumgögn!J58</f>
        <v>185</v>
      </c>
      <c r="H60" s="73">
        <f>Frumgögn!K58</f>
        <v>176</v>
      </c>
      <c r="I60" s="74">
        <f>Frumgögn!I80</f>
        <v>57</v>
      </c>
      <c r="J60" s="69">
        <f>Frumgögn!J80</f>
        <v>33</v>
      </c>
      <c r="K60" s="70">
        <f>Frumgögn!K80</f>
        <v>24</v>
      </c>
      <c r="L60" s="71">
        <f>Frumgögn!I102</f>
        <v>7</v>
      </c>
      <c r="M60" s="72">
        <f>Frumgögn!J102</f>
        <v>3</v>
      </c>
      <c r="N60" s="73">
        <f>Frumgögn!K102</f>
        <v>4</v>
      </c>
      <c r="P60" s="45">
        <f t="shared" si="14"/>
        <v>778</v>
      </c>
      <c r="Q60" s="46">
        <f t="shared" si="15"/>
        <v>402</v>
      </c>
      <c r="R60" s="47">
        <f t="shared" si="16"/>
        <v>376</v>
      </c>
      <c r="S60" s="52">
        <f t="shared" si="17"/>
        <v>-3.9908666732850193E-2</v>
      </c>
      <c r="T60" s="53">
        <f t="shared" si="18"/>
        <v>3.7327509182964361E-2</v>
      </c>
      <c r="V60" s="45">
        <f>Frumgögn!I14</f>
        <v>21317</v>
      </c>
      <c r="W60" s="46">
        <f>Frumgögn!J14</f>
        <v>10879</v>
      </c>
      <c r="X60" s="47">
        <f>Frumgögn!K14</f>
        <v>10438</v>
      </c>
      <c r="Y60" s="10">
        <f t="shared" si="19"/>
        <v>-3.7056717658399671E-2</v>
      </c>
      <c r="Z60" s="53">
        <f t="shared" si="20"/>
        <v>3.5554556385547914E-2</v>
      </c>
    </row>
    <row r="61" spans="1:26" x14ac:dyDescent="0.35">
      <c r="B61" s="2" t="s">
        <v>18</v>
      </c>
      <c r="C61" s="68">
        <f>Frumgögn!I37</f>
        <v>363</v>
      </c>
      <c r="D61" s="69">
        <f>Frumgögn!J37</f>
        <v>199</v>
      </c>
      <c r="E61" s="70">
        <f>Frumgögn!K37</f>
        <v>164</v>
      </c>
      <c r="F61" s="71">
        <f>Frumgögn!I59</f>
        <v>321</v>
      </c>
      <c r="G61" s="72">
        <f>Frumgögn!J59</f>
        <v>176</v>
      </c>
      <c r="H61" s="73">
        <f>Frumgögn!K59</f>
        <v>145</v>
      </c>
      <c r="I61" s="74">
        <f>Frumgögn!I81</f>
        <v>48</v>
      </c>
      <c r="J61" s="69">
        <f>Frumgögn!J81</f>
        <v>26</v>
      </c>
      <c r="K61" s="70">
        <f>Frumgögn!K81</f>
        <v>22</v>
      </c>
      <c r="L61" s="71">
        <f>Frumgögn!I103</f>
        <v>12</v>
      </c>
      <c r="M61" s="72">
        <f>Frumgögn!J103</f>
        <v>9</v>
      </c>
      <c r="N61" s="73">
        <f>Frumgögn!K103</f>
        <v>3</v>
      </c>
      <c r="P61" s="45">
        <f t="shared" si="14"/>
        <v>744</v>
      </c>
      <c r="Q61" s="46">
        <f t="shared" si="15"/>
        <v>410</v>
      </c>
      <c r="R61" s="47">
        <f t="shared" si="16"/>
        <v>334</v>
      </c>
      <c r="S61" s="52">
        <f t="shared" si="17"/>
        <v>-4.0702869055891988E-2</v>
      </c>
      <c r="T61" s="53">
        <f t="shared" si="18"/>
        <v>3.3157946986994938E-2</v>
      </c>
      <c r="V61" s="45">
        <f>Frumgögn!I15</f>
        <v>21722</v>
      </c>
      <c r="W61" s="46">
        <f>Frumgögn!J15</f>
        <v>11087</v>
      </c>
      <c r="X61" s="47">
        <f>Frumgögn!K15</f>
        <v>10635</v>
      </c>
      <c r="Y61" s="10">
        <f t="shared" si="19"/>
        <v>-3.7765220027454464E-2</v>
      </c>
      <c r="Z61" s="53">
        <f t="shared" si="20"/>
        <v>3.6225589879316157E-2</v>
      </c>
    </row>
    <row r="62" spans="1:26" x14ac:dyDescent="0.35">
      <c r="B62" s="2" t="s">
        <v>19</v>
      </c>
      <c r="C62" s="68">
        <f>Frumgögn!I38</f>
        <v>257</v>
      </c>
      <c r="D62" s="69">
        <f>Frumgögn!J38</f>
        <v>138</v>
      </c>
      <c r="E62" s="70">
        <f>Frumgögn!K38</f>
        <v>119</v>
      </c>
      <c r="F62" s="71">
        <f>Frumgögn!I60</f>
        <v>272</v>
      </c>
      <c r="G62" s="72">
        <f>Frumgögn!J60</f>
        <v>164</v>
      </c>
      <c r="H62" s="73">
        <f>Frumgögn!K60</f>
        <v>108</v>
      </c>
      <c r="I62" s="74">
        <f>Frumgögn!I82</f>
        <v>45</v>
      </c>
      <c r="J62" s="69">
        <f>Frumgögn!J82</f>
        <v>18</v>
      </c>
      <c r="K62" s="70">
        <f>Frumgögn!K82</f>
        <v>27</v>
      </c>
      <c r="L62" s="71">
        <f>Frumgögn!I104</f>
        <v>13</v>
      </c>
      <c r="M62" s="72">
        <f>Frumgögn!J104</f>
        <v>11</v>
      </c>
      <c r="N62" s="73">
        <f>Frumgögn!K104</f>
        <v>2</v>
      </c>
      <c r="P62" s="45">
        <f t="shared" si="14"/>
        <v>587</v>
      </c>
      <c r="Q62" s="46">
        <f t="shared" si="15"/>
        <v>331</v>
      </c>
      <c r="R62" s="47">
        <f t="shared" si="16"/>
        <v>256</v>
      </c>
      <c r="S62" s="52">
        <f t="shared" si="17"/>
        <v>-3.2860121115854263E-2</v>
      </c>
      <c r="T62" s="53">
        <f t="shared" si="18"/>
        <v>2.5414474337337435E-2</v>
      </c>
      <c r="V62" s="45">
        <f>Frumgögn!I16</f>
        <v>20964</v>
      </c>
      <c r="W62" s="46">
        <f>Frumgögn!J16</f>
        <v>10532</v>
      </c>
      <c r="X62" s="47">
        <f>Frumgögn!K16</f>
        <v>10432</v>
      </c>
      <c r="Y62" s="10">
        <f t="shared" si="19"/>
        <v>-3.5874744956178449E-2</v>
      </c>
      <c r="Z62" s="53">
        <f t="shared" si="20"/>
        <v>3.5534118817209796E-2</v>
      </c>
    </row>
    <row r="63" spans="1:26" x14ac:dyDescent="0.35">
      <c r="B63" s="2" t="s">
        <v>20</v>
      </c>
      <c r="C63" s="68">
        <f>Frumgögn!I39</f>
        <v>274</v>
      </c>
      <c r="D63" s="69">
        <f>Frumgögn!J39</f>
        <v>147</v>
      </c>
      <c r="E63" s="70">
        <f>Frumgögn!K39</f>
        <v>127</v>
      </c>
      <c r="F63" s="71">
        <f>Frumgögn!I61</f>
        <v>357</v>
      </c>
      <c r="G63" s="72">
        <f>Frumgögn!J61</f>
        <v>208</v>
      </c>
      <c r="H63" s="73">
        <f>Frumgögn!K61</f>
        <v>149</v>
      </c>
      <c r="I63" s="74">
        <f>Frumgögn!I83</f>
        <v>35</v>
      </c>
      <c r="J63" s="69">
        <f>Frumgögn!J83</f>
        <v>25</v>
      </c>
      <c r="K63" s="70">
        <f>Frumgögn!K83</f>
        <v>10</v>
      </c>
      <c r="L63" s="71">
        <f>Frumgögn!I105</f>
        <v>31</v>
      </c>
      <c r="M63" s="72">
        <f>Frumgögn!J105</f>
        <v>28</v>
      </c>
      <c r="N63" s="73">
        <f>Frumgögn!K105</f>
        <v>3</v>
      </c>
      <c r="P63" s="45">
        <f t="shared" si="14"/>
        <v>697</v>
      </c>
      <c r="Q63" s="46">
        <f t="shared" si="15"/>
        <v>408</v>
      </c>
      <c r="R63" s="47">
        <f t="shared" si="16"/>
        <v>289</v>
      </c>
      <c r="S63" s="52">
        <f t="shared" si="17"/>
        <v>-4.0504318475131543E-2</v>
      </c>
      <c r="T63" s="53">
        <f t="shared" si="18"/>
        <v>2.869055891988484E-2</v>
      </c>
      <c r="V63" s="45">
        <f>Frumgögn!I17</f>
        <v>20717</v>
      </c>
      <c r="W63" s="46">
        <f>Frumgögn!J17</f>
        <v>10584</v>
      </c>
      <c r="X63" s="47">
        <f>Frumgögn!K17</f>
        <v>10133</v>
      </c>
      <c r="Y63" s="10">
        <f t="shared" si="19"/>
        <v>-3.6051870548442146E-2</v>
      </c>
      <c r="Z63" s="53">
        <f t="shared" si="20"/>
        <v>3.4515646661693523E-2</v>
      </c>
    </row>
    <row r="64" spans="1:26" x14ac:dyDescent="0.35">
      <c r="B64" s="2" t="s">
        <v>21</v>
      </c>
      <c r="C64" s="68">
        <f>Frumgögn!I40</f>
        <v>299</v>
      </c>
      <c r="D64" s="69">
        <f>Frumgögn!J40</f>
        <v>153</v>
      </c>
      <c r="E64" s="70">
        <f>Frumgögn!K40</f>
        <v>146</v>
      </c>
      <c r="F64" s="71">
        <f>Frumgögn!I62</f>
        <v>364</v>
      </c>
      <c r="G64" s="72">
        <f>Frumgögn!J62</f>
        <v>217</v>
      </c>
      <c r="H64" s="73">
        <f>Frumgögn!K62</f>
        <v>147</v>
      </c>
      <c r="I64" s="74">
        <f>Frumgögn!I84</f>
        <v>36</v>
      </c>
      <c r="J64" s="69">
        <f>Frumgögn!J84</f>
        <v>15</v>
      </c>
      <c r="K64" s="70">
        <f>Frumgögn!K84</f>
        <v>21</v>
      </c>
      <c r="L64" s="71">
        <f>Frumgögn!I106</f>
        <v>37</v>
      </c>
      <c r="M64" s="72">
        <f>Frumgögn!J106</f>
        <v>35</v>
      </c>
      <c r="N64" s="73">
        <f>Frumgögn!K106</f>
        <v>2</v>
      </c>
      <c r="P64" s="45">
        <f t="shared" si="14"/>
        <v>736</v>
      </c>
      <c r="Q64" s="46">
        <f t="shared" si="15"/>
        <v>420</v>
      </c>
      <c r="R64" s="47">
        <f t="shared" si="16"/>
        <v>316</v>
      </c>
      <c r="S64" s="52">
        <f t="shared" si="17"/>
        <v>-4.1695621959694229E-2</v>
      </c>
      <c r="T64" s="53">
        <f t="shared" si="18"/>
        <v>3.1370991760150901E-2</v>
      </c>
      <c r="V64" s="45">
        <f>Frumgögn!I18</f>
        <v>20782</v>
      </c>
      <c r="W64" s="46">
        <f>Frumgögn!J18</f>
        <v>10462</v>
      </c>
      <c r="X64" s="47">
        <f>Frumgögn!K18</f>
        <v>10320</v>
      </c>
      <c r="Y64" s="10">
        <f t="shared" si="19"/>
        <v>-3.5636306658900392E-2</v>
      </c>
      <c r="Z64" s="53">
        <f t="shared" si="20"/>
        <v>3.5152617541564901E-2</v>
      </c>
    </row>
    <row r="65" spans="1:26" x14ac:dyDescent="0.35">
      <c r="B65" s="2" t="s">
        <v>22</v>
      </c>
      <c r="C65" s="68">
        <f>Frumgögn!I41</f>
        <v>336</v>
      </c>
      <c r="D65" s="69">
        <f>Frumgögn!J41</f>
        <v>173</v>
      </c>
      <c r="E65" s="70">
        <f>Frumgögn!K41</f>
        <v>163</v>
      </c>
      <c r="F65" s="71">
        <f>Frumgögn!I63</f>
        <v>391</v>
      </c>
      <c r="G65" s="72">
        <f>Frumgögn!J63</f>
        <v>221</v>
      </c>
      <c r="H65" s="73">
        <f>Frumgögn!K63</f>
        <v>170</v>
      </c>
      <c r="I65" s="74">
        <f>Frumgögn!I85</f>
        <v>55</v>
      </c>
      <c r="J65" s="69">
        <f>Frumgögn!J85</f>
        <v>23</v>
      </c>
      <c r="K65" s="70">
        <f>Frumgögn!K85</f>
        <v>32</v>
      </c>
      <c r="L65" s="71">
        <f>Frumgögn!I107</f>
        <v>50</v>
      </c>
      <c r="M65" s="72">
        <f>Frumgögn!J107</f>
        <v>45</v>
      </c>
      <c r="N65" s="73">
        <f>Frumgögn!K107</f>
        <v>5</v>
      </c>
      <c r="P65" s="45">
        <f t="shared" si="14"/>
        <v>832</v>
      </c>
      <c r="Q65" s="46">
        <f t="shared" si="15"/>
        <v>462</v>
      </c>
      <c r="R65" s="47">
        <f t="shared" si="16"/>
        <v>370</v>
      </c>
      <c r="S65" s="52">
        <f t="shared" si="17"/>
        <v>-4.5865184155663652E-2</v>
      </c>
      <c r="T65" s="53">
        <f t="shared" si="18"/>
        <v>3.6731857440683011E-2</v>
      </c>
      <c r="V65" s="45">
        <f>Frumgögn!I19</f>
        <v>21680</v>
      </c>
      <c r="W65" s="46">
        <f>Frumgögn!J19</f>
        <v>10865</v>
      </c>
      <c r="X65" s="47">
        <f>Frumgögn!K19</f>
        <v>10815</v>
      </c>
      <c r="Y65" s="10">
        <f t="shared" si="19"/>
        <v>-3.7009029998944058E-2</v>
      </c>
      <c r="Z65" s="53">
        <f t="shared" si="20"/>
        <v>3.6838716929459732E-2</v>
      </c>
    </row>
    <row r="66" spans="1:26" x14ac:dyDescent="0.35">
      <c r="B66" s="2" t="s">
        <v>23</v>
      </c>
      <c r="C66" s="68">
        <f>Frumgögn!I42</f>
        <v>298</v>
      </c>
      <c r="D66" s="69">
        <f>Frumgögn!J42</f>
        <v>155</v>
      </c>
      <c r="E66" s="70">
        <f>Frumgögn!K42</f>
        <v>143</v>
      </c>
      <c r="F66" s="71">
        <f>Frumgögn!I64</f>
        <v>360</v>
      </c>
      <c r="G66" s="72">
        <f>Frumgögn!J64</f>
        <v>211</v>
      </c>
      <c r="H66" s="73">
        <f>Frumgögn!K64</f>
        <v>149</v>
      </c>
      <c r="I66" s="74">
        <f>Frumgögn!I86</f>
        <v>62</v>
      </c>
      <c r="J66" s="69">
        <f>Frumgögn!J86</f>
        <v>36</v>
      </c>
      <c r="K66" s="70">
        <f>Frumgögn!K86</f>
        <v>26</v>
      </c>
      <c r="L66" s="71">
        <f>Frumgögn!I108</f>
        <v>26</v>
      </c>
      <c r="M66" s="72">
        <f>Frumgögn!J108</f>
        <v>22</v>
      </c>
      <c r="N66" s="73">
        <f>Frumgögn!K108</f>
        <v>4</v>
      </c>
      <c r="P66" s="45">
        <f t="shared" si="14"/>
        <v>746</v>
      </c>
      <c r="Q66" s="46">
        <f t="shared" si="15"/>
        <v>424</v>
      </c>
      <c r="R66" s="47">
        <f t="shared" si="16"/>
        <v>322</v>
      </c>
      <c r="S66" s="52">
        <f t="shared" si="17"/>
        <v>-4.2092723121215127E-2</v>
      </c>
      <c r="T66" s="53">
        <f t="shared" si="18"/>
        <v>3.1966643502432245E-2</v>
      </c>
      <c r="V66" s="45">
        <f>Frumgögn!I20</f>
        <v>20790</v>
      </c>
      <c r="W66" s="46">
        <f>Frumgögn!J20</f>
        <v>10528</v>
      </c>
      <c r="X66" s="47">
        <f>Frumgögn!K20</f>
        <v>10262</v>
      </c>
      <c r="Y66" s="10">
        <f t="shared" si="19"/>
        <v>-3.5861119910619702E-2</v>
      </c>
      <c r="Z66" s="53">
        <f t="shared" si="20"/>
        <v>3.4955054380963087E-2</v>
      </c>
    </row>
    <row r="67" spans="1:26" x14ac:dyDescent="0.35">
      <c r="B67" s="2" t="s">
        <v>24</v>
      </c>
      <c r="C67" s="68">
        <f>Frumgögn!I43</f>
        <v>276</v>
      </c>
      <c r="D67" s="69">
        <f>Frumgögn!J43</f>
        <v>164</v>
      </c>
      <c r="E67" s="70">
        <f>Frumgögn!K43</f>
        <v>112</v>
      </c>
      <c r="F67" s="71">
        <f>Frumgögn!I65</f>
        <v>350</v>
      </c>
      <c r="G67" s="72">
        <f>Frumgögn!J65</f>
        <v>214</v>
      </c>
      <c r="H67" s="73">
        <f>Frumgögn!K65</f>
        <v>136</v>
      </c>
      <c r="I67" s="74">
        <f>Frumgögn!I87</f>
        <v>48</v>
      </c>
      <c r="J67" s="69">
        <f>Frumgögn!J87</f>
        <v>27</v>
      </c>
      <c r="K67" s="70">
        <f>Frumgögn!K87</f>
        <v>21</v>
      </c>
      <c r="L67" s="71">
        <f>Frumgögn!I109</f>
        <v>29</v>
      </c>
      <c r="M67" s="72">
        <f>Frumgögn!J109</f>
        <v>25</v>
      </c>
      <c r="N67" s="73">
        <f>Frumgögn!K109</f>
        <v>4</v>
      </c>
      <c r="P67" s="45">
        <f t="shared" si="14"/>
        <v>703</v>
      </c>
      <c r="Q67" s="46">
        <f t="shared" si="15"/>
        <v>430</v>
      </c>
      <c r="R67" s="47">
        <f t="shared" si="16"/>
        <v>273</v>
      </c>
      <c r="S67" s="52">
        <f t="shared" si="17"/>
        <v>-4.2688374863496477E-2</v>
      </c>
      <c r="T67" s="53">
        <f t="shared" si="18"/>
        <v>2.7102154273801252E-2</v>
      </c>
      <c r="V67" s="45">
        <f>Frumgögn!I21</f>
        <v>18352</v>
      </c>
      <c r="W67" s="46">
        <f>Frumgögn!J21</f>
        <v>9400</v>
      </c>
      <c r="X67" s="47">
        <f>Frumgögn!K21</f>
        <v>8952</v>
      </c>
      <c r="Y67" s="10">
        <f t="shared" si="19"/>
        <v>-3.2018857063053303E-2</v>
      </c>
      <c r="Z67" s="53">
        <f t="shared" si="20"/>
        <v>3.0492851960473744E-2</v>
      </c>
    </row>
    <row r="68" spans="1:26" x14ac:dyDescent="0.35">
      <c r="B68" s="2" t="s">
        <v>25</v>
      </c>
      <c r="C68" s="68">
        <f>Frumgögn!I44</f>
        <v>253</v>
      </c>
      <c r="D68" s="69">
        <f>Frumgögn!J44</f>
        <v>124</v>
      </c>
      <c r="E68" s="70">
        <f>Frumgögn!K44</f>
        <v>129</v>
      </c>
      <c r="F68" s="71">
        <f>Frumgögn!I66</f>
        <v>271</v>
      </c>
      <c r="G68" s="72">
        <f>Frumgögn!J66</f>
        <v>163</v>
      </c>
      <c r="H68" s="73">
        <f>Frumgögn!K66</f>
        <v>108</v>
      </c>
      <c r="I68" s="74">
        <f>Frumgögn!I88</f>
        <v>48</v>
      </c>
      <c r="J68" s="69">
        <f>Frumgögn!J88</f>
        <v>29</v>
      </c>
      <c r="K68" s="70">
        <f>Frumgögn!K88</f>
        <v>19</v>
      </c>
      <c r="L68" s="71">
        <f>Frumgögn!I110</f>
        <v>15</v>
      </c>
      <c r="M68" s="72">
        <f>Frumgögn!J110</f>
        <v>15</v>
      </c>
      <c r="N68" s="73">
        <f>Frumgögn!K110</f>
        <v>0</v>
      </c>
      <c r="P68" s="45">
        <f t="shared" si="14"/>
        <v>587</v>
      </c>
      <c r="Q68" s="46">
        <f t="shared" si="15"/>
        <v>331</v>
      </c>
      <c r="R68" s="47">
        <f t="shared" si="16"/>
        <v>256</v>
      </c>
      <c r="S68" s="52">
        <f t="shared" si="17"/>
        <v>-3.2860121115854263E-2</v>
      </c>
      <c r="T68" s="53">
        <f t="shared" si="18"/>
        <v>2.5414474337337435E-2</v>
      </c>
      <c r="V68" s="45">
        <f>Frumgögn!I22</f>
        <v>15493</v>
      </c>
      <c r="W68" s="46">
        <f>Frumgögn!J22</f>
        <v>7946</v>
      </c>
      <c r="X68" s="47">
        <f>Frumgögn!K22</f>
        <v>7547</v>
      </c>
      <c r="Y68" s="10">
        <f t="shared" si="19"/>
        <v>-2.7066153002449102E-2</v>
      </c>
      <c r="Z68" s="53">
        <f t="shared" si="20"/>
        <v>2.570705470796418E-2</v>
      </c>
    </row>
    <row r="69" spans="1:26" x14ac:dyDescent="0.35">
      <c r="B69" s="2" t="s">
        <v>26</v>
      </c>
      <c r="C69" s="68">
        <f>Frumgögn!I45</f>
        <v>204</v>
      </c>
      <c r="D69" s="69">
        <f>Frumgögn!J45</f>
        <v>121</v>
      </c>
      <c r="E69" s="70">
        <f>Frumgögn!K45</f>
        <v>83</v>
      </c>
      <c r="F69" s="71">
        <f>Frumgögn!I67</f>
        <v>205</v>
      </c>
      <c r="G69" s="72">
        <f>Frumgögn!J67</f>
        <v>108</v>
      </c>
      <c r="H69" s="73">
        <f>Frumgögn!K67</f>
        <v>97</v>
      </c>
      <c r="I69" s="74">
        <f>Frumgögn!I89</f>
        <v>34</v>
      </c>
      <c r="J69" s="69">
        <f>Frumgögn!J89</f>
        <v>20</v>
      </c>
      <c r="K69" s="70">
        <f>Frumgögn!K89</f>
        <v>14</v>
      </c>
      <c r="L69" s="71">
        <f>Frumgögn!I111</f>
        <v>3</v>
      </c>
      <c r="M69" s="72">
        <f>Frumgögn!J111</f>
        <v>0</v>
      </c>
      <c r="N69" s="73">
        <f>Frumgögn!K111</f>
        <v>3</v>
      </c>
      <c r="P69" s="45">
        <f t="shared" si="14"/>
        <v>446</v>
      </c>
      <c r="Q69" s="46">
        <f t="shared" si="15"/>
        <v>249</v>
      </c>
      <c r="R69" s="47">
        <f t="shared" si="16"/>
        <v>197</v>
      </c>
      <c r="S69" s="52">
        <f t="shared" si="17"/>
        <v>-2.4719547304675866E-2</v>
      </c>
      <c r="T69" s="53">
        <f t="shared" si="18"/>
        <v>1.9557232204904199E-2</v>
      </c>
      <c r="V69" s="45">
        <f>Frumgögn!I23</f>
        <v>11622</v>
      </c>
      <c r="W69" s="46">
        <f>Frumgögn!J23</f>
        <v>5743</v>
      </c>
      <c r="X69" s="47">
        <f>Frumgögn!K23</f>
        <v>5879</v>
      </c>
      <c r="Y69" s="10">
        <f t="shared" si="19"/>
        <v>-1.9562159160969695E-2</v>
      </c>
      <c r="Z69" s="53">
        <f t="shared" si="20"/>
        <v>2.0025410709967061E-2</v>
      </c>
    </row>
    <row r="70" spans="1:26" x14ac:dyDescent="0.35">
      <c r="B70" s="2" t="s">
        <v>27</v>
      </c>
      <c r="C70" s="68">
        <f>Frumgögn!I46</f>
        <v>170</v>
      </c>
      <c r="D70" s="69">
        <f>Frumgögn!J46</f>
        <v>83</v>
      </c>
      <c r="E70" s="70">
        <f>Frumgögn!K46</f>
        <v>87</v>
      </c>
      <c r="F70" s="71">
        <f>Frumgögn!I68</f>
        <v>141</v>
      </c>
      <c r="G70" s="72">
        <f>Frumgögn!J68</f>
        <v>77</v>
      </c>
      <c r="H70" s="73">
        <f>Frumgögn!K68</f>
        <v>64</v>
      </c>
      <c r="I70" s="74">
        <f>Frumgögn!I90</f>
        <v>25</v>
      </c>
      <c r="J70" s="69">
        <f>Frumgögn!J90</f>
        <v>13</v>
      </c>
      <c r="K70" s="70">
        <f>Frumgögn!K90</f>
        <v>12</v>
      </c>
      <c r="L70" s="71">
        <f>Frumgögn!I112</f>
        <v>6</v>
      </c>
      <c r="M70" s="72">
        <f>Frumgögn!J112</f>
        <v>5</v>
      </c>
      <c r="N70" s="73">
        <f>Frumgögn!K112</f>
        <v>1</v>
      </c>
      <c r="P70" s="45">
        <f t="shared" si="14"/>
        <v>342</v>
      </c>
      <c r="Q70" s="46">
        <f t="shared" si="15"/>
        <v>178</v>
      </c>
      <c r="R70" s="47">
        <f t="shared" si="16"/>
        <v>164</v>
      </c>
      <c r="S70" s="52">
        <f t="shared" si="17"/>
        <v>-1.7671001687679936E-2</v>
      </c>
      <c r="T70" s="53">
        <f t="shared" si="18"/>
        <v>1.6281147622356794E-2</v>
      </c>
      <c r="V70" s="45">
        <f>Frumgögn!I24</f>
        <v>9282</v>
      </c>
      <c r="W70" s="46">
        <f>Frumgögn!J24</f>
        <v>4551</v>
      </c>
      <c r="X70" s="47">
        <f>Frumgögn!K24</f>
        <v>4731</v>
      </c>
      <c r="Y70" s="10">
        <f t="shared" si="19"/>
        <v>-1.5501895584463361E-2</v>
      </c>
      <c r="Z70" s="53">
        <f t="shared" si="20"/>
        <v>1.6115022634606936E-2</v>
      </c>
    </row>
    <row r="71" spans="1:26" x14ac:dyDescent="0.35">
      <c r="B71" s="2" t="s">
        <v>28</v>
      </c>
      <c r="C71" s="68">
        <f>Frumgögn!I47</f>
        <v>115</v>
      </c>
      <c r="D71" s="69">
        <f>Frumgögn!J47</f>
        <v>66</v>
      </c>
      <c r="E71" s="70">
        <f>Frumgögn!K47</f>
        <v>49</v>
      </c>
      <c r="F71" s="71">
        <f>Frumgögn!I69</f>
        <v>128</v>
      </c>
      <c r="G71" s="72">
        <f>Frumgögn!J69</f>
        <v>68</v>
      </c>
      <c r="H71" s="73">
        <f>Frumgögn!K69</f>
        <v>60</v>
      </c>
      <c r="I71" s="74">
        <f>Frumgögn!I91</f>
        <v>33</v>
      </c>
      <c r="J71" s="69">
        <f>Frumgögn!J91</f>
        <v>17</v>
      </c>
      <c r="K71" s="70">
        <f>Frumgögn!K91</f>
        <v>16</v>
      </c>
      <c r="L71" s="71">
        <f>Frumgögn!I113</f>
        <v>3</v>
      </c>
      <c r="M71" s="72">
        <f>Frumgögn!J113</f>
        <v>3</v>
      </c>
      <c r="N71" s="73">
        <f>Frumgögn!K113</f>
        <v>0</v>
      </c>
      <c r="P71" s="45">
        <f t="shared" si="14"/>
        <v>279</v>
      </c>
      <c r="Q71" s="46">
        <f t="shared" si="15"/>
        <v>154</v>
      </c>
      <c r="R71" s="47">
        <f t="shared" si="16"/>
        <v>125</v>
      </c>
      <c r="S71" s="52">
        <f t="shared" si="17"/>
        <v>-1.5288394718554551E-2</v>
      </c>
      <c r="T71" s="53">
        <f t="shared" si="18"/>
        <v>1.2409411297528046E-2</v>
      </c>
      <c r="V71" s="45">
        <f>Frumgögn!I25</f>
        <v>8987</v>
      </c>
      <c r="W71" s="46">
        <f>Frumgögn!J25</f>
        <v>4271</v>
      </c>
      <c r="X71" s="47">
        <f>Frumgögn!K25</f>
        <v>4716</v>
      </c>
      <c r="Y71" s="10">
        <f t="shared" si="19"/>
        <v>-1.4548142395351134E-2</v>
      </c>
      <c r="Z71" s="53">
        <f t="shared" si="20"/>
        <v>1.6063928713761638E-2</v>
      </c>
    </row>
    <row r="72" spans="1:26" x14ac:dyDescent="0.35">
      <c r="B72" s="2" t="s">
        <v>29</v>
      </c>
      <c r="C72" s="68">
        <f>Frumgögn!I48</f>
        <v>112</v>
      </c>
      <c r="D72" s="69">
        <f>Frumgögn!J48</f>
        <v>54</v>
      </c>
      <c r="E72" s="70">
        <f>Frumgögn!K48</f>
        <v>58</v>
      </c>
      <c r="F72" s="71">
        <f>Frumgögn!I70</f>
        <v>118</v>
      </c>
      <c r="G72" s="72">
        <f>Frumgögn!J70</f>
        <v>67</v>
      </c>
      <c r="H72" s="73">
        <f>Frumgögn!K70</f>
        <v>51</v>
      </c>
      <c r="I72" s="74">
        <f>Frumgögn!I92</f>
        <v>33</v>
      </c>
      <c r="J72" s="69">
        <f>Frumgögn!J92</f>
        <v>16</v>
      </c>
      <c r="K72" s="70">
        <f>Frumgögn!K92</f>
        <v>17</v>
      </c>
      <c r="L72" s="71">
        <f>Frumgögn!I114</f>
        <v>1</v>
      </c>
      <c r="M72" s="72">
        <f>Frumgögn!J114</f>
        <v>0</v>
      </c>
      <c r="N72" s="73">
        <f>Frumgögn!K114</f>
        <v>1</v>
      </c>
      <c r="P72" s="45">
        <f t="shared" si="14"/>
        <v>264</v>
      </c>
      <c r="Q72" s="46">
        <f t="shared" si="15"/>
        <v>137</v>
      </c>
      <c r="R72" s="47">
        <f t="shared" si="16"/>
        <v>127</v>
      </c>
      <c r="S72" s="52">
        <f t="shared" si="17"/>
        <v>-1.3600714782090738E-2</v>
      </c>
      <c r="T72" s="53">
        <f t="shared" si="18"/>
        <v>1.2607961878288493E-2</v>
      </c>
      <c r="V72" s="45">
        <f>Frumgögn!I26</f>
        <v>7315</v>
      </c>
      <c r="W72" s="46">
        <f>Frumgögn!J26</f>
        <v>3319</v>
      </c>
      <c r="X72" s="47">
        <f>Frumgögn!K26</f>
        <v>3996</v>
      </c>
      <c r="Y72" s="10">
        <f t="shared" si="19"/>
        <v>-1.1305381552369567E-2</v>
      </c>
      <c r="Z72" s="53">
        <f t="shared" si="20"/>
        <v>1.3611420513187341E-2</v>
      </c>
    </row>
    <row r="73" spans="1:26" x14ac:dyDescent="0.35">
      <c r="B73" s="2" t="s">
        <v>30</v>
      </c>
      <c r="C73" s="68">
        <f>Frumgögn!I49</f>
        <v>76</v>
      </c>
      <c r="D73" s="69">
        <f>Frumgögn!J49</f>
        <v>31</v>
      </c>
      <c r="E73" s="70">
        <f>Frumgögn!K49</f>
        <v>45</v>
      </c>
      <c r="F73" s="71">
        <f>Frumgögn!I71</f>
        <v>77</v>
      </c>
      <c r="G73" s="72">
        <f>Frumgögn!J71</f>
        <v>31</v>
      </c>
      <c r="H73" s="73">
        <f>Frumgögn!K71</f>
        <v>46</v>
      </c>
      <c r="I73" s="74">
        <f>Frumgögn!I93</f>
        <v>12</v>
      </c>
      <c r="J73" s="69">
        <f>Frumgögn!J93</f>
        <v>5</v>
      </c>
      <c r="K73" s="70">
        <f>Frumgögn!K93</f>
        <v>7</v>
      </c>
      <c r="L73" s="71">
        <f>Frumgögn!I115</f>
        <v>2</v>
      </c>
      <c r="M73" s="72">
        <f>Frumgögn!J115</f>
        <v>1</v>
      </c>
      <c r="N73" s="73">
        <f>Frumgögn!K115</f>
        <v>1</v>
      </c>
      <c r="P73" s="45">
        <f t="shared" si="14"/>
        <v>167</v>
      </c>
      <c r="Q73" s="46">
        <f t="shared" si="15"/>
        <v>68</v>
      </c>
      <c r="R73" s="47">
        <f t="shared" si="16"/>
        <v>99</v>
      </c>
      <c r="S73" s="52">
        <f t="shared" si="17"/>
        <v>-6.7507197458552565E-3</v>
      </c>
      <c r="T73" s="53">
        <f t="shared" si="18"/>
        <v>9.8282537476422124E-3</v>
      </c>
      <c r="V73" s="45">
        <f>Frumgögn!I27</f>
        <v>5128</v>
      </c>
      <c r="W73" s="46">
        <f>Frumgögn!J27</f>
        <v>2157</v>
      </c>
      <c r="X73" s="47">
        <f>Frumgögn!K27</f>
        <v>2971</v>
      </c>
      <c r="Y73" s="10">
        <f t="shared" si="19"/>
        <v>-7.3473058175538277E-3</v>
      </c>
      <c r="Z73" s="53">
        <f t="shared" si="20"/>
        <v>1.0120002588758656E-2</v>
      </c>
    </row>
    <row r="74" spans="1:26" x14ac:dyDescent="0.35">
      <c r="B74" s="2" t="s">
        <v>31</v>
      </c>
      <c r="C74" s="68">
        <f>Frumgögn!I50</f>
        <v>50</v>
      </c>
      <c r="D74" s="69">
        <f>Frumgögn!J50</f>
        <v>19</v>
      </c>
      <c r="E74" s="70">
        <f>Frumgögn!K50</f>
        <v>31</v>
      </c>
      <c r="F74" s="71">
        <f>Frumgögn!I72</f>
        <v>34</v>
      </c>
      <c r="G74" s="72">
        <f>Frumgögn!J72</f>
        <v>16</v>
      </c>
      <c r="H74" s="73">
        <f>Frumgögn!K72</f>
        <v>18</v>
      </c>
      <c r="I74" s="74">
        <f>Frumgögn!I94</f>
        <v>7</v>
      </c>
      <c r="J74" s="69">
        <f>Frumgögn!J94</f>
        <v>3</v>
      </c>
      <c r="K74" s="70">
        <f>Frumgögn!K94</f>
        <v>4</v>
      </c>
      <c r="L74" s="71">
        <f>Frumgögn!I116</f>
        <v>3</v>
      </c>
      <c r="M74" s="72">
        <f>Frumgögn!J116</f>
        <v>2</v>
      </c>
      <c r="N74" s="73">
        <f>Frumgögn!K116</f>
        <v>1</v>
      </c>
      <c r="P74" s="45">
        <f t="shared" si="14"/>
        <v>94</v>
      </c>
      <c r="Q74" s="46">
        <f t="shared" si="15"/>
        <v>40</v>
      </c>
      <c r="R74" s="47">
        <f t="shared" si="16"/>
        <v>54</v>
      </c>
      <c r="S74" s="52">
        <f t="shared" si="17"/>
        <v>-3.9710116152089749E-3</v>
      </c>
      <c r="T74" s="53">
        <f t="shared" si="18"/>
        <v>5.3608656805321153E-3</v>
      </c>
      <c r="V74" s="45">
        <f>Frumgögn!I28</f>
        <v>2627</v>
      </c>
      <c r="W74" s="46">
        <f>Frumgögn!J28</f>
        <v>988</v>
      </c>
      <c r="X74" s="47">
        <f>Frumgögn!K28</f>
        <v>1639</v>
      </c>
      <c r="Y74" s="10">
        <f t="shared" si="19"/>
        <v>-3.3653862530102835E-3</v>
      </c>
      <c r="Z74" s="53">
        <f t="shared" si="20"/>
        <v>5.5828624176962093E-3</v>
      </c>
    </row>
    <row r="75" spans="1:26" x14ac:dyDescent="0.35">
      <c r="B75" s="2" t="s">
        <v>32</v>
      </c>
      <c r="C75" s="68">
        <f>Frumgögn!I51</f>
        <v>10</v>
      </c>
      <c r="D75" s="69">
        <f>Frumgögn!J51</f>
        <v>7</v>
      </c>
      <c r="E75" s="70">
        <f>Frumgögn!K51</f>
        <v>3</v>
      </c>
      <c r="F75" s="71">
        <f>Frumgögn!I73</f>
        <v>9</v>
      </c>
      <c r="G75" s="72">
        <f>Frumgögn!J73</f>
        <v>3</v>
      </c>
      <c r="H75" s="73">
        <f>Frumgögn!K73</f>
        <v>6</v>
      </c>
      <c r="I75" s="74">
        <f>Frumgögn!I95</f>
        <v>2</v>
      </c>
      <c r="J75" s="69">
        <f>Frumgögn!J95</f>
        <v>1</v>
      </c>
      <c r="K75" s="70">
        <f>Frumgögn!K95</f>
        <v>1</v>
      </c>
      <c r="L75" s="71">
        <f>Frumgögn!I117</f>
        <v>0</v>
      </c>
      <c r="M75" s="72">
        <f>Frumgögn!J117</f>
        <v>0</v>
      </c>
      <c r="N75" s="73">
        <f>Frumgögn!K117</f>
        <v>0</v>
      </c>
      <c r="P75" s="45">
        <f t="shared" si="14"/>
        <v>21</v>
      </c>
      <c r="Q75" s="46">
        <f t="shared" si="15"/>
        <v>11</v>
      </c>
      <c r="R75" s="47">
        <f t="shared" si="16"/>
        <v>10</v>
      </c>
      <c r="S75" s="52">
        <f t="shared" si="17"/>
        <v>-1.0920281941824679E-3</v>
      </c>
      <c r="T75" s="53">
        <f t="shared" si="18"/>
        <v>9.9275290380224372E-4</v>
      </c>
      <c r="V75" s="45">
        <f>Frumgögn!I29</f>
        <v>977</v>
      </c>
      <c r="W75" s="46">
        <f>Frumgögn!J29</f>
        <v>313</v>
      </c>
      <c r="X75" s="47">
        <f>Frumgögn!K29</f>
        <v>664</v>
      </c>
      <c r="Y75" s="10">
        <f t="shared" si="19"/>
        <v>-1.0661598149718813E-3</v>
      </c>
      <c r="Z75" s="53">
        <f t="shared" si="20"/>
        <v>2.2617575627518504E-3</v>
      </c>
    </row>
    <row r="76" spans="1:26" x14ac:dyDescent="0.35">
      <c r="B76" s="2" t="s">
        <v>33</v>
      </c>
      <c r="C76" s="68">
        <f>Frumgögn!I52</f>
        <v>8</v>
      </c>
      <c r="D76" s="69">
        <f>Frumgögn!J52</f>
        <v>1</v>
      </c>
      <c r="E76" s="70">
        <f>Frumgögn!K52</f>
        <v>7</v>
      </c>
      <c r="F76" s="71">
        <f>Frumgögn!I74</f>
        <v>2</v>
      </c>
      <c r="G76" s="72">
        <f>Frumgögn!J74</f>
        <v>0</v>
      </c>
      <c r="H76" s="73">
        <f>Frumgögn!K74</f>
        <v>2</v>
      </c>
      <c r="I76" s="74">
        <f>Frumgögn!I96</f>
        <v>0</v>
      </c>
      <c r="J76" s="69">
        <f>Frumgögn!J96</f>
        <v>0</v>
      </c>
      <c r="K76" s="70">
        <f>Frumgögn!K96</f>
        <v>0</v>
      </c>
      <c r="L76" s="71">
        <f>Frumgögn!I118</f>
        <v>0</v>
      </c>
      <c r="M76" s="72">
        <f>Frumgögn!J118</f>
        <v>0</v>
      </c>
      <c r="N76" s="73">
        <f>Frumgögn!K118</f>
        <v>0</v>
      </c>
      <c r="P76" s="45">
        <f t="shared" si="14"/>
        <v>10</v>
      </c>
      <c r="Q76" s="46">
        <f t="shared" si="15"/>
        <v>1</v>
      </c>
      <c r="R76" s="47">
        <f t="shared" si="16"/>
        <v>9</v>
      </c>
      <c r="S76" s="52">
        <f t="shared" si="17"/>
        <v>-9.9275290380224356E-5</v>
      </c>
      <c r="T76" s="53">
        <f t="shared" si="18"/>
        <v>8.9347761342201929E-4</v>
      </c>
      <c r="V76" s="45">
        <f>Frumgögn!I30</f>
        <v>237</v>
      </c>
      <c r="W76" s="46">
        <f>Frumgögn!J30</f>
        <v>59</v>
      </c>
      <c r="X76" s="47">
        <f>Frumgögn!K30</f>
        <v>178</v>
      </c>
      <c r="Y76" s="10">
        <f t="shared" si="19"/>
        <v>-2.0096942199150479E-4</v>
      </c>
      <c r="Z76" s="53">
        <f t="shared" si="20"/>
        <v>6.0631452736420086E-4</v>
      </c>
    </row>
    <row r="77" spans="1:26" ht="15" thickBot="1" x14ac:dyDescent="0.4">
      <c r="B77" s="2" t="s">
        <v>34</v>
      </c>
      <c r="C77" s="75">
        <f>Frumgögn!I53</f>
        <v>1</v>
      </c>
      <c r="D77" s="76">
        <f>Frumgögn!J53</f>
        <v>0</v>
      </c>
      <c r="E77" s="77">
        <f>Frumgögn!K53</f>
        <v>1</v>
      </c>
      <c r="F77" s="78">
        <f>Frumgögn!I75</f>
        <v>0</v>
      </c>
      <c r="G77" s="79">
        <f>Frumgögn!J75</f>
        <v>0</v>
      </c>
      <c r="H77" s="80">
        <f>Frumgögn!K75</f>
        <v>0</v>
      </c>
      <c r="I77" s="81">
        <f>Frumgögn!I97</f>
        <v>1</v>
      </c>
      <c r="J77" s="76">
        <f>Frumgögn!J97</f>
        <v>1</v>
      </c>
      <c r="K77" s="77">
        <f>Frumgögn!K97</f>
        <v>0</v>
      </c>
      <c r="L77" s="78">
        <f>Frumgögn!I119</f>
        <v>0</v>
      </c>
      <c r="M77" s="79">
        <f>Frumgögn!J119</f>
        <v>0</v>
      </c>
      <c r="N77" s="80">
        <f>Frumgögn!K119</f>
        <v>0</v>
      </c>
      <c r="P77" s="48">
        <f t="shared" si="14"/>
        <v>2</v>
      </c>
      <c r="Q77" s="49">
        <f t="shared" si="15"/>
        <v>1</v>
      </c>
      <c r="R77" s="50">
        <f t="shared" si="16"/>
        <v>1</v>
      </c>
      <c r="S77" s="54">
        <f t="shared" si="17"/>
        <v>-9.9275290380224356E-5</v>
      </c>
      <c r="T77" s="55">
        <f t="shared" si="18"/>
        <v>9.9275290380224356E-5</v>
      </c>
      <c r="V77" s="48">
        <f>Frumgögn!I31</f>
        <v>38</v>
      </c>
      <c r="W77" s="49">
        <f>Frumgögn!J31</f>
        <v>12</v>
      </c>
      <c r="X77" s="50">
        <f>Frumgögn!K31</f>
        <v>26</v>
      </c>
      <c r="Y77" s="60">
        <f t="shared" si="19"/>
        <v>-4.0875136676238263E-5</v>
      </c>
      <c r="Z77" s="55">
        <f t="shared" si="20"/>
        <v>8.856279613184957E-5</v>
      </c>
    </row>
    <row r="78" spans="1:26" x14ac:dyDescent="0.35">
      <c r="B78" s="9"/>
      <c r="C78" s="9"/>
      <c r="D78" s="9"/>
      <c r="H78" s="9"/>
      <c r="I78" s="9"/>
      <c r="J78" s="10"/>
      <c r="O78" s="2" t="s">
        <v>43</v>
      </c>
      <c r="P78" s="9">
        <f>SUM(P57:P77)</f>
        <v>10073</v>
      </c>
      <c r="Q78" s="9">
        <f>SUM(Q57:Q77)</f>
        <v>5497</v>
      </c>
      <c r="R78" s="9">
        <f>SUM(R57:R77)</f>
        <v>4576</v>
      </c>
      <c r="U78" s="2" t="s">
        <v>43</v>
      </c>
      <c r="V78" s="9">
        <f>SUM(V57:V77)</f>
        <v>293577</v>
      </c>
      <c r="W78" s="9">
        <f>SUM(W57:W77)</f>
        <v>147170</v>
      </c>
      <c r="X78" s="9">
        <f>SUM(X57:X77)</f>
        <v>146407</v>
      </c>
    </row>
    <row r="79" spans="1:26" ht="15" thickBot="1" x14ac:dyDescent="0.4"/>
    <row r="80" spans="1:26" ht="21.5" thickBot="1" x14ac:dyDescent="0.55000000000000004">
      <c r="A80" s="2" t="s">
        <v>39</v>
      </c>
      <c r="B80" s="58">
        <v>2006</v>
      </c>
      <c r="C80" s="227" t="s">
        <v>35</v>
      </c>
      <c r="D80" s="228"/>
      <c r="E80" s="229"/>
      <c r="F80" s="227" t="s">
        <v>36</v>
      </c>
      <c r="G80" s="228"/>
      <c r="H80" s="229"/>
      <c r="I80" s="227" t="s">
        <v>37</v>
      </c>
      <c r="J80" s="228"/>
      <c r="K80" s="229"/>
      <c r="L80" s="227" t="s">
        <v>38</v>
      </c>
      <c r="M80" s="228"/>
      <c r="N80" s="229"/>
      <c r="O80" s="51"/>
      <c r="P80" s="230" t="s">
        <v>39</v>
      </c>
      <c r="Q80" s="231"/>
      <c r="R80" s="232"/>
      <c r="S80" s="233">
        <f>B80</f>
        <v>2006</v>
      </c>
      <c r="T80" s="234"/>
      <c r="V80" s="230" t="s">
        <v>40</v>
      </c>
      <c r="W80" s="231"/>
      <c r="X80" s="232"/>
      <c r="Y80" s="233">
        <f>B80</f>
        <v>2006</v>
      </c>
      <c r="Z80" s="234"/>
    </row>
    <row r="81" spans="1:26" ht="15" thickBot="1" x14ac:dyDescent="0.4">
      <c r="A81" s="2"/>
      <c r="B81" s="2"/>
      <c r="C81" s="13" t="s">
        <v>10</v>
      </c>
      <c r="D81" s="12" t="s">
        <v>11</v>
      </c>
      <c r="E81" s="14" t="s">
        <v>12</v>
      </c>
      <c r="F81" s="13" t="s">
        <v>10</v>
      </c>
      <c r="G81" s="12" t="s">
        <v>11</v>
      </c>
      <c r="H81" s="14" t="s">
        <v>12</v>
      </c>
      <c r="I81" s="13" t="s">
        <v>10</v>
      </c>
      <c r="J81" s="12" t="s">
        <v>11</v>
      </c>
      <c r="K81" s="14" t="s">
        <v>12</v>
      </c>
      <c r="L81" s="13" t="s">
        <v>10</v>
      </c>
      <c r="M81" s="12" t="s">
        <v>11</v>
      </c>
      <c r="N81" s="14" t="s">
        <v>12</v>
      </c>
      <c r="O81" s="12"/>
      <c r="P81" s="21" t="s">
        <v>10</v>
      </c>
      <c r="Q81" s="22" t="s">
        <v>11</v>
      </c>
      <c r="R81" s="23" t="s">
        <v>12</v>
      </c>
      <c r="S81" s="18" t="s">
        <v>41</v>
      </c>
      <c r="T81" s="20" t="s">
        <v>42</v>
      </c>
      <c r="U81" s="2"/>
      <c r="V81" s="15" t="s">
        <v>10</v>
      </c>
      <c r="W81" s="16" t="s">
        <v>11</v>
      </c>
      <c r="X81" s="17" t="s">
        <v>12</v>
      </c>
      <c r="Y81" s="18" t="s">
        <v>41</v>
      </c>
      <c r="Z81" s="20" t="s">
        <v>42</v>
      </c>
    </row>
    <row r="82" spans="1:26" x14ac:dyDescent="0.35">
      <c r="B82" s="2" t="s">
        <v>14</v>
      </c>
      <c r="C82" s="61">
        <f>Frumgögn!L33</f>
        <v>273</v>
      </c>
      <c r="D82" s="62">
        <f>Frumgögn!M33</f>
        <v>141</v>
      </c>
      <c r="E82" s="63">
        <f>Frumgögn!N33</f>
        <v>132</v>
      </c>
      <c r="F82" s="64">
        <f>Frumgögn!L55</f>
        <v>284</v>
      </c>
      <c r="G82" s="65">
        <f>Frumgögn!M55</f>
        <v>146</v>
      </c>
      <c r="H82" s="66">
        <f>Frumgögn!N55</f>
        <v>138</v>
      </c>
      <c r="I82" s="67">
        <f>Frumgögn!L77</f>
        <v>51</v>
      </c>
      <c r="J82" s="62">
        <f>Frumgögn!M77</f>
        <v>19</v>
      </c>
      <c r="K82" s="63">
        <f>Frumgögn!N77</f>
        <v>32</v>
      </c>
      <c r="L82" s="64">
        <f>Frumgögn!L99</f>
        <v>6</v>
      </c>
      <c r="M82" s="65">
        <f>Frumgögn!M99</f>
        <v>2</v>
      </c>
      <c r="N82" s="66">
        <f>Frumgögn!N99</f>
        <v>4</v>
      </c>
      <c r="P82" s="42">
        <f>C82+F82+I82+L82</f>
        <v>614</v>
      </c>
      <c r="Q82" s="43">
        <f>M82+J82+G82+D82</f>
        <v>308</v>
      </c>
      <c r="R82" s="44">
        <f>N82+K82+H82+E82</f>
        <v>306</v>
      </c>
      <c r="S82" s="52">
        <f>Q82/$P$28*-1</f>
        <v>-3.318965517241379E-2</v>
      </c>
      <c r="T82" s="53">
        <f>R82/$P$28</f>
        <v>3.2974137931034486E-2</v>
      </c>
      <c r="V82" s="42">
        <f>Frumgögn!L11</f>
        <v>21073</v>
      </c>
      <c r="W82" s="43">
        <f>Frumgögn!M11</f>
        <v>10730</v>
      </c>
      <c r="X82" s="44">
        <f>Frumgögn!N11</f>
        <v>10343</v>
      </c>
      <c r="Y82" s="59">
        <f>W82/$V$103*-1</f>
        <v>-3.5779666612202436E-2</v>
      </c>
      <c r="Z82" s="57">
        <f t="shared" ref="Z82:Z92" si="21">X82/$V$103</f>
        <v>3.4489197741846202E-2</v>
      </c>
    </row>
    <row r="83" spans="1:26" x14ac:dyDescent="0.35">
      <c r="B83" s="2" t="s">
        <v>15</v>
      </c>
      <c r="C83" s="68">
        <f>Frumgögn!L34</f>
        <v>326</v>
      </c>
      <c r="D83" s="69">
        <f>Frumgögn!M34</f>
        <v>157</v>
      </c>
      <c r="E83" s="70">
        <f>Frumgögn!N34</f>
        <v>169</v>
      </c>
      <c r="F83" s="71">
        <f>Frumgögn!L56</f>
        <v>331</v>
      </c>
      <c r="G83" s="72">
        <f>Frumgögn!M56</f>
        <v>169</v>
      </c>
      <c r="H83" s="73">
        <f>Frumgögn!N56</f>
        <v>162</v>
      </c>
      <c r="I83" s="74">
        <f>Frumgögn!L78</f>
        <v>48</v>
      </c>
      <c r="J83" s="69">
        <f>Frumgögn!M78</f>
        <v>22</v>
      </c>
      <c r="K83" s="70">
        <f>Frumgögn!N78</f>
        <v>26</v>
      </c>
      <c r="L83" s="71">
        <f>Frumgögn!L100</f>
        <v>9</v>
      </c>
      <c r="M83" s="72">
        <f>Frumgögn!M100</f>
        <v>5</v>
      </c>
      <c r="N83" s="73">
        <f>Frumgögn!N100</f>
        <v>4</v>
      </c>
      <c r="P83" s="45">
        <f t="shared" ref="P83:P102" si="22">C83+F83+I83+L83</f>
        <v>714</v>
      </c>
      <c r="Q83" s="46">
        <f t="shared" ref="Q83:Q102" si="23">M83+J83+G83+D83</f>
        <v>353</v>
      </c>
      <c r="R83" s="47">
        <f t="shared" ref="R83:R102" si="24">N83+K83+H83+E83</f>
        <v>361</v>
      </c>
      <c r="S83" s="52">
        <f t="shared" ref="S83:S102" si="25">Q83/$P$28*-1</f>
        <v>-3.8038793103448279E-2</v>
      </c>
      <c r="T83" s="53">
        <f t="shared" ref="T83:T102" si="26">R83/$P$28</f>
        <v>3.8900862068965515E-2</v>
      </c>
      <c r="V83" s="45">
        <f>Frumgögn!L12</f>
        <v>21494</v>
      </c>
      <c r="W83" s="46">
        <f>Frumgögn!M12</f>
        <v>10940</v>
      </c>
      <c r="X83" s="47">
        <f>Frumgögn!N12</f>
        <v>10554</v>
      </c>
      <c r="Y83" s="10">
        <f t="shared" ref="Y83:Y102" si="27">W83/$V$103*-1</f>
        <v>-3.6479921037977134E-2</v>
      </c>
      <c r="Z83" s="53">
        <f t="shared" si="21"/>
        <v>3.5192786712505544E-2</v>
      </c>
    </row>
    <row r="84" spans="1:26" x14ac:dyDescent="0.35">
      <c r="B84" s="2" t="s">
        <v>16</v>
      </c>
      <c r="C84" s="68">
        <f>Frumgögn!L35</f>
        <v>343</v>
      </c>
      <c r="D84" s="69">
        <f>Frumgögn!M35</f>
        <v>177</v>
      </c>
      <c r="E84" s="70">
        <f>Frumgögn!N35</f>
        <v>166</v>
      </c>
      <c r="F84" s="71">
        <f>Frumgögn!L57</f>
        <v>343</v>
      </c>
      <c r="G84" s="72">
        <f>Frumgögn!M57</f>
        <v>165</v>
      </c>
      <c r="H84" s="73">
        <f>Frumgögn!N57</f>
        <v>178</v>
      </c>
      <c r="I84" s="74">
        <f>Frumgögn!L79</f>
        <v>47</v>
      </c>
      <c r="J84" s="69">
        <f>Frumgögn!M79</f>
        <v>25</v>
      </c>
      <c r="K84" s="70">
        <f>Frumgögn!N79</f>
        <v>22</v>
      </c>
      <c r="L84" s="71">
        <f>Frumgögn!L101</f>
        <v>2</v>
      </c>
      <c r="M84" s="72">
        <f>Frumgögn!M101</f>
        <v>2</v>
      </c>
      <c r="N84" s="73">
        <f>Frumgögn!N101</f>
        <v>0</v>
      </c>
      <c r="P84" s="45">
        <f t="shared" si="22"/>
        <v>735</v>
      </c>
      <c r="Q84" s="46">
        <f t="shared" si="23"/>
        <v>369</v>
      </c>
      <c r="R84" s="47">
        <f t="shared" si="24"/>
        <v>366</v>
      </c>
      <c r="S84" s="52">
        <f t="shared" si="25"/>
        <v>-3.9762931034482758E-2</v>
      </c>
      <c r="T84" s="53">
        <f t="shared" si="26"/>
        <v>3.9439655172413796E-2</v>
      </c>
      <c r="V84" s="45">
        <f>Frumgögn!L13</f>
        <v>22786</v>
      </c>
      <c r="W84" s="46">
        <f>Frumgögn!M13</f>
        <v>11684</v>
      </c>
      <c r="X84" s="47">
        <f>Frumgögn!N13</f>
        <v>11102</v>
      </c>
      <c r="Y84" s="10">
        <f t="shared" si="27"/>
        <v>-3.8960822432150349E-2</v>
      </c>
      <c r="Z84" s="53">
        <f t="shared" si="21"/>
        <v>3.7020117309289044E-2</v>
      </c>
    </row>
    <row r="85" spans="1:26" x14ac:dyDescent="0.35">
      <c r="B85" s="2" t="s">
        <v>17</v>
      </c>
      <c r="C85" s="68">
        <f>Frumgögn!L36</f>
        <v>340</v>
      </c>
      <c r="D85" s="69">
        <f>Frumgögn!M36</f>
        <v>181</v>
      </c>
      <c r="E85" s="70">
        <f>Frumgögn!N36</f>
        <v>159</v>
      </c>
      <c r="F85" s="71">
        <f>Frumgögn!L58</f>
        <v>358</v>
      </c>
      <c r="G85" s="72">
        <f>Frumgögn!M58</f>
        <v>172</v>
      </c>
      <c r="H85" s="73">
        <f>Frumgögn!N58</f>
        <v>186</v>
      </c>
      <c r="I85" s="74">
        <f>Frumgögn!L80</f>
        <v>58</v>
      </c>
      <c r="J85" s="69">
        <f>Frumgögn!M80</f>
        <v>31</v>
      </c>
      <c r="K85" s="70">
        <f>Frumgögn!N80</f>
        <v>27</v>
      </c>
      <c r="L85" s="71">
        <f>Frumgögn!L102</f>
        <v>12</v>
      </c>
      <c r="M85" s="72">
        <f>Frumgögn!M102</f>
        <v>5</v>
      </c>
      <c r="N85" s="73">
        <f>Frumgögn!N102</f>
        <v>7</v>
      </c>
      <c r="P85" s="45">
        <f t="shared" si="22"/>
        <v>768</v>
      </c>
      <c r="Q85" s="46">
        <f t="shared" si="23"/>
        <v>389</v>
      </c>
      <c r="R85" s="47">
        <f t="shared" si="24"/>
        <v>379</v>
      </c>
      <c r="S85" s="52">
        <f t="shared" si="25"/>
        <v>-4.1918103448275859E-2</v>
      </c>
      <c r="T85" s="53">
        <f t="shared" si="26"/>
        <v>4.0840517241379312E-2</v>
      </c>
      <c r="V85" s="45">
        <f>Frumgögn!L14</f>
        <v>22338</v>
      </c>
      <c r="W85" s="46">
        <f>Frumgögn!M14</f>
        <v>11486</v>
      </c>
      <c r="X85" s="47">
        <f>Frumgögn!N14</f>
        <v>10852</v>
      </c>
      <c r="Y85" s="10">
        <f t="shared" si="27"/>
        <v>-3.8300582544991343E-2</v>
      </c>
      <c r="Z85" s="53">
        <f t="shared" si="21"/>
        <v>3.6186481088128684E-2</v>
      </c>
    </row>
    <row r="86" spans="1:26" x14ac:dyDescent="0.35">
      <c r="B86" s="2" t="s">
        <v>18</v>
      </c>
      <c r="C86" s="68">
        <f>Frumgögn!L37</f>
        <v>361</v>
      </c>
      <c r="D86" s="69">
        <f>Frumgögn!M37</f>
        <v>212</v>
      </c>
      <c r="E86" s="70">
        <f>Frumgögn!N37</f>
        <v>149</v>
      </c>
      <c r="F86" s="71">
        <f>Frumgögn!L59</f>
        <v>369</v>
      </c>
      <c r="G86" s="72">
        <f>Frumgögn!M59</f>
        <v>191</v>
      </c>
      <c r="H86" s="73">
        <f>Frumgögn!N59</f>
        <v>178</v>
      </c>
      <c r="I86" s="74">
        <f>Frumgögn!L81</f>
        <v>50</v>
      </c>
      <c r="J86" s="69">
        <f>Frumgögn!M81</f>
        <v>28</v>
      </c>
      <c r="K86" s="70">
        <f>Frumgögn!N81</f>
        <v>22</v>
      </c>
      <c r="L86" s="71">
        <f>Frumgögn!L103</f>
        <v>12</v>
      </c>
      <c r="M86" s="72">
        <f>Frumgögn!M103</f>
        <v>8</v>
      </c>
      <c r="N86" s="73">
        <f>Frumgögn!N103</f>
        <v>4</v>
      </c>
      <c r="P86" s="45">
        <f t="shared" si="22"/>
        <v>792</v>
      </c>
      <c r="Q86" s="46">
        <f t="shared" si="23"/>
        <v>439</v>
      </c>
      <c r="R86" s="47">
        <f t="shared" si="24"/>
        <v>353</v>
      </c>
      <c r="S86" s="52">
        <f t="shared" si="25"/>
        <v>-4.7306034482758622E-2</v>
      </c>
      <c r="T86" s="53">
        <f t="shared" si="26"/>
        <v>3.8038793103448279E-2</v>
      </c>
      <c r="V86" s="45">
        <f>Frumgögn!L15</f>
        <v>21545</v>
      </c>
      <c r="W86" s="46">
        <f>Frumgögn!M15</f>
        <v>10954</v>
      </c>
      <c r="X86" s="47">
        <f>Frumgögn!N15</f>
        <v>10591</v>
      </c>
      <c r="Y86" s="10">
        <f t="shared" si="27"/>
        <v>-3.6526604666362109E-2</v>
      </c>
      <c r="Z86" s="53">
        <f t="shared" si="21"/>
        <v>3.5316164873237278E-2</v>
      </c>
    </row>
    <row r="87" spans="1:26" x14ac:dyDescent="0.35">
      <c r="B87" s="2" t="s">
        <v>19</v>
      </c>
      <c r="C87" s="68">
        <f>Frumgögn!L38</f>
        <v>349</v>
      </c>
      <c r="D87" s="69">
        <f>Frumgögn!M38</f>
        <v>216</v>
      </c>
      <c r="E87" s="70">
        <f>Frumgögn!N38</f>
        <v>133</v>
      </c>
      <c r="F87" s="71">
        <f>Frumgögn!L60</f>
        <v>335</v>
      </c>
      <c r="G87" s="72">
        <f>Frumgögn!M60</f>
        <v>206</v>
      </c>
      <c r="H87" s="73">
        <f>Frumgögn!N60</f>
        <v>129</v>
      </c>
      <c r="I87" s="74">
        <f>Frumgögn!L82</f>
        <v>47</v>
      </c>
      <c r="J87" s="69">
        <f>Frumgögn!M82</f>
        <v>18</v>
      </c>
      <c r="K87" s="70">
        <f>Frumgögn!N82</f>
        <v>29</v>
      </c>
      <c r="L87" s="71">
        <f>Frumgögn!L104</f>
        <v>24</v>
      </c>
      <c r="M87" s="72">
        <f>Frumgögn!M104</f>
        <v>19</v>
      </c>
      <c r="N87" s="73">
        <f>Frumgögn!N104</f>
        <v>5</v>
      </c>
      <c r="P87" s="45">
        <f t="shared" si="22"/>
        <v>755</v>
      </c>
      <c r="Q87" s="46">
        <f t="shared" si="23"/>
        <v>459</v>
      </c>
      <c r="R87" s="47">
        <f t="shared" si="24"/>
        <v>296</v>
      </c>
      <c r="S87" s="52">
        <f t="shared" si="25"/>
        <v>-4.9461206896551722E-2</v>
      </c>
      <c r="T87" s="53">
        <f t="shared" si="26"/>
        <v>3.1896551724137932E-2</v>
      </c>
      <c r="V87" s="45">
        <f>Frumgögn!L16</f>
        <v>21910</v>
      </c>
      <c r="W87" s="46">
        <f>Frumgögn!M16</f>
        <v>11127</v>
      </c>
      <c r="X87" s="47">
        <f>Frumgögn!N16</f>
        <v>10783</v>
      </c>
      <c r="Y87" s="10">
        <f t="shared" si="27"/>
        <v>-3.7103480931405079E-2</v>
      </c>
      <c r="Z87" s="53">
        <f t="shared" si="21"/>
        <v>3.5956397491088428E-2</v>
      </c>
    </row>
    <row r="88" spans="1:26" x14ac:dyDescent="0.35">
      <c r="B88" s="2" t="s">
        <v>20</v>
      </c>
      <c r="C88" s="68">
        <f>Frumgögn!L39</f>
        <v>355</v>
      </c>
      <c r="D88" s="69">
        <f>Frumgögn!M39</f>
        <v>224</v>
      </c>
      <c r="E88" s="70">
        <f>Frumgögn!N39</f>
        <v>131</v>
      </c>
      <c r="F88" s="71">
        <f>Frumgögn!L61</f>
        <v>452</v>
      </c>
      <c r="G88" s="72">
        <f>Frumgögn!M61</f>
        <v>301</v>
      </c>
      <c r="H88" s="73">
        <f>Frumgögn!N61</f>
        <v>151</v>
      </c>
      <c r="I88" s="74">
        <f>Frumgögn!L83</f>
        <v>35</v>
      </c>
      <c r="J88" s="69">
        <f>Frumgögn!M83</f>
        <v>22</v>
      </c>
      <c r="K88" s="70">
        <f>Frumgögn!N83</f>
        <v>13</v>
      </c>
      <c r="L88" s="71">
        <f>Frumgögn!L105</f>
        <v>61</v>
      </c>
      <c r="M88" s="72">
        <f>Frumgögn!M105</f>
        <v>56</v>
      </c>
      <c r="N88" s="73">
        <f>Frumgögn!N105</f>
        <v>5</v>
      </c>
      <c r="P88" s="45">
        <f t="shared" si="22"/>
        <v>903</v>
      </c>
      <c r="Q88" s="46">
        <f t="shared" si="23"/>
        <v>603</v>
      </c>
      <c r="R88" s="47">
        <f t="shared" si="24"/>
        <v>300</v>
      </c>
      <c r="S88" s="52">
        <f t="shared" si="25"/>
        <v>-6.4978448275862064E-2</v>
      </c>
      <c r="T88" s="53">
        <f t="shared" si="26"/>
        <v>3.2327586206896554E-2</v>
      </c>
      <c r="V88" s="45">
        <f>Frumgögn!L17</f>
        <v>21638</v>
      </c>
      <c r="W88" s="46">
        <f>Frumgögn!M17</f>
        <v>11178</v>
      </c>
      <c r="X88" s="47">
        <f>Frumgögn!N17</f>
        <v>10460</v>
      </c>
      <c r="Y88" s="10">
        <f t="shared" si="27"/>
        <v>-3.7273542720521788E-2</v>
      </c>
      <c r="Z88" s="53">
        <f t="shared" si="21"/>
        <v>3.4879339493349253E-2</v>
      </c>
    </row>
    <row r="89" spans="1:26" x14ac:dyDescent="0.35">
      <c r="B89" s="2" t="s">
        <v>21</v>
      </c>
      <c r="C89" s="68">
        <f>Frumgögn!L40</f>
        <v>367</v>
      </c>
      <c r="D89" s="69">
        <f>Frumgögn!M40</f>
        <v>223</v>
      </c>
      <c r="E89" s="70">
        <f>Frumgögn!N40</f>
        <v>144</v>
      </c>
      <c r="F89" s="71">
        <f>Frumgögn!L62</f>
        <v>499</v>
      </c>
      <c r="G89" s="72">
        <f>Frumgögn!M62</f>
        <v>334</v>
      </c>
      <c r="H89" s="73">
        <f>Frumgögn!N62</f>
        <v>165</v>
      </c>
      <c r="I89" s="74">
        <f>Frumgögn!L84</f>
        <v>37</v>
      </c>
      <c r="J89" s="69">
        <f>Frumgögn!M84</f>
        <v>19</v>
      </c>
      <c r="K89" s="70">
        <f>Frumgögn!N84</f>
        <v>18</v>
      </c>
      <c r="L89" s="71">
        <f>Frumgögn!L106</f>
        <v>50</v>
      </c>
      <c r="M89" s="72">
        <f>Frumgögn!M106</f>
        <v>48</v>
      </c>
      <c r="N89" s="73">
        <f>Frumgögn!N106</f>
        <v>2</v>
      </c>
      <c r="P89" s="45">
        <f t="shared" si="22"/>
        <v>953</v>
      </c>
      <c r="Q89" s="46">
        <f t="shared" si="23"/>
        <v>624</v>
      </c>
      <c r="R89" s="47">
        <f t="shared" si="24"/>
        <v>329</v>
      </c>
      <c r="S89" s="52">
        <f t="shared" si="25"/>
        <v>-6.7241379310344823E-2</v>
      </c>
      <c r="T89" s="53">
        <f t="shared" si="26"/>
        <v>3.545258620689655E-2</v>
      </c>
      <c r="V89" s="45">
        <f>Frumgögn!L18</f>
        <v>20687</v>
      </c>
      <c r="W89" s="46">
        <f>Frumgögn!M18</f>
        <v>10554</v>
      </c>
      <c r="X89" s="47">
        <f>Frumgögn!N18</f>
        <v>10133</v>
      </c>
      <c r="Y89" s="10">
        <f t="shared" si="27"/>
        <v>-3.5192786712505544E-2</v>
      </c>
      <c r="Z89" s="53">
        <f t="shared" si="21"/>
        <v>3.3788943316071504E-2</v>
      </c>
    </row>
    <row r="90" spans="1:26" x14ac:dyDescent="0.35">
      <c r="B90" s="2" t="s">
        <v>22</v>
      </c>
      <c r="C90" s="68">
        <f>Frumgögn!L41</f>
        <v>434</v>
      </c>
      <c r="D90" s="69">
        <f>Frumgögn!M41</f>
        <v>275</v>
      </c>
      <c r="E90" s="70">
        <f>Frumgögn!N41</f>
        <v>159</v>
      </c>
      <c r="F90" s="71">
        <f>Frumgögn!L63</f>
        <v>492</v>
      </c>
      <c r="G90" s="72">
        <f>Frumgögn!M63</f>
        <v>322</v>
      </c>
      <c r="H90" s="73">
        <f>Frumgögn!N63</f>
        <v>170</v>
      </c>
      <c r="I90" s="74">
        <f>Frumgögn!L85</f>
        <v>53</v>
      </c>
      <c r="J90" s="69">
        <f>Frumgögn!M85</f>
        <v>22</v>
      </c>
      <c r="K90" s="70">
        <f>Frumgögn!N85</f>
        <v>31</v>
      </c>
      <c r="L90" s="71">
        <f>Frumgögn!L107</f>
        <v>53</v>
      </c>
      <c r="M90" s="72">
        <f>Frumgögn!M107</f>
        <v>48</v>
      </c>
      <c r="N90" s="73">
        <f>Frumgögn!N107</f>
        <v>5</v>
      </c>
      <c r="P90" s="45">
        <f t="shared" si="22"/>
        <v>1032</v>
      </c>
      <c r="Q90" s="46">
        <f t="shared" si="23"/>
        <v>667</v>
      </c>
      <c r="R90" s="47">
        <f t="shared" si="24"/>
        <v>365</v>
      </c>
      <c r="S90" s="52">
        <f t="shared" si="25"/>
        <v>-7.1874999999999994E-2</v>
      </c>
      <c r="T90" s="53">
        <f t="shared" si="26"/>
        <v>3.9331896551724137E-2</v>
      </c>
      <c r="V90" s="45">
        <f>Frumgögn!L19</f>
        <v>22079</v>
      </c>
      <c r="W90" s="46">
        <f>Frumgögn!M19</f>
        <v>11190</v>
      </c>
      <c r="X90" s="47">
        <f>Frumgögn!N19</f>
        <v>10889</v>
      </c>
      <c r="Y90" s="10">
        <f t="shared" si="27"/>
        <v>-3.7313557259137486E-2</v>
      </c>
      <c r="Z90" s="53">
        <f t="shared" si="21"/>
        <v>3.6309859248860418E-2</v>
      </c>
    </row>
    <row r="91" spans="1:26" x14ac:dyDescent="0.35">
      <c r="B91" s="2" t="s">
        <v>23</v>
      </c>
      <c r="C91" s="68">
        <f>Frumgögn!L42</f>
        <v>507</v>
      </c>
      <c r="D91" s="69">
        <f>Frumgögn!M42</f>
        <v>340</v>
      </c>
      <c r="E91" s="70">
        <f>Frumgögn!N42</f>
        <v>167</v>
      </c>
      <c r="F91" s="71">
        <f>Frumgögn!L64</f>
        <v>430</v>
      </c>
      <c r="G91" s="72">
        <f>Frumgögn!M64</f>
        <v>273</v>
      </c>
      <c r="H91" s="73">
        <f>Frumgögn!N64</f>
        <v>157</v>
      </c>
      <c r="I91" s="74">
        <f>Frumgögn!L86</f>
        <v>55</v>
      </c>
      <c r="J91" s="69">
        <f>Frumgögn!M86</f>
        <v>31</v>
      </c>
      <c r="K91" s="70">
        <f>Frumgögn!N86</f>
        <v>24</v>
      </c>
      <c r="L91" s="71">
        <f>Frumgögn!L108</f>
        <v>63</v>
      </c>
      <c r="M91" s="72">
        <f>Frumgögn!M108</f>
        <v>56</v>
      </c>
      <c r="N91" s="73">
        <f>Frumgögn!N108</f>
        <v>7</v>
      </c>
      <c r="P91" s="45">
        <f t="shared" si="22"/>
        <v>1055</v>
      </c>
      <c r="Q91" s="46">
        <f t="shared" si="23"/>
        <v>700</v>
      </c>
      <c r="R91" s="47">
        <f t="shared" si="24"/>
        <v>355</v>
      </c>
      <c r="S91" s="52">
        <f t="shared" si="25"/>
        <v>-7.5431034482758619E-2</v>
      </c>
      <c r="T91" s="53">
        <f t="shared" si="26"/>
        <v>3.8254310344827583E-2</v>
      </c>
      <c r="V91" s="45">
        <f>Frumgögn!L20</f>
        <v>21621</v>
      </c>
      <c r="W91" s="46">
        <f>Frumgögn!M20</f>
        <v>11155</v>
      </c>
      <c r="X91" s="47">
        <f>Frumgögn!N20</f>
        <v>10466</v>
      </c>
      <c r="Y91" s="10">
        <f t="shared" si="27"/>
        <v>-3.7196848188175036E-2</v>
      </c>
      <c r="Z91" s="53">
        <f t="shared" si="21"/>
        <v>3.4899346762657102E-2</v>
      </c>
    </row>
    <row r="92" spans="1:26" x14ac:dyDescent="0.35">
      <c r="B92" s="2" t="s">
        <v>24</v>
      </c>
      <c r="C92" s="68">
        <f>Frumgögn!L43</f>
        <v>367</v>
      </c>
      <c r="D92" s="69">
        <f>Frumgögn!M43</f>
        <v>258</v>
      </c>
      <c r="E92" s="70">
        <f>Frumgögn!N43</f>
        <v>109</v>
      </c>
      <c r="F92" s="71">
        <f>Frumgögn!L65</f>
        <v>370</v>
      </c>
      <c r="G92" s="72">
        <f>Frumgögn!M65</f>
        <v>227</v>
      </c>
      <c r="H92" s="73">
        <f>Frumgögn!N65</f>
        <v>143</v>
      </c>
      <c r="I92" s="74">
        <f>Frumgögn!L87</f>
        <v>50</v>
      </c>
      <c r="J92" s="69">
        <f>Frumgögn!M87</f>
        <v>30</v>
      </c>
      <c r="K92" s="70">
        <f>Frumgögn!N87</f>
        <v>20</v>
      </c>
      <c r="L92" s="71">
        <f>Frumgögn!L109</f>
        <v>40</v>
      </c>
      <c r="M92" s="72">
        <f>Frumgögn!M109</f>
        <v>37</v>
      </c>
      <c r="N92" s="73">
        <f>Frumgögn!N109</f>
        <v>3</v>
      </c>
      <c r="P92" s="45">
        <f t="shared" si="22"/>
        <v>827</v>
      </c>
      <c r="Q92" s="46">
        <f t="shared" si="23"/>
        <v>552</v>
      </c>
      <c r="R92" s="47">
        <f t="shared" si="24"/>
        <v>275</v>
      </c>
      <c r="S92" s="52">
        <f t="shared" si="25"/>
        <v>-5.9482758620689656E-2</v>
      </c>
      <c r="T92" s="53">
        <f t="shared" si="26"/>
        <v>2.9633620689655173E-2</v>
      </c>
      <c r="V92" s="45">
        <f>Frumgögn!L21</f>
        <v>18950</v>
      </c>
      <c r="W92" s="46">
        <f>Frumgögn!M21</f>
        <v>9680</v>
      </c>
      <c r="X92" s="47">
        <f>Frumgögn!N21</f>
        <v>9270</v>
      </c>
      <c r="Y92" s="10">
        <f t="shared" si="27"/>
        <v>-3.2278394483328941E-2</v>
      </c>
      <c r="Z92" s="53">
        <f t="shared" si="21"/>
        <v>3.0911231080625962E-2</v>
      </c>
    </row>
    <row r="93" spans="1:26" x14ac:dyDescent="0.35">
      <c r="B93" s="2" t="s">
        <v>25</v>
      </c>
      <c r="C93" s="68">
        <f>Frumgögn!L44</f>
        <v>311</v>
      </c>
      <c r="D93" s="69">
        <f>Frumgögn!M44</f>
        <v>181</v>
      </c>
      <c r="E93" s="70">
        <f>Frumgögn!N44</f>
        <v>130</v>
      </c>
      <c r="F93" s="71">
        <f>Frumgögn!L66</f>
        <v>307</v>
      </c>
      <c r="G93" s="72">
        <f>Frumgögn!M66</f>
        <v>200</v>
      </c>
      <c r="H93" s="73">
        <f>Frumgögn!N66</f>
        <v>107</v>
      </c>
      <c r="I93" s="74">
        <f>Frumgögn!L88</f>
        <v>50</v>
      </c>
      <c r="J93" s="69">
        <f>Frumgögn!M88</f>
        <v>29</v>
      </c>
      <c r="K93" s="70">
        <f>Frumgögn!N88</f>
        <v>21</v>
      </c>
      <c r="L93" s="71">
        <f>Frumgögn!L110</f>
        <v>24</v>
      </c>
      <c r="M93" s="72">
        <f>Frumgögn!M110</f>
        <v>22</v>
      </c>
      <c r="N93" s="73">
        <f>Frumgögn!N110</f>
        <v>2</v>
      </c>
      <c r="P93" s="45">
        <f t="shared" si="22"/>
        <v>692</v>
      </c>
      <c r="Q93" s="46">
        <f t="shared" si="23"/>
        <v>432</v>
      </c>
      <c r="R93" s="47">
        <f t="shared" si="24"/>
        <v>260</v>
      </c>
      <c r="S93" s="52">
        <f t="shared" si="25"/>
        <v>-4.6551724137931037E-2</v>
      </c>
      <c r="T93" s="53">
        <f t="shared" si="26"/>
        <v>2.8017241379310345E-2</v>
      </c>
      <c r="V93" s="45">
        <f>Frumgögn!L22</f>
        <v>16239</v>
      </c>
      <c r="W93" s="46">
        <f>Frumgögn!M22</f>
        <v>8413</v>
      </c>
      <c r="X93" s="47">
        <f>Frumgögn!N22</f>
        <v>7826</v>
      </c>
      <c r="Y93" s="10">
        <f t="shared" si="27"/>
        <v>-2.8053526114488265E-2</v>
      </c>
      <c r="Z93" s="53">
        <f>X93/$V$103</f>
        <v>2.6096148267203752E-2</v>
      </c>
    </row>
    <row r="94" spans="1:26" x14ac:dyDescent="0.35">
      <c r="B94" s="2" t="s">
        <v>26</v>
      </c>
      <c r="C94" s="68">
        <f>Frumgögn!L45</f>
        <v>225</v>
      </c>
      <c r="D94" s="69">
        <f>Frumgögn!M45</f>
        <v>129</v>
      </c>
      <c r="E94" s="70">
        <f>Frumgögn!N45</f>
        <v>96</v>
      </c>
      <c r="F94" s="71">
        <f>Frumgögn!L67</f>
        <v>225</v>
      </c>
      <c r="G94" s="72">
        <f>Frumgögn!M67</f>
        <v>124</v>
      </c>
      <c r="H94" s="73">
        <f>Frumgögn!N67</f>
        <v>101</v>
      </c>
      <c r="I94" s="74">
        <f>Frumgögn!L89</f>
        <v>34</v>
      </c>
      <c r="J94" s="69">
        <f>Frumgögn!M89</f>
        <v>19</v>
      </c>
      <c r="K94" s="70">
        <f>Frumgögn!N89</f>
        <v>15</v>
      </c>
      <c r="L94" s="71">
        <f>Frumgögn!L111</f>
        <v>6</v>
      </c>
      <c r="M94" s="72">
        <f>Frumgögn!M111</f>
        <v>3</v>
      </c>
      <c r="N94" s="73">
        <f>Frumgögn!N111</f>
        <v>3</v>
      </c>
      <c r="P94" s="45">
        <f t="shared" si="22"/>
        <v>490</v>
      </c>
      <c r="Q94" s="46">
        <f t="shared" si="23"/>
        <v>275</v>
      </c>
      <c r="R94" s="47">
        <f t="shared" si="24"/>
        <v>215</v>
      </c>
      <c r="S94" s="52">
        <f t="shared" si="25"/>
        <v>-2.9633620689655173E-2</v>
      </c>
      <c r="T94" s="53">
        <f t="shared" si="26"/>
        <v>2.3168103448275863E-2</v>
      </c>
      <c r="V94" s="45">
        <f>Frumgögn!L23</f>
        <v>12492</v>
      </c>
      <c r="W94" s="46">
        <f>Frumgögn!M23</f>
        <v>6256</v>
      </c>
      <c r="X94" s="47">
        <f>Frumgögn!N23</f>
        <v>6236</v>
      </c>
      <c r="Y94" s="10">
        <f t="shared" si="27"/>
        <v>-2.0860912798316721E-2</v>
      </c>
      <c r="Z94" s="53">
        <f t="shared" ref="Z94:Z102" si="28">X94/$V$103</f>
        <v>2.0794221900623893E-2</v>
      </c>
    </row>
    <row r="95" spans="1:26" x14ac:dyDescent="0.35">
      <c r="B95" s="2" t="s">
        <v>27</v>
      </c>
      <c r="C95" s="68">
        <f>Frumgögn!L46</f>
        <v>155</v>
      </c>
      <c r="D95" s="69">
        <f>Frumgögn!M46</f>
        <v>81</v>
      </c>
      <c r="E95" s="70">
        <f>Frumgögn!N46</f>
        <v>74</v>
      </c>
      <c r="F95" s="71">
        <f>Frumgögn!L68</f>
        <v>151</v>
      </c>
      <c r="G95" s="72">
        <f>Frumgögn!M68</f>
        <v>81</v>
      </c>
      <c r="H95" s="73">
        <f>Frumgögn!N68</f>
        <v>70</v>
      </c>
      <c r="I95" s="74">
        <f>Frumgögn!L90</f>
        <v>21</v>
      </c>
      <c r="J95" s="69">
        <f>Frumgögn!M90</f>
        <v>10</v>
      </c>
      <c r="K95" s="70">
        <f>Frumgögn!N90</f>
        <v>11</v>
      </c>
      <c r="L95" s="71">
        <f>Frumgögn!L112</f>
        <v>2</v>
      </c>
      <c r="M95" s="72">
        <f>Frumgögn!M112</f>
        <v>2</v>
      </c>
      <c r="N95" s="73">
        <f>Frumgögn!N112</f>
        <v>0</v>
      </c>
      <c r="P95" s="45">
        <f t="shared" si="22"/>
        <v>329</v>
      </c>
      <c r="Q95" s="46">
        <f t="shared" si="23"/>
        <v>174</v>
      </c>
      <c r="R95" s="47">
        <f t="shared" si="24"/>
        <v>155</v>
      </c>
      <c r="S95" s="52">
        <f t="shared" si="25"/>
        <v>-1.8749999999999999E-2</v>
      </c>
      <c r="T95" s="53">
        <f t="shared" si="26"/>
        <v>1.670258620689655E-2</v>
      </c>
      <c r="V95" s="45">
        <f>Frumgögn!L24</f>
        <v>9304</v>
      </c>
      <c r="W95" s="46">
        <f>Frumgögn!M24</f>
        <v>4553</v>
      </c>
      <c r="X95" s="47">
        <f>Frumgögn!N24</f>
        <v>4751</v>
      </c>
      <c r="Y95" s="10">
        <f t="shared" si="27"/>
        <v>-1.5182182859772384E-2</v>
      </c>
      <c r="Z95" s="53">
        <f t="shared" si="28"/>
        <v>1.5842422746931387E-2</v>
      </c>
    </row>
    <row r="96" spans="1:26" x14ac:dyDescent="0.35">
      <c r="B96" s="2" t="s">
        <v>28</v>
      </c>
      <c r="C96" s="68">
        <f>Frumgögn!L47</f>
        <v>117</v>
      </c>
      <c r="D96" s="69">
        <f>Frumgögn!M47</f>
        <v>65</v>
      </c>
      <c r="E96" s="70">
        <f>Frumgögn!N47</f>
        <v>52</v>
      </c>
      <c r="F96" s="71">
        <f>Frumgögn!L69</f>
        <v>131</v>
      </c>
      <c r="G96" s="72">
        <f>Frumgögn!M69</f>
        <v>69</v>
      </c>
      <c r="H96" s="73">
        <f>Frumgögn!N69</f>
        <v>62</v>
      </c>
      <c r="I96" s="74">
        <f>Frumgögn!L91</f>
        <v>33</v>
      </c>
      <c r="J96" s="69">
        <f>Frumgögn!M91</f>
        <v>17</v>
      </c>
      <c r="K96" s="70">
        <f>Frumgögn!N91</f>
        <v>16</v>
      </c>
      <c r="L96" s="71">
        <f>Frumgögn!L113</f>
        <v>5</v>
      </c>
      <c r="M96" s="72">
        <f>Frumgögn!M113</f>
        <v>4</v>
      </c>
      <c r="N96" s="73">
        <f>Frumgögn!N113</f>
        <v>1</v>
      </c>
      <c r="P96" s="45">
        <f t="shared" si="22"/>
        <v>286</v>
      </c>
      <c r="Q96" s="46">
        <f t="shared" si="23"/>
        <v>155</v>
      </c>
      <c r="R96" s="47">
        <f t="shared" si="24"/>
        <v>131</v>
      </c>
      <c r="S96" s="52">
        <f t="shared" si="25"/>
        <v>-1.670258620689655E-2</v>
      </c>
      <c r="T96" s="53">
        <f t="shared" si="26"/>
        <v>1.4116379310344828E-2</v>
      </c>
      <c r="V96" s="45">
        <f>Frumgögn!L25</f>
        <v>8809</v>
      </c>
      <c r="W96" s="46">
        <f>Frumgögn!M25</f>
        <v>4186</v>
      </c>
      <c r="X96" s="47">
        <f>Frumgögn!N25</f>
        <v>4623</v>
      </c>
      <c r="Y96" s="10">
        <f t="shared" si="27"/>
        <v>-1.3958404887108982E-2</v>
      </c>
      <c r="Z96" s="53">
        <f t="shared" si="28"/>
        <v>1.5415601001697284E-2</v>
      </c>
    </row>
    <row r="97" spans="1:26" x14ac:dyDescent="0.35">
      <c r="B97" s="2" t="s">
        <v>29</v>
      </c>
      <c r="C97" s="68">
        <f>Frumgögn!L48</f>
        <v>112</v>
      </c>
      <c r="D97" s="69">
        <f>Frumgögn!M48</f>
        <v>54</v>
      </c>
      <c r="E97" s="70">
        <f>Frumgögn!N48</f>
        <v>58</v>
      </c>
      <c r="F97" s="71">
        <f>Frumgögn!L70</f>
        <v>119</v>
      </c>
      <c r="G97" s="72">
        <f>Frumgögn!M70</f>
        <v>70</v>
      </c>
      <c r="H97" s="73">
        <f>Frumgögn!N70</f>
        <v>49</v>
      </c>
      <c r="I97" s="74">
        <f>Frumgögn!L92</f>
        <v>38</v>
      </c>
      <c r="J97" s="69">
        <f>Frumgögn!M92</f>
        <v>19</v>
      </c>
      <c r="K97" s="70">
        <f>Frumgögn!N92</f>
        <v>19</v>
      </c>
      <c r="L97" s="71">
        <f>Frumgögn!L114</f>
        <v>2</v>
      </c>
      <c r="M97" s="72">
        <f>Frumgögn!M114</f>
        <v>1</v>
      </c>
      <c r="N97" s="73">
        <f>Frumgögn!N114</f>
        <v>1</v>
      </c>
      <c r="P97" s="45">
        <f t="shared" si="22"/>
        <v>271</v>
      </c>
      <c r="Q97" s="46">
        <f t="shared" si="23"/>
        <v>144</v>
      </c>
      <c r="R97" s="47">
        <f t="shared" si="24"/>
        <v>127</v>
      </c>
      <c r="S97" s="52">
        <f t="shared" si="25"/>
        <v>-1.5517241379310345E-2</v>
      </c>
      <c r="T97" s="53">
        <f t="shared" si="26"/>
        <v>1.3685344827586206E-2</v>
      </c>
      <c r="V97" s="45">
        <f>Frumgögn!L26</f>
        <v>7679</v>
      </c>
      <c r="W97" s="46">
        <f>Frumgögn!M26</f>
        <v>3476</v>
      </c>
      <c r="X97" s="47">
        <f>Frumgögn!N26</f>
        <v>4203</v>
      </c>
      <c r="Y97" s="10">
        <f t="shared" si="27"/>
        <v>-1.1590878019013574E-2</v>
      </c>
      <c r="Z97" s="53">
        <f t="shared" si="28"/>
        <v>1.4015092150147887E-2</v>
      </c>
    </row>
    <row r="98" spans="1:26" x14ac:dyDescent="0.35">
      <c r="B98" s="2" t="s">
        <v>30</v>
      </c>
      <c r="C98" s="68">
        <f>Frumgögn!L49</f>
        <v>77</v>
      </c>
      <c r="D98" s="69">
        <f>Frumgögn!M49</f>
        <v>31</v>
      </c>
      <c r="E98" s="70">
        <f>Frumgögn!N49</f>
        <v>46</v>
      </c>
      <c r="F98" s="71">
        <f>Frumgögn!L71</f>
        <v>83</v>
      </c>
      <c r="G98" s="72">
        <f>Frumgögn!M71</f>
        <v>33</v>
      </c>
      <c r="H98" s="73">
        <f>Frumgögn!N71</f>
        <v>50</v>
      </c>
      <c r="I98" s="74">
        <f>Frumgögn!L93</f>
        <v>11</v>
      </c>
      <c r="J98" s="69">
        <f>Frumgögn!M93</f>
        <v>5</v>
      </c>
      <c r="K98" s="70">
        <f>Frumgögn!N93</f>
        <v>6</v>
      </c>
      <c r="L98" s="71">
        <f>Frumgögn!L115</f>
        <v>2</v>
      </c>
      <c r="M98" s="72">
        <f>Frumgögn!M115</f>
        <v>1</v>
      </c>
      <c r="N98" s="73">
        <f>Frumgögn!N115</f>
        <v>1</v>
      </c>
      <c r="P98" s="45">
        <f t="shared" si="22"/>
        <v>173</v>
      </c>
      <c r="Q98" s="46">
        <f t="shared" si="23"/>
        <v>70</v>
      </c>
      <c r="R98" s="47">
        <f t="shared" si="24"/>
        <v>103</v>
      </c>
      <c r="S98" s="52">
        <f t="shared" si="25"/>
        <v>-7.5431034482758624E-3</v>
      </c>
      <c r="T98" s="53">
        <f t="shared" si="26"/>
        <v>1.1099137931034482E-2</v>
      </c>
      <c r="V98" s="45">
        <f>Frumgögn!L27</f>
        <v>5194</v>
      </c>
      <c r="W98" s="46">
        <f>Frumgögn!M27</f>
        <v>2177</v>
      </c>
      <c r="X98" s="47">
        <f>Frumgögn!N27</f>
        <v>3017</v>
      </c>
      <c r="Y98" s="10">
        <f t="shared" si="27"/>
        <v>-7.2593042138643709E-3</v>
      </c>
      <c r="Z98" s="53">
        <f t="shared" si="28"/>
        <v>1.0060321916963164E-2</v>
      </c>
    </row>
    <row r="99" spans="1:26" x14ac:dyDescent="0.35">
      <c r="B99" s="2" t="s">
        <v>31</v>
      </c>
      <c r="C99" s="68">
        <f>Frumgögn!L50</f>
        <v>49</v>
      </c>
      <c r="D99" s="69">
        <f>Frumgögn!M50</f>
        <v>22</v>
      </c>
      <c r="E99" s="70">
        <f>Frumgögn!N50</f>
        <v>27</v>
      </c>
      <c r="F99" s="71">
        <f>Frumgögn!L72</f>
        <v>31</v>
      </c>
      <c r="G99" s="72">
        <f>Frumgögn!M72</f>
        <v>15</v>
      </c>
      <c r="H99" s="73">
        <f>Frumgögn!N72</f>
        <v>16</v>
      </c>
      <c r="I99" s="74">
        <f>Frumgögn!L94</f>
        <v>5</v>
      </c>
      <c r="J99" s="69">
        <f>Frumgögn!M94</f>
        <v>2</v>
      </c>
      <c r="K99" s="70">
        <f>Frumgögn!N94</f>
        <v>3</v>
      </c>
      <c r="L99" s="71">
        <f>Frumgögn!L116</f>
        <v>3</v>
      </c>
      <c r="M99" s="72">
        <f>Frumgögn!M116</f>
        <v>2</v>
      </c>
      <c r="N99" s="73">
        <f>Frumgögn!N116</f>
        <v>1</v>
      </c>
      <c r="P99" s="45">
        <f t="shared" si="22"/>
        <v>88</v>
      </c>
      <c r="Q99" s="46">
        <f t="shared" si="23"/>
        <v>41</v>
      </c>
      <c r="R99" s="47">
        <f t="shared" si="24"/>
        <v>47</v>
      </c>
      <c r="S99" s="52">
        <f t="shared" si="25"/>
        <v>-4.4181034482758622E-3</v>
      </c>
      <c r="T99" s="53">
        <f t="shared" si="26"/>
        <v>5.0646551724137928E-3</v>
      </c>
      <c r="V99" s="45">
        <f>Frumgögn!L28</f>
        <v>2764</v>
      </c>
      <c r="W99" s="46">
        <f>Frumgögn!M28</f>
        <v>1065</v>
      </c>
      <c r="X99" s="47">
        <f>Frumgögn!N28</f>
        <v>1699</v>
      </c>
      <c r="Y99" s="10">
        <f t="shared" si="27"/>
        <v>-3.5512903021431121E-3</v>
      </c>
      <c r="Z99" s="53">
        <f t="shared" si="28"/>
        <v>5.665391759005772E-3</v>
      </c>
    </row>
    <row r="100" spans="1:26" x14ac:dyDescent="0.35">
      <c r="B100" s="2" t="s">
        <v>32</v>
      </c>
      <c r="C100" s="68">
        <f>Frumgögn!L51</f>
        <v>14</v>
      </c>
      <c r="D100" s="69">
        <f>Frumgögn!M51</f>
        <v>6</v>
      </c>
      <c r="E100" s="70">
        <f>Frumgögn!N51</f>
        <v>8</v>
      </c>
      <c r="F100" s="71">
        <f>Frumgögn!L73</f>
        <v>14</v>
      </c>
      <c r="G100" s="72">
        <f>Frumgögn!M73</f>
        <v>6</v>
      </c>
      <c r="H100" s="73">
        <f>Frumgögn!N73</f>
        <v>8</v>
      </c>
      <c r="I100" s="74">
        <f>Frumgögn!L95</f>
        <v>2</v>
      </c>
      <c r="J100" s="69">
        <f>Frumgögn!M95</f>
        <v>1</v>
      </c>
      <c r="K100" s="70">
        <f>Frumgögn!N95</f>
        <v>1</v>
      </c>
      <c r="L100" s="71">
        <f>Frumgögn!L117</f>
        <v>0</v>
      </c>
      <c r="M100" s="72">
        <f>Frumgögn!M117</f>
        <v>0</v>
      </c>
      <c r="N100" s="73">
        <f>Frumgögn!N117</f>
        <v>0</v>
      </c>
      <c r="P100" s="45">
        <f t="shared" si="22"/>
        <v>30</v>
      </c>
      <c r="Q100" s="46">
        <f t="shared" si="23"/>
        <v>13</v>
      </c>
      <c r="R100" s="47">
        <f t="shared" si="24"/>
        <v>17</v>
      </c>
      <c r="S100" s="52">
        <f t="shared" si="25"/>
        <v>-1.4008620689655172E-3</v>
      </c>
      <c r="T100" s="53">
        <f t="shared" si="26"/>
        <v>1.8318965517241379E-3</v>
      </c>
      <c r="V100" s="45">
        <f>Frumgögn!L29</f>
        <v>1024</v>
      </c>
      <c r="W100" s="46">
        <f>Frumgögn!M29</f>
        <v>338</v>
      </c>
      <c r="X100" s="47">
        <f>Frumgögn!N29</f>
        <v>686</v>
      </c>
      <c r="Y100" s="10">
        <f t="shared" si="27"/>
        <v>-1.1270761710087999E-3</v>
      </c>
      <c r="Z100" s="53">
        <f t="shared" si="28"/>
        <v>2.2874977908640139E-3</v>
      </c>
    </row>
    <row r="101" spans="1:26" x14ac:dyDescent="0.35">
      <c r="B101" s="2" t="s">
        <v>33</v>
      </c>
      <c r="C101" s="68">
        <f>Frumgögn!L52</f>
        <v>5</v>
      </c>
      <c r="D101" s="69">
        <f>Frumgögn!M52</f>
        <v>0</v>
      </c>
      <c r="E101" s="70">
        <f>Frumgögn!N52</f>
        <v>5</v>
      </c>
      <c r="F101" s="71">
        <f>Frumgögn!L74</f>
        <v>2</v>
      </c>
      <c r="G101" s="72">
        <f>Frumgögn!M74</f>
        <v>0</v>
      </c>
      <c r="H101" s="73">
        <f>Frumgögn!N74</f>
        <v>2</v>
      </c>
      <c r="I101" s="74">
        <f>Frumgögn!L96</f>
        <v>0</v>
      </c>
      <c r="J101" s="69">
        <f>Frumgögn!M96</f>
        <v>0</v>
      </c>
      <c r="K101" s="70">
        <f>Frumgögn!N96</f>
        <v>0</v>
      </c>
      <c r="L101" s="71">
        <f>Frumgögn!L118</f>
        <v>0</v>
      </c>
      <c r="M101" s="72">
        <f>Frumgögn!M118</f>
        <v>0</v>
      </c>
      <c r="N101" s="73">
        <f>Frumgögn!N118</f>
        <v>0</v>
      </c>
      <c r="P101" s="45">
        <f t="shared" si="22"/>
        <v>7</v>
      </c>
      <c r="Q101" s="46">
        <f t="shared" si="23"/>
        <v>0</v>
      </c>
      <c r="R101" s="47">
        <f t="shared" si="24"/>
        <v>7</v>
      </c>
      <c r="S101" s="52">
        <f t="shared" si="25"/>
        <v>0</v>
      </c>
      <c r="T101" s="53">
        <f t="shared" si="26"/>
        <v>7.543103448275862E-4</v>
      </c>
      <c r="V101" s="45">
        <f>Frumgögn!L30</f>
        <v>232</v>
      </c>
      <c r="W101" s="46">
        <f>Frumgögn!M30</f>
        <v>51</v>
      </c>
      <c r="X101" s="47">
        <f>Frumgögn!N30</f>
        <v>181</v>
      </c>
      <c r="Y101" s="10">
        <f t="shared" si="27"/>
        <v>-1.700617891167124E-4</v>
      </c>
      <c r="Z101" s="53">
        <f t="shared" si="28"/>
        <v>6.03552624120097E-4</v>
      </c>
    </row>
    <row r="102" spans="1:26" ht="15" thickBot="1" x14ac:dyDescent="0.4">
      <c r="B102" s="2" t="s">
        <v>34</v>
      </c>
      <c r="C102" s="75">
        <f>Frumgögn!L53</f>
        <v>1</v>
      </c>
      <c r="D102" s="76">
        <f>Frumgögn!M53</f>
        <v>0</v>
      </c>
      <c r="E102" s="77">
        <f>Frumgögn!N53</f>
        <v>1</v>
      </c>
      <c r="F102" s="78">
        <f>Frumgögn!L75</f>
        <v>0</v>
      </c>
      <c r="G102" s="79">
        <f>Frumgögn!M75</f>
        <v>0</v>
      </c>
      <c r="H102" s="80">
        <f>Frumgögn!N75</f>
        <v>0</v>
      </c>
      <c r="I102" s="81">
        <f>Frumgögn!L97</f>
        <v>1</v>
      </c>
      <c r="J102" s="76">
        <f>Frumgögn!M97</f>
        <v>1</v>
      </c>
      <c r="K102" s="77">
        <f>Frumgögn!N97</f>
        <v>0</v>
      </c>
      <c r="L102" s="78">
        <f>Frumgögn!L119</f>
        <v>0</v>
      </c>
      <c r="M102" s="79">
        <f>Frumgögn!M119</f>
        <v>0</v>
      </c>
      <c r="N102" s="80">
        <f>Frumgögn!N119</f>
        <v>0</v>
      </c>
      <c r="P102" s="48">
        <f t="shared" si="22"/>
        <v>2</v>
      </c>
      <c r="Q102" s="49">
        <f t="shared" si="23"/>
        <v>1</v>
      </c>
      <c r="R102" s="50">
        <f t="shared" si="24"/>
        <v>1</v>
      </c>
      <c r="S102" s="54">
        <f t="shared" si="25"/>
        <v>-1.0775862068965517E-4</v>
      </c>
      <c r="T102" s="55">
        <f t="shared" si="26"/>
        <v>1.0775862068965517E-4</v>
      </c>
      <c r="V102" s="48">
        <f>Frumgögn!L31</f>
        <v>33</v>
      </c>
      <c r="W102" s="49">
        <f>Frumgögn!M31</f>
        <v>9</v>
      </c>
      <c r="X102" s="50">
        <f>Frumgögn!N31</f>
        <v>24</v>
      </c>
      <c r="Y102" s="60">
        <f t="shared" si="27"/>
        <v>-3.0010903961772778E-5</v>
      </c>
      <c r="Z102" s="55">
        <f t="shared" si="28"/>
        <v>8.002907723139408E-5</v>
      </c>
    </row>
    <row r="103" spans="1:26" x14ac:dyDescent="0.35">
      <c r="B103" s="9"/>
      <c r="C103" s="9"/>
      <c r="D103" s="9"/>
      <c r="H103" s="9"/>
      <c r="I103" s="9"/>
      <c r="J103" s="10"/>
      <c r="O103" s="2" t="s">
        <v>43</v>
      </c>
      <c r="P103" s="9">
        <f>SUM(P82:P102)</f>
        <v>11516</v>
      </c>
      <c r="Q103" s="9">
        <f>SUM(Q82:Q102)</f>
        <v>6768</v>
      </c>
      <c r="R103" s="9">
        <f>SUM(R82:R102)</f>
        <v>4748</v>
      </c>
      <c r="U103" s="2" t="s">
        <v>43</v>
      </c>
      <c r="V103" s="9">
        <f>SUM(V82:V102)</f>
        <v>299891</v>
      </c>
      <c r="W103" s="9">
        <f>SUM(W82:W102)</f>
        <v>151202</v>
      </c>
      <c r="X103" s="9">
        <f>SUM(X82:X102)</f>
        <v>148689</v>
      </c>
    </row>
    <row r="104" spans="1:26" ht="15" thickBot="1" x14ac:dyDescent="0.4"/>
    <row r="105" spans="1:26" ht="21.5" thickBot="1" x14ac:dyDescent="0.55000000000000004">
      <c r="A105" s="2" t="s">
        <v>39</v>
      </c>
      <c r="B105" s="58">
        <v>2007</v>
      </c>
      <c r="C105" s="227" t="s">
        <v>35</v>
      </c>
      <c r="D105" s="228"/>
      <c r="E105" s="229"/>
      <c r="F105" s="227" t="s">
        <v>36</v>
      </c>
      <c r="G105" s="228"/>
      <c r="H105" s="229"/>
      <c r="I105" s="227" t="s">
        <v>37</v>
      </c>
      <c r="J105" s="228"/>
      <c r="K105" s="229"/>
      <c r="L105" s="227" t="s">
        <v>38</v>
      </c>
      <c r="M105" s="228"/>
      <c r="N105" s="229"/>
      <c r="O105" s="51"/>
      <c r="P105" s="230" t="s">
        <v>39</v>
      </c>
      <c r="Q105" s="231"/>
      <c r="R105" s="232"/>
      <c r="S105" s="233">
        <f>B105</f>
        <v>2007</v>
      </c>
      <c r="T105" s="234"/>
      <c r="V105" s="230" t="s">
        <v>40</v>
      </c>
      <c r="W105" s="231"/>
      <c r="X105" s="232"/>
      <c r="Y105" s="233">
        <f>B105</f>
        <v>2007</v>
      </c>
      <c r="Z105" s="234"/>
    </row>
    <row r="106" spans="1:26" ht="15" thickBot="1" x14ac:dyDescent="0.4">
      <c r="A106" s="2"/>
      <c r="B106" s="2"/>
      <c r="C106" s="13" t="s">
        <v>10</v>
      </c>
      <c r="D106" s="12" t="s">
        <v>11</v>
      </c>
      <c r="E106" s="14" t="s">
        <v>12</v>
      </c>
      <c r="F106" s="13" t="s">
        <v>10</v>
      </c>
      <c r="G106" s="12" t="s">
        <v>11</v>
      </c>
      <c r="H106" s="14" t="s">
        <v>12</v>
      </c>
      <c r="I106" s="13" t="s">
        <v>10</v>
      </c>
      <c r="J106" s="12" t="s">
        <v>11</v>
      </c>
      <c r="K106" s="14" t="s">
        <v>12</v>
      </c>
      <c r="L106" s="13" t="s">
        <v>10</v>
      </c>
      <c r="M106" s="12" t="s">
        <v>11</v>
      </c>
      <c r="N106" s="14" t="s">
        <v>12</v>
      </c>
      <c r="O106" s="12"/>
      <c r="P106" s="21" t="s">
        <v>10</v>
      </c>
      <c r="Q106" s="22" t="s">
        <v>11</v>
      </c>
      <c r="R106" s="23" t="s">
        <v>12</v>
      </c>
      <c r="S106" s="18" t="s">
        <v>41</v>
      </c>
      <c r="T106" s="20" t="s">
        <v>42</v>
      </c>
      <c r="U106" s="2"/>
      <c r="V106" s="15" t="s">
        <v>10</v>
      </c>
      <c r="W106" s="16" t="s">
        <v>11</v>
      </c>
      <c r="X106" s="17" t="s">
        <v>12</v>
      </c>
      <c r="Y106" s="18" t="s">
        <v>41</v>
      </c>
      <c r="Z106" s="20" t="s">
        <v>42</v>
      </c>
    </row>
    <row r="107" spans="1:26" x14ac:dyDescent="0.35">
      <c r="B107" s="2" t="s">
        <v>14</v>
      </c>
      <c r="C107" s="61">
        <f>Frumgögn!O33</f>
        <v>290</v>
      </c>
      <c r="D107" s="62">
        <f>Frumgögn!P33</f>
        <v>165</v>
      </c>
      <c r="E107" s="63">
        <f>Frumgögn!Q33</f>
        <v>125</v>
      </c>
      <c r="F107" s="64">
        <f>Frumgögn!O55</f>
        <v>327</v>
      </c>
      <c r="G107" s="65">
        <f>Frumgögn!P55</f>
        <v>167</v>
      </c>
      <c r="H107" s="66">
        <f>Frumgögn!Q55</f>
        <v>160</v>
      </c>
      <c r="I107" s="67">
        <f>Frumgögn!O77</f>
        <v>47</v>
      </c>
      <c r="J107" s="62">
        <f>Frumgögn!P77</f>
        <v>17</v>
      </c>
      <c r="K107" s="63">
        <f>Frumgögn!Q77</f>
        <v>30</v>
      </c>
      <c r="L107" s="64">
        <f>Frumgögn!O99</f>
        <v>3</v>
      </c>
      <c r="M107" s="65">
        <f>Frumgögn!P99</f>
        <v>2</v>
      </c>
      <c r="N107" s="66">
        <f>Frumgögn!Q99</f>
        <v>1</v>
      </c>
      <c r="P107" s="42">
        <f>C107+F107+I107+L107</f>
        <v>667</v>
      </c>
      <c r="Q107" s="43">
        <f>M107+J107+G107+D107</f>
        <v>351</v>
      </c>
      <c r="R107" s="44">
        <f>N107+K107+H107+E107</f>
        <v>316</v>
      </c>
      <c r="S107" s="52">
        <f>Q107/$P$128*-1</f>
        <v>-2.6621160409556314E-2</v>
      </c>
      <c r="T107" s="53">
        <f>R107/$P$128</f>
        <v>2.396662874478574E-2</v>
      </c>
      <c r="V107" s="42">
        <f>Frumgögn!O11</f>
        <v>21435</v>
      </c>
      <c r="W107" s="43">
        <f>Frumgögn!P11</f>
        <v>10924</v>
      </c>
      <c r="X107" s="44">
        <f>Frumgögn!Q11</f>
        <v>10511</v>
      </c>
      <c r="Y107" s="59">
        <f>W107/$V$128*-1</f>
        <v>-3.5505343352661277E-2</v>
      </c>
      <c r="Z107" s="57">
        <f>X107/$V$128</f>
        <v>3.4163004758314047E-2</v>
      </c>
    </row>
    <row r="108" spans="1:26" x14ac:dyDescent="0.35">
      <c r="B108" s="2" t="s">
        <v>15</v>
      </c>
      <c r="C108" s="68">
        <f>Frumgögn!O34</f>
        <v>322</v>
      </c>
      <c r="D108" s="69">
        <f>Frumgögn!P34</f>
        <v>150</v>
      </c>
      <c r="E108" s="70">
        <f>Frumgögn!Q34</f>
        <v>172</v>
      </c>
      <c r="F108" s="71">
        <f>Frumgögn!O56</f>
        <v>330</v>
      </c>
      <c r="G108" s="72">
        <f>Frumgögn!P56</f>
        <v>179</v>
      </c>
      <c r="H108" s="73">
        <f>Frumgögn!Q56</f>
        <v>151</v>
      </c>
      <c r="I108" s="74">
        <f>Frumgögn!O78</f>
        <v>44</v>
      </c>
      <c r="J108" s="69">
        <f>Frumgögn!P78</f>
        <v>23</v>
      </c>
      <c r="K108" s="70">
        <f>Frumgögn!Q78</f>
        <v>21</v>
      </c>
      <c r="L108" s="71">
        <f>Frumgögn!O100</f>
        <v>8</v>
      </c>
      <c r="M108" s="72">
        <f>Frumgögn!P100</f>
        <v>5</v>
      </c>
      <c r="N108" s="73">
        <f>Frumgögn!Q100</f>
        <v>3</v>
      </c>
      <c r="P108" s="45">
        <f t="shared" ref="P108:P127" si="29">C108+F108+I108+L108</f>
        <v>704</v>
      </c>
      <c r="Q108" s="46">
        <f t="shared" ref="Q108:Q127" si="30">M108+J108+G108+D108</f>
        <v>357</v>
      </c>
      <c r="R108" s="47">
        <f t="shared" ref="R108:R127" si="31">N108+K108+H108+E108</f>
        <v>347</v>
      </c>
      <c r="S108" s="52">
        <f t="shared" ref="S108:S127" si="32">Q108/$P$128*-1</f>
        <v>-2.7076222980659842E-2</v>
      </c>
      <c r="T108" s="53">
        <f t="shared" ref="T108:T127" si="33">R108/$P$128</f>
        <v>2.6317785362153963E-2</v>
      </c>
      <c r="V108" s="45">
        <f>Frumgögn!O12</f>
        <v>21272</v>
      </c>
      <c r="W108" s="46">
        <f>Frumgögn!P12</f>
        <v>10791</v>
      </c>
      <c r="X108" s="47">
        <f>Frumgögn!Q12</f>
        <v>10481</v>
      </c>
      <c r="Y108" s="10">
        <f t="shared" ref="Y108:Y127" si="34">W108/$V$128*-1</f>
        <v>-3.5073064822278267E-2</v>
      </c>
      <c r="Z108" s="53">
        <f t="shared" ref="Z108:Z127" si="35">X108/$V$128</f>
        <v>3.4065498322889312E-2</v>
      </c>
    </row>
    <row r="109" spans="1:26" x14ac:dyDescent="0.35">
      <c r="B109" s="2" t="s">
        <v>16</v>
      </c>
      <c r="C109" s="68">
        <f>Frumgögn!O35</f>
        <v>356</v>
      </c>
      <c r="D109" s="69">
        <f>Frumgögn!P35</f>
        <v>180</v>
      </c>
      <c r="E109" s="70">
        <f>Frumgögn!Q35</f>
        <v>176</v>
      </c>
      <c r="F109" s="71">
        <f>Frumgögn!O57</f>
        <v>354</v>
      </c>
      <c r="G109" s="72">
        <f>Frumgögn!P57</f>
        <v>172</v>
      </c>
      <c r="H109" s="73">
        <f>Frumgögn!Q57</f>
        <v>182</v>
      </c>
      <c r="I109" s="74">
        <f>Frumgögn!O79</f>
        <v>44</v>
      </c>
      <c r="J109" s="69">
        <f>Frumgögn!P79</f>
        <v>22</v>
      </c>
      <c r="K109" s="70">
        <f>Frumgögn!Q79</f>
        <v>22</v>
      </c>
      <c r="L109" s="71">
        <f>Frumgögn!O101</f>
        <v>3</v>
      </c>
      <c r="M109" s="72">
        <f>Frumgögn!P101</f>
        <v>2</v>
      </c>
      <c r="N109" s="73">
        <f>Frumgögn!Q101</f>
        <v>1</v>
      </c>
      <c r="P109" s="45">
        <f t="shared" si="29"/>
        <v>757</v>
      </c>
      <c r="Q109" s="46">
        <f t="shared" si="30"/>
        <v>376</v>
      </c>
      <c r="R109" s="47">
        <f t="shared" si="31"/>
        <v>381</v>
      </c>
      <c r="S109" s="52">
        <f t="shared" si="32"/>
        <v>-2.8517254455821008E-2</v>
      </c>
      <c r="T109" s="53">
        <f t="shared" si="33"/>
        <v>2.8896473265073948E-2</v>
      </c>
      <c r="V109" s="45">
        <f>Frumgögn!O13</f>
        <v>22760</v>
      </c>
      <c r="W109" s="46">
        <f>Frumgögn!P13</f>
        <v>11658</v>
      </c>
      <c r="X109" s="47">
        <f>Frumgögn!Q13</f>
        <v>11102</v>
      </c>
      <c r="Y109" s="10">
        <f t="shared" si="34"/>
        <v>-3.7891000806053197E-2</v>
      </c>
      <c r="Z109" s="53">
        <f t="shared" si="35"/>
        <v>3.6083881536181389E-2</v>
      </c>
    </row>
    <row r="110" spans="1:26" x14ac:dyDescent="0.35">
      <c r="B110" s="2" t="s">
        <v>17</v>
      </c>
      <c r="C110" s="68">
        <f>Frumgögn!O36</f>
        <v>355</v>
      </c>
      <c r="D110" s="69">
        <f>Frumgögn!P36</f>
        <v>179</v>
      </c>
      <c r="E110" s="70">
        <f>Frumgögn!Q36</f>
        <v>176</v>
      </c>
      <c r="F110" s="71">
        <f>Frumgögn!O58</f>
        <v>375</v>
      </c>
      <c r="G110" s="72">
        <f>Frumgögn!P58</f>
        <v>183</v>
      </c>
      <c r="H110" s="73">
        <f>Frumgögn!Q58</f>
        <v>192</v>
      </c>
      <c r="I110" s="74">
        <f>Frumgögn!O80</f>
        <v>65</v>
      </c>
      <c r="J110" s="69">
        <f>Frumgögn!P80</f>
        <v>37</v>
      </c>
      <c r="K110" s="70">
        <f>Frumgögn!Q80</f>
        <v>28</v>
      </c>
      <c r="L110" s="71">
        <f>Frumgögn!O102</f>
        <v>12</v>
      </c>
      <c r="M110" s="72">
        <f>Frumgögn!P102</f>
        <v>6</v>
      </c>
      <c r="N110" s="73">
        <f>Frumgögn!Q102</f>
        <v>6</v>
      </c>
      <c r="P110" s="45">
        <f t="shared" si="29"/>
        <v>807</v>
      </c>
      <c r="Q110" s="46">
        <f t="shared" si="30"/>
        <v>405</v>
      </c>
      <c r="R110" s="47">
        <f t="shared" si="31"/>
        <v>402</v>
      </c>
      <c r="S110" s="52">
        <f t="shared" si="32"/>
        <v>-3.0716723549488054E-2</v>
      </c>
      <c r="T110" s="53">
        <f t="shared" si="33"/>
        <v>3.0489192263936291E-2</v>
      </c>
      <c r="V110" s="45">
        <f>Frumgögn!O14</f>
        <v>23017</v>
      </c>
      <c r="W110" s="46">
        <f>Frumgögn!P14</f>
        <v>11870</v>
      </c>
      <c r="X110" s="47">
        <f>Frumgögn!Q14</f>
        <v>11147</v>
      </c>
      <c r="Y110" s="10">
        <f t="shared" si="34"/>
        <v>-3.8580046283054684E-2</v>
      </c>
      <c r="Z110" s="53">
        <f t="shared" si="35"/>
        <v>3.6230141189318492E-2</v>
      </c>
    </row>
    <row r="111" spans="1:26" x14ac:dyDescent="0.35">
      <c r="B111" s="2" t="s">
        <v>18</v>
      </c>
      <c r="C111" s="68">
        <f>Frumgögn!O37</f>
        <v>362</v>
      </c>
      <c r="D111" s="69">
        <f>Frumgögn!P37</f>
        <v>204</v>
      </c>
      <c r="E111" s="70">
        <f>Frumgögn!Q37</f>
        <v>158</v>
      </c>
      <c r="F111" s="71">
        <f>Frumgögn!O59</f>
        <v>371</v>
      </c>
      <c r="G111" s="72">
        <f>Frumgögn!P59</f>
        <v>208</v>
      </c>
      <c r="H111" s="73">
        <f>Frumgögn!Q59</f>
        <v>163</v>
      </c>
      <c r="I111" s="74">
        <f>Frumgögn!O81</f>
        <v>44</v>
      </c>
      <c r="J111" s="69">
        <f>Frumgögn!P81</f>
        <v>28</v>
      </c>
      <c r="K111" s="70">
        <f>Frumgögn!Q81</f>
        <v>16</v>
      </c>
      <c r="L111" s="71">
        <f>Frumgögn!O103</f>
        <v>20</v>
      </c>
      <c r="M111" s="72">
        <f>Frumgögn!P103</f>
        <v>16</v>
      </c>
      <c r="N111" s="73">
        <f>Frumgögn!Q103</f>
        <v>4</v>
      </c>
      <c r="P111" s="45">
        <f t="shared" si="29"/>
        <v>797</v>
      </c>
      <c r="Q111" s="46">
        <f t="shared" si="30"/>
        <v>456</v>
      </c>
      <c r="R111" s="47">
        <f t="shared" si="31"/>
        <v>341</v>
      </c>
      <c r="S111" s="52">
        <f t="shared" si="32"/>
        <v>-3.4584755403868031E-2</v>
      </c>
      <c r="T111" s="53">
        <f t="shared" si="33"/>
        <v>2.5862722791050435E-2</v>
      </c>
      <c r="V111" s="45">
        <f>Frumgögn!O15</f>
        <v>21632</v>
      </c>
      <c r="W111" s="46">
        <f>Frumgögn!P15</f>
        <v>11005</v>
      </c>
      <c r="X111" s="47">
        <f>Frumgögn!Q15</f>
        <v>10627</v>
      </c>
      <c r="Y111" s="10">
        <f t="shared" si="34"/>
        <v>-3.5768610728308066E-2</v>
      </c>
      <c r="Z111" s="53">
        <f t="shared" si="35"/>
        <v>3.454002964195637E-2</v>
      </c>
    </row>
    <row r="112" spans="1:26" x14ac:dyDescent="0.35">
      <c r="B112" s="2" t="s">
        <v>19</v>
      </c>
      <c r="C112" s="68">
        <f>Frumgögn!O38</f>
        <v>400</v>
      </c>
      <c r="D112" s="69">
        <f>Frumgögn!P38</f>
        <v>269</v>
      </c>
      <c r="E112" s="70">
        <f>Frumgögn!Q38</f>
        <v>131</v>
      </c>
      <c r="F112" s="71">
        <f>Frumgögn!O60</f>
        <v>420</v>
      </c>
      <c r="G112" s="72">
        <f>Frumgögn!P60</f>
        <v>257</v>
      </c>
      <c r="H112" s="73">
        <f>Frumgögn!Q60</f>
        <v>163</v>
      </c>
      <c r="I112" s="74">
        <f>Frumgögn!O82</f>
        <v>41</v>
      </c>
      <c r="J112" s="69">
        <f>Frumgögn!P82</f>
        <v>17</v>
      </c>
      <c r="K112" s="70">
        <f>Frumgögn!Q82</f>
        <v>24</v>
      </c>
      <c r="L112" s="71">
        <f>Frumgögn!O104</f>
        <v>28</v>
      </c>
      <c r="M112" s="72">
        <f>Frumgögn!P104</f>
        <v>24</v>
      </c>
      <c r="N112" s="73">
        <f>Frumgögn!Q104</f>
        <v>4</v>
      </c>
      <c r="P112" s="45">
        <f t="shared" si="29"/>
        <v>889</v>
      </c>
      <c r="Q112" s="46">
        <f t="shared" si="30"/>
        <v>567</v>
      </c>
      <c r="R112" s="47">
        <f t="shared" si="31"/>
        <v>322</v>
      </c>
      <c r="S112" s="52">
        <f t="shared" si="32"/>
        <v>-4.3003412969283276E-2</v>
      </c>
      <c r="T112" s="53">
        <f t="shared" si="33"/>
        <v>2.4421691315889268E-2</v>
      </c>
      <c r="V112" s="45">
        <f>Frumgögn!O16</f>
        <v>22993</v>
      </c>
      <c r="W112" s="46">
        <f>Frumgögn!P16</f>
        <v>11868</v>
      </c>
      <c r="X112" s="47">
        <f>Frumgögn!Q16</f>
        <v>11125</v>
      </c>
      <c r="Y112" s="10">
        <f t="shared" si="34"/>
        <v>-3.8573545854026364E-2</v>
      </c>
      <c r="Z112" s="53">
        <f t="shared" si="35"/>
        <v>3.615863647000702E-2</v>
      </c>
    </row>
    <row r="113" spans="2:26" x14ac:dyDescent="0.35">
      <c r="B113" s="2" t="s">
        <v>20</v>
      </c>
      <c r="C113" s="68">
        <f>Frumgögn!O39</f>
        <v>443</v>
      </c>
      <c r="D113" s="69">
        <f>Frumgögn!P39</f>
        <v>313</v>
      </c>
      <c r="E113" s="70">
        <f>Frumgögn!Q39</f>
        <v>130</v>
      </c>
      <c r="F113" s="71">
        <f>Frumgögn!O61</f>
        <v>528</v>
      </c>
      <c r="G113" s="72">
        <f>Frumgögn!P61</f>
        <v>371</v>
      </c>
      <c r="H113" s="73">
        <f>Frumgögn!Q61</f>
        <v>157</v>
      </c>
      <c r="I113" s="74">
        <f>Frumgögn!O83</f>
        <v>37</v>
      </c>
      <c r="J113" s="69">
        <f>Frumgögn!P83</f>
        <v>20</v>
      </c>
      <c r="K113" s="70">
        <f>Frumgögn!Q83</f>
        <v>17</v>
      </c>
      <c r="L113" s="71">
        <f>Frumgögn!O105</f>
        <v>83</v>
      </c>
      <c r="M113" s="72">
        <f>Frumgögn!P105</f>
        <v>77</v>
      </c>
      <c r="N113" s="73">
        <f>Frumgögn!Q105</f>
        <v>6</v>
      </c>
      <c r="P113" s="45">
        <f t="shared" si="29"/>
        <v>1091</v>
      </c>
      <c r="Q113" s="46">
        <f t="shared" si="30"/>
        <v>781</v>
      </c>
      <c r="R113" s="47">
        <f t="shared" si="31"/>
        <v>310</v>
      </c>
      <c r="S113" s="52">
        <f t="shared" si="32"/>
        <v>-5.9233978005309065E-2</v>
      </c>
      <c r="T113" s="53">
        <f t="shared" si="33"/>
        <v>2.3511566173682216E-2</v>
      </c>
      <c r="V113" s="45">
        <f>Frumgögn!O17</f>
        <v>22614</v>
      </c>
      <c r="W113" s="46">
        <f>Frumgögn!P17</f>
        <v>11910</v>
      </c>
      <c r="X113" s="47">
        <f>Frumgögn!Q17</f>
        <v>10704</v>
      </c>
      <c r="Y113" s="10">
        <f t="shared" si="34"/>
        <v>-3.8710054863621002E-2</v>
      </c>
      <c r="Z113" s="53">
        <f t="shared" si="35"/>
        <v>3.4790296159546527E-2</v>
      </c>
    </row>
    <row r="114" spans="2:26" x14ac:dyDescent="0.35">
      <c r="B114" s="2" t="s">
        <v>21</v>
      </c>
      <c r="C114" s="68">
        <f>Frumgögn!O40</f>
        <v>492</v>
      </c>
      <c r="D114" s="69">
        <f>Frumgögn!P40</f>
        <v>341</v>
      </c>
      <c r="E114" s="70">
        <f>Frumgögn!Q40</f>
        <v>151</v>
      </c>
      <c r="F114" s="71">
        <f>Frumgögn!O62</f>
        <v>561</v>
      </c>
      <c r="G114" s="72">
        <f>Frumgögn!P62</f>
        <v>409</v>
      </c>
      <c r="H114" s="73">
        <f>Frumgögn!Q62</f>
        <v>152</v>
      </c>
      <c r="I114" s="74">
        <f>Frumgögn!O84</f>
        <v>35</v>
      </c>
      <c r="J114" s="69">
        <f>Frumgögn!P84</f>
        <v>22</v>
      </c>
      <c r="K114" s="70">
        <f>Frumgögn!Q84</f>
        <v>13</v>
      </c>
      <c r="L114" s="71">
        <f>Frumgögn!O106</f>
        <v>80</v>
      </c>
      <c r="M114" s="72">
        <f>Frumgögn!P106</f>
        <v>78</v>
      </c>
      <c r="N114" s="73">
        <f>Frumgögn!Q106</f>
        <v>2</v>
      </c>
      <c r="P114" s="45">
        <f t="shared" si="29"/>
        <v>1168</v>
      </c>
      <c r="Q114" s="46">
        <f t="shared" si="30"/>
        <v>850</v>
      </c>
      <c r="R114" s="47">
        <f t="shared" si="31"/>
        <v>318</v>
      </c>
      <c r="S114" s="52">
        <f t="shared" si="32"/>
        <v>-6.4467197572999624E-2</v>
      </c>
      <c r="T114" s="53">
        <f t="shared" si="33"/>
        <v>2.4118316268486917E-2</v>
      </c>
      <c r="V114" s="45">
        <f>Frumgögn!O18</f>
        <v>21014</v>
      </c>
      <c r="W114" s="46">
        <f>Frumgögn!P18</f>
        <v>11009</v>
      </c>
      <c r="X114" s="47">
        <f>Frumgögn!Q18</f>
        <v>10005</v>
      </c>
      <c r="Y114" s="10">
        <f t="shared" si="34"/>
        <v>-3.5781611586364698E-2</v>
      </c>
      <c r="Z114" s="53">
        <f t="shared" si="35"/>
        <v>3.2518396214150133E-2</v>
      </c>
    </row>
    <row r="115" spans="2:26" x14ac:dyDescent="0.35">
      <c r="B115" s="2" t="s">
        <v>22</v>
      </c>
      <c r="C115" s="68">
        <f>Frumgögn!O41</f>
        <v>539</v>
      </c>
      <c r="D115" s="69">
        <f>Frumgögn!P41</f>
        <v>386</v>
      </c>
      <c r="E115" s="70">
        <f>Frumgögn!Q41</f>
        <v>153</v>
      </c>
      <c r="F115" s="71">
        <f>Frumgögn!O63</f>
        <v>634</v>
      </c>
      <c r="G115" s="72">
        <f>Frumgögn!P63</f>
        <v>443</v>
      </c>
      <c r="H115" s="73">
        <f>Frumgögn!Q63</f>
        <v>191</v>
      </c>
      <c r="I115" s="74">
        <f>Frumgögn!O85</f>
        <v>54</v>
      </c>
      <c r="J115" s="69">
        <f>Frumgögn!P85</f>
        <v>21</v>
      </c>
      <c r="K115" s="70">
        <f>Frumgögn!Q85</f>
        <v>33</v>
      </c>
      <c r="L115" s="71">
        <f>Frumgögn!O107</f>
        <v>90</v>
      </c>
      <c r="M115" s="72">
        <f>Frumgögn!P107</f>
        <v>85</v>
      </c>
      <c r="N115" s="73">
        <f>Frumgögn!Q107</f>
        <v>5</v>
      </c>
      <c r="P115" s="45">
        <f t="shared" si="29"/>
        <v>1317</v>
      </c>
      <c r="Q115" s="46">
        <f t="shared" si="30"/>
        <v>935</v>
      </c>
      <c r="R115" s="47">
        <f t="shared" si="31"/>
        <v>382</v>
      </c>
      <c r="S115" s="52">
        <f t="shared" si="32"/>
        <v>-7.0913917330299586E-2</v>
      </c>
      <c r="T115" s="53">
        <f t="shared" si="33"/>
        <v>2.8972317026924536E-2</v>
      </c>
      <c r="V115" s="45">
        <f>Frumgögn!O19</f>
        <v>22939</v>
      </c>
      <c r="W115" s="46">
        <f>Frumgögn!P19</f>
        <v>11824</v>
      </c>
      <c r="X115" s="47">
        <f>Frumgögn!Q19</f>
        <v>11115</v>
      </c>
      <c r="Y115" s="10">
        <f t="shared" si="34"/>
        <v>-3.8430536415403414E-2</v>
      </c>
      <c r="Z115" s="53">
        <f t="shared" si="35"/>
        <v>3.6126134324865444E-2</v>
      </c>
    </row>
    <row r="116" spans="2:26" x14ac:dyDescent="0.35">
      <c r="B116" s="2" t="s">
        <v>23</v>
      </c>
      <c r="C116" s="68">
        <f>Frumgögn!O42</f>
        <v>683</v>
      </c>
      <c r="D116" s="69">
        <f>Frumgögn!P42</f>
        <v>514</v>
      </c>
      <c r="E116" s="70">
        <f>Frumgögn!Q42</f>
        <v>169</v>
      </c>
      <c r="F116" s="71">
        <f>Frumgögn!O64</f>
        <v>519</v>
      </c>
      <c r="G116" s="72">
        <f>Frumgögn!P64</f>
        <v>349</v>
      </c>
      <c r="H116" s="73">
        <f>Frumgögn!Q64</f>
        <v>170</v>
      </c>
      <c r="I116" s="74">
        <f>Frumgögn!O86</f>
        <v>47</v>
      </c>
      <c r="J116" s="69">
        <f>Frumgögn!P86</f>
        <v>24</v>
      </c>
      <c r="K116" s="70">
        <f>Frumgögn!Q86</f>
        <v>23</v>
      </c>
      <c r="L116" s="71">
        <f>Frumgögn!O108</f>
        <v>81</v>
      </c>
      <c r="M116" s="72">
        <f>Frumgögn!P108</f>
        <v>73</v>
      </c>
      <c r="N116" s="73">
        <f>Frumgögn!Q108</f>
        <v>8</v>
      </c>
      <c r="P116" s="45">
        <f t="shared" si="29"/>
        <v>1330</v>
      </c>
      <c r="Q116" s="46">
        <f t="shared" si="30"/>
        <v>960</v>
      </c>
      <c r="R116" s="47">
        <f t="shared" si="31"/>
        <v>370</v>
      </c>
      <c r="S116" s="52">
        <f t="shared" si="32"/>
        <v>-7.2810011376564274E-2</v>
      </c>
      <c r="T116" s="53">
        <f t="shared" si="33"/>
        <v>2.8062191884717484E-2</v>
      </c>
      <c r="V116" s="45">
        <f>Frumgögn!O20</f>
        <v>22236</v>
      </c>
      <c r="W116" s="46">
        <f>Frumgögn!P20</f>
        <v>11680</v>
      </c>
      <c r="X116" s="47">
        <f>Frumgögn!Q20</f>
        <v>10556</v>
      </c>
      <c r="Y116" s="10">
        <f t="shared" si="34"/>
        <v>-3.7962505525364676E-2</v>
      </c>
      <c r="Z116" s="53">
        <f t="shared" si="35"/>
        <v>3.4309264411451157E-2</v>
      </c>
    </row>
    <row r="117" spans="2:26" x14ac:dyDescent="0.35">
      <c r="B117" s="2" t="s">
        <v>24</v>
      </c>
      <c r="C117" s="68">
        <f>Frumgögn!O43</f>
        <v>550</v>
      </c>
      <c r="D117" s="69">
        <f>Frumgögn!P43</f>
        <v>417</v>
      </c>
      <c r="E117" s="70">
        <f>Frumgögn!Q43</f>
        <v>133</v>
      </c>
      <c r="F117" s="71">
        <f>Frumgögn!O65</f>
        <v>424</v>
      </c>
      <c r="G117" s="72">
        <f>Frumgögn!P65</f>
        <v>282</v>
      </c>
      <c r="H117" s="73">
        <f>Frumgögn!Q65</f>
        <v>142</v>
      </c>
      <c r="I117" s="74">
        <f>Frumgögn!O87</f>
        <v>51</v>
      </c>
      <c r="J117" s="69">
        <f>Frumgögn!P87</f>
        <v>31</v>
      </c>
      <c r="K117" s="70">
        <f>Frumgögn!Q87</f>
        <v>20</v>
      </c>
      <c r="L117" s="71">
        <f>Frumgögn!O109</f>
        <v>63</v>
      </c>
      <c r="M117" s="72">
        <f>Frumgögn!P109</f>
        <v>60</v>
      </c>
      <c r="N117" s="73">
        <f>Frumgögn!Q109</f>
        <v>3</v>
      </c>
      <c r="P117" s="45">
        <f t="shared" si="29"/>
        <v>1088</v>
      </c>
      <c r="Q117" s="46">
        <f t="shared" si="30"/>
        <v>790</v>
      </c>
      <c r="R117" s="47">
        <f t="shared" si="31"/>
        <v>298</v>
      </c>
      <c r="S117" s="52">
        <f t="shared" si="32"/>
        <v>-5.9916571861964356E-2</v>
      </c>
      <c r="T117" s="53">
        <f t="shared" si="33"/>
        <v>2.2601441031475163E-2</v>
      </c>
      <c r="V117" s="45">
        <f>Frumgögn!O21</f>
        <v>19917</v>
      </c>
      <c r="W117" s="46">
        <f>Frumgögn!P21</f>
        <v>10405</v>
      </c>
      <c r="X117" s="47">
        <f>Frumgögn!Q21</f>
        <v>9512</v>
      </c>
      <c r="Y117" s="10">
        <f t="shared" si="34"/>
        <v>-3.3818482019813308E-2</v>
      </c>
      <c r="Z117" s="53">
        <f t="shared" si="35"/>
        <v>3.0916040458670271E-2</v>
      </c>
    </row>
    <row r="118" spans="2:26" x14ac:dyDescent="0.35">
      <c r="B118" s="2" t="s">
        <v>25</v>
      </c>
      <c r="C118" s="68">
        <f>Frumgögn!O44</f>
        <v>374</v>
      </c>
      <c r="D118" s="69">
        <f>Frumgögn!P44</f>
        <v>253</v>
      </c>
      <c r="E118" s="70">
        <f>Frumgögn!Q44</f>
        <v>121</v>
      </c>
      <c r="F118" s="71">
        <f>Frumgögn!O66</f>
        <v>354</v>
      </c>
      <c r="G118" s="72">
        <f>Frumgögn!P66</f>
        <v>235</v>
      </c>
      <c r="H118" s="73">
        <f>Frumgögn!Q66</f>
        <v>119</v>
      </c>
      <c r="I118" s="74">
        <f>Frumgögn!O88</f>
        <v>50</v>
      </c>
      <c r="J118" s="69">
        <f>Frumgögn!P88</f>
        <v>29</v>
      </c>
      <c r="K118" s="70">
        <f>Frumgögn!Q88</f>
        <v>21</v>
      </c>
      <c r="L118" s="71">
        <f>Frumgögn!O110</f>
        <v>35</v>
      </c>
      <c r="M118" s="72">
        <f>Frumgögn!P110</f>
        <v>33</v>
      </c>
      <c r="N118" s="73">
        <f>Frumgögn!Q110</f>
        <v>2</v>
      </c>
      <c r="P118" s="45">
        <f t="shared" si="29"/>
        <v>813</v>
      </c>
      <c r="Q118" s="46">
        <f t="shared" si="30"/>
        <v>550</v>
      </c>
      <c r="R118" s="47">
        <f t="shared" si="31"/>
        <v>263</v>
      </c>
      <c r="S118" s="52">
        <f t="shared" si="32"/>
        <v>-4.1714069017823284E-2</v>
      </c>
      <c r="T118" s="53">
        <f t="shared" si="33"/>
        <v>1.9946909366704589E-2</v>
      </c>
      <c r="V118" s="45">
        <f>Frumgögn!O22</f>
        <v>16976</v>
      </c>
      <c r="W118" s="46">
        <f>Frumgögn!P22</f>
        <v>8754</v>
      </c>
      <c r="X118" s="47">
        <f>Frumgögn!Q22</f>
        <v>8222</v>
      </c>
      <c r="Y118" s="10">
        <f t="shared" si="34"/>
        <v>-2.8452377856938559E-2</v>
      </c>
      <c r="Z118" s="53">
        <f t="shared" si="35"/>
        <v>2.6723263735406538E-2</v>
      </c>
    </row>
    <row r="119" spans="2:26" x14ac:dyDescent="0.35">
      <c r="B119" s="2" t="s">
        <v>26</v>
      </c>
      <c r="C119" s="68">
        <f>Frumgögn!O45</f>
        <v>246</v>
      </c>
      <c r="D119" s="69">
        <f>Frumgögn!P45</f>
        <v>142</v>
      </c>
      <c r="E119" s="70">
        <f>Frumgögn!Q45</f>
        <v>104</v>
      </c>
      <c r="F119" s="71">
        <f>Frumgögn!O67</f>
        <v>235</v>
      </c>
      <c r="G119" s="72">
        <f>Frumgögn!P67</f>
        <v>127</v>
      </c>
      <c r="H119" s="73">
        <f>Frumgögn!Q67</f>
        <v>108</v>
      </c>
      <c r="I119" s="74">
        <f>Frumgögn!O89</f>
        <v>36</v>
      </c>
      <c r="J119" s="69">
        <f>Frumgögn!P89</f>
        <v>21</v>
      </c>
      <c r="K119" s="70">
        <f>Frumgögn!Q89</f>
        <v>15</v>
      </c>
      <c r="L119" s="71">
        <f>Frumgögn!O111</f>
        <v>8</v>
      </c>
      <c r="M119" s="72">
        <f>Frumgögn!P111</f>
        <v>5</v>
      </c>
      <c r="N119" s="73">
        <f>Frumgögn!Q111</f>
        <v>3</v>
      </c>
      <c r="P119" s="45">
        <f t="shared" si="29"/>
        <v>525</v>
      </c>
      <c r="Q119" s="46">
        <f t="shared" si="30"/>
        <v>295</v>
      </c>
      <c r="R119" s="47">
        <f t="shared" si="31"/>
        <v>230</v>
      </c>
      <c r="S119" s="52">
        <f t="shared" si="32"/>
        <v>-2.2373909745923397E-2</v>
      </c>
      <c r="T119" s="53">
        <f t="shared" si="33"/>
        <v>1.7444065225635193E-2</v>
      </c>
      <c r="V119" s="45">
        <f>Frumgögn!O23</f>
        <v>13234</v>
      </c>
      <c r="W119" s="46">
        <f>Frumgögn!P23</f>
        <v>6713</v>
      </c>
      <c r="X119" s="47">
        <f>Frumgögn!Q23</f>
        <v>6521</v>
      </c>
      <c r="Y119" s="10">
        <f t="shared" si="34"/>
        <v>-2.1818690033542212E-2</v>
      </c>
      <c r="Z119" s="53">
        <f t="shared" si="35"/>
        <v>2.1194648846823889E-2</v>
      </c>
    </row>
    <row r="120" spans="2:26" x14ac:dyDescent="0.35">
      <c r="B120" s="2" t="s">
        <v>27</v>
      </c>
      <c r="C120" s="68">
        <f>Frumgögn!O46</f>
        <v>145</v>
      </c>
      <c r="D120" s="69">
        <f>Frumgögn!P46</f>
        <v>75</v>
      </c>
      <c r="E120" s="70">
        <f>Frumgögn!Q46</f>
        <v>70</v>
      </c>
      <c r="F120" s="71">
        <f>Frumgögn!O68</f>
        <v>166</v>
      </c>
      <c r="G120" s="72">
        <f>Frumgögn!P68</f>
        <v>96</v>
      </c>
      <c r="H120" s="73">
        <f>Frumgögn!Q68</f>
        <v>70</v>
      </c>
      <c r="I120" s="74">
        <f>Frumgögn!O90</f>
        <v>26</v>
      </c>
      <c r="J120" s="69">
        <f>Frumgögn!P90</f>
        <v>15</v>
      </c>
      <c r="K120" s="70">
        <f>Frumgögn!Q90</f>
        <v>11</v>
      </c>
      <c r="L120" s="71">
        <f>Frumgögn!O112</f>
        <v>2</v>
      </c>
      <c r="M120" s="72">
        <f>Frumgögn!P112</f>
        <v>2</v>
      </c>
      <c r="N120" s="73">
        <f>Frumgögn!Q112</f>
        <v>0</v>
      </c>
      <c r="P120" s="45">
        <f t="shared" si="29"/>
        <v>339</v>
      </c>
      <c r="Q120" s="46">
        <f t="shared" si="30"/>
        <v>188</v>
      </c>
      <c r="R120" s="47">
        <f t="shared" si="31"/>
        <v>151</v>
      </c>
      <c r="S120" s="52">
        <f t="shared" si="32"/>
        <v>-1.4258627227910504E-2</v>
      </c>
      <c r="T120" s="53">
        <f t="shared" si="33"/>
        <v>1.1452408039438757E-2</v>
      </c>
      <c r="V120" s="45">
        <f>Frumgögn!O24</f>
        <v>9434</v>
      </c>
      <c r="W120" s="46">
        <f>Frumgögn!P24</f>
        <v>4639</v>
      </c>
      <c r="X120" s="47">
        <f>Frumgögn!Q24</f>
        <v>4795</v>
      </c>
      <c r="Y120" s="10">
        <f t="shared" si="34"/>
        <v>-1.5077745131178658E-2</v>
      </c>
      <c r="Z120" s="53">
        <f t="shared" si="35"/>
        <v>1.5584778595387296E-2</v>
      </c>
    </row>
    <row r="121" spans="2:26" x14ac:dyDescent="0.35">
      <c r="B121" s="2" t="s">
        <v>28</v>
      </c>
      <c r="C121" s="68">
        <f>Frumgögn!O47</f>
        <v>143</v>
      </c>
      <c r="D121" s="69">
        <f>Frumgögn!P47</f>
        <v>79</v>
      </c>
      <c r="E121" s="70">
        <f>Frumgögn!Q47</f>
        <v>64</v>
      </c>
      <c r="F121" s="71">
        <f>Frumgögn!O69</f>
        <v>126</v>
      </c>
      <c r="G121" s="72">
        <f>Frumgögn!P69</f>
        <v>63</v>
      </c>
      <c r="H121" s="73">
        <f>Frumgögn!Q69</f>
        <v>63</v>
      </c>
      <c r="I121" s="74">
        <f>Frumgögn!O91</f>
        <v>33</v>
      </c>
      <c r="J121" s="69">
        <f>Frumgögn!P91</f>
        <v>15</v>
      </c>
      <c r="K121" s="70">
        <f>Frumgögn!Q91</f>
        <v>18</v>
      </c>
      <c r="L121" s="71">
        <f>Frumgögn!O113</f>
        <v>5</v>
      </c>
      <c r="M121" s="72">
        <f>Frumgögn!P113</f>
        <v>4</v>
      </c>
      <c r="N121" s="73">
        <f>Frumgögn!Q113</f>
        <v>1</v>
      </c>
      <c r="P121" s="45">
        <f t="shared" si="29"/>
        <v>307</v>
      </c>
      <c r="Q121" s="46">
        <f t="shared" si="30"/>
        <v>161</v>
      </c>
      <c r="R121" s="47">
        <f t="shared" si="31"/>
        <v>146</v>
      </c>
      <c r="S121" s="52">
        <f t="shared" si="32"/>
        <v>-1.2210845657944634E-2</v>
      </c>
      <c r="T121" s="53">
        <f t="shared" si="33"/>
        <v>1.1073189230185817E-2</v>
      </c>
      <c r="V121" s="45">
        <f>Frumgögn!O25</f>
        <v>8740</v>
      </c>
      <c r="W121" s="46">
        <f>Frumgögn!P25</f>
        <v>4132</v>
      </c>
      <c r="X121" s="47">
        <f>Frumgögn!Q25</f>
        <v>4608</v>
      </c>
      <c r="Y121" s="10">
        <f t="shared" si="34"/>
        <v>-1.3429886372500584E-2</v>
      </c>
      <c r="Z121" s="53">
        <f t="shared" si="35"/>
        <v>1.4976988481239762E-2</v>
      </c>
    </row>
    <row r="122" spans="2:26" x14ac:dyDescent="0.35">
      <c r="B122" s="2" t="s">
        <v>29</v>
      </c>
      <c r="C122" s="68">
        <f>Frumgögn!O48</f>
        <v>104</v>
      </c>
      <c r="D122" s="69">
        <f>Frumgögn!P48</f>
        <v>54</v>
      </c>
      <c r="E122" s="70">
        <f>Frumgögn!Q48</f>
        <v>50</v>
      </c>
      <c r="F122" s="71">
        <f>Frumgögn!O70</f>
        <v>121</v>
      </c>
      <c r="G122" s="72">
        <f>Frumgögn!P70</f>
        <v>69</v>
      </c>
      <c r="H122" s="73">
        <f>Frumgögn!Q70</f>
        <v>52</v>
      </c>
      <c r="I122" s="74">
        <f>Frumgögn!O92</f>
        <v>35</v>
      </c>
      <c r="J122" s="69">
        <f>Frumgögn!P92</f>
        <v>19</v>
      </c>
      <c r="K122" s="70">
        <f>Frumgögn!Q92</f>
        <v>16</v>
      </c>
      <c r="L122" s="71">
        <f>Frumgögn!O114</f>
        <v>1</v>
      </c>
      <c r="M122" s="72">
        <f>Frumgögn!P114</f>
        <v>1</v>
      </c>
      <c r="N122" s="73">
        <f>Frumgögn!Q114</f>
        <v>0</v>
      </c>
      <c r="P122" s="45">
        <f t="shared" si="29"/>
        <v>261</v>
      </c>
      <c r="Q122" s="46">
        <f t="shared" si="30"/>
        <v>143</v>
      </c>
      <c r="R122" s="47">
        <f t="shared" si="31"/>
        <v>118</v>
      </c>
      <c r="S122" s="52">
        <f t="shared" si="32"/>
        <v>-1.0845657944634053E-2</v>
      </c>
      <c r="T122" s="53">
        <f t="shared" si="33"/>
        <v>8.9495638983693587E-3</v>
      </c>
      <c r="V122" s="45">
        <f>Frumgögn!O26</f>
        <v>7820</v>
      </c>
      <c r="W122" s="46">
        <f>Frumgögn!P26</f>
        <v>3601</v>
      </c>
      <c r="X122" s="47">
        <f>Frumgögn!Q26</f>
        <v>4219</v>
      </c>
      <c r="Y122" s="10">
        <f t="shared" si="34"/>
        <v>-1.1704022465482722E-2</v>
      </c>
      <c r="Z122" s="53">
        <f t="shared" si="35"/>
        <v>1.3712655035232325E-2</v>
      </c>
    </row>
    <row r="123" spans="2:26" x14ac:dyDescent="0.35">
      <c r="B123" s="2" t="s">
        <v>30</v>
      </c>
      <c r="C123" s="68">
        <f>Frumgögn!O49</f>
        <v>84</v>
      </c>
      <c r="D123" s="69">
        <f>Frumgögn!P49</f>
        <v>31</v>
      </c>
      <c r="E123" s="70">
        <f>Frumgögn!Q49</f>
        <v>53</v>
      </c>
      <c r="F123" s="71">
        <f>Frumgögn!O71</f>
        <v>87</v>
      </c>
      <c r="G123" s="72">
        <f>Frumgögn!P71</f>
        <v>39</v>
      </c>
      <c r="H123" s="73">
        <f>Frumgögn!Q71</f>
        <v>48</v>
      </c>
      <c r="I123" s="74">
        <f>Frumgögn!O93</f>
        <v>17</v>
      </c>
      <c r="J123" s="69">
        <f>Frumgögn!P93</f>
        <v>7</v>
      </c>
      <c r="K123" s="70">
        <f>Frumgögn!Q93</f>
        <v>10</v>
      </c>
      <c r="L123" s="71">
        <f>Frumgögn!O115</f>
        <v>2</v>
      </c>
      <c r="M123" s="72">
        <f>Frumgögn!P115</f>
        <v>1</v>
      </c>
      <c r="N123" s="73">
        <f>Frumgögn!Q115</f>
        <v>1</v>
      </c>
      <c r="P123" s="45">
        <f t="shared" si="29"/>
        <v>190</v>
      </c>
      <c r="Q123" s="46">
        <f t="shared" si="30"/>
        <v>78</v>
      </c>
      <c r="R123" s="47">
        <f t="shared" si="31"/>
        <v>112</v>
      </c>
      <c r="S123" s="52">
        <f t="shared" si="32"/>
        <v>-5.9158134243458473E-3</v>
      </c>
      <c r="T123" s="53">
        <f t="shared" si="33"/>
        <v>8.4945013272658323E-3</v>
      </c>
      <c r="V123" s="45">
        <f>Frumgögn!O27</f>
        <v>5352</v>
      </c>
      <c r="W123" s="46">
        <f>Frumgögn!P27</f>
        <v>2243</v>
      </c>
      <c r="X123" s="47">
        <f>Frumgögn!Q27</f>
        <v>3109</v>
      </c>
      <c r="Y123" s="10">
        <f t="shared" si="34"/>
        <v>-7.2902311552562465E-3</v>
      </c>
      <c r="Z123" s="53">
        <f t="shared" si="35"/>
        <v>1.0104916924517019E-2</v>
      </c>
    </row>
    <row r="124" spans="2:26" x14ac:dyDescent="0.35">
      <c r="B124" s="2" t="s">
        <v>31</v>
      </c>
      <c r="C124" s="68">
        <f>Frumgögn!O50</f>
        <v>47</v>
      </c>
      <c r="D124" s="69">
        <f>Frumgögn!P50</f>
        <v>22</v>
      </c>
      <c r="E124" s="70">
        <f>Frumgögn!Q50</f>
        <v>25</v>
      </c>
      <c r="F124" s="71">
        <f>Frumgögn!O72</f>
        <v>39</v>
      </c>
      <c r="G124" s="72">
        <f>Frumgögn!P72</f>
        <v>16</v>
      </c>
      <c r="H124" s="73">
        <f>Frumgögn!Q72</f>
        <v>23</v>
      </c>
      <c r="I124" s="74">
        <f>Frumgögn!O94</f>
        <v>2</v>
      </c>
      <c r="J124" s="69">
        <f>Frumgögn!P94</f>
        <v>0</v>
      </c>
      <c r="K124" s="70">
        <f>Frumgögn!Q94</f>
        <v>2</v>
      </c>
      <c r="L124" s="71">
        <f>Frumgögn!O116</f>
        <v>2</v>
      </c>
      <c r="M124" s="72">
        <f>Frumgögn!P116</f>
        <v>1</v>
      </c>
      <c r="N124" s="73">
        <f>Frumgögn!Q116</f>
        <v>1</v>
      </c>
      <c r="P124" s="45">
        <f t="shared" si="29"/>
        <v>90</v>
      </c>
      <c r="Q124" s="46">
        <f t="shared" si="30"/>
        <v>39</v>
      </c>
      <c r="R124" s="47">
        <f t="shared" si="31"/>
        <v>51</v>
      </c>
      <c r="S124" s="52">
        <f t="shared" si="32"/>
        <v>-2.9579067121729237E-3</v>
      </c>
      <c r="T124" s="53">
        <f t="shared" si="33"/>
        <v>3.8680318543799774E-3</v>
      </c>
      <c r="V124" s="45">
        <f>Frumgögn!O28</f>
        <v>2947</v>
      </c>
      <c r="W124" s="46">
        <f>Frumgögn!P28</f>
        <v>1139</v>
      </c>
      <c r="X124" s="47">
        <f>Frumgögn!Q28</f>
        <v>1808</v>
      </c>
      <c r="Y124" s="10">
        <f t="shared" si="34"/>
        <v>-3.7019943316258875E-3</v>
      </c>
      <c r="Z124" s="53">
        <f t="shared" si="35"/>
        <v>5.8763878415975454E-3</v>
      </c>
    </row>
    <row r="125" spans="2:26" x14ac:dyDescent="0.35">
      <c r="B125" s="2" t="s">
        <v>32</v>
      </c>
      <c r="C125" s="68">
        <f>Frumgögn!O51</f>
        <v>18</v>
      </c>
      <c r="D125" s="69">
        <f>Frumgögn!P51</f>
        <v>7</v>
      </c>
      <c r="E125" s="70">
        <f>Frumgögn!Q51</f>
        <v>11</v>
      </c>
      <c r="F125" s="71">
        <f>Frumgögn!O73</f>
        <v>15</v>
      </c>
      <c r="G125" s="72">
        <f>Frumgögn!P73</f>
        <v>6</v>
      </c>
      <c r="H125" s="73">
        <f>Frumgögn!Q73</f>
        <v>9</v>
      </c>
      <c r="I125" s="74">
        <f>Frumgögn!O95</f>
        <v>3</v>
      </c>
      <c r="J125" s="69">
        <f>Frumgögn!P95</f>
        <v>1</v>
      </c>
      <c r="K125" s="70">
        <f>Frumgögn!Q95</f>
        <v>2</v>
      </c>
      <c r="L125" s="71">
        <f>Frumgögn!O117</f>
        <v>0</v>
      </c>
      <c r="M125" s="72">
        <f>Frumgögn!P117</f>
        <v>0</v>
      </c>
      <c r="N125" s="73">
        <f>Frumgögn!Q117</f>
        <v>0</v>
      </c>
      <c r="P125" s="45">
        <f t="shared" si="29"/>
        <v>36</v>
      </c>
      <c r="Q125" s="46">
        <f t="shared" si="30"/>
        <v>14</v>
      </c>
      <c r="R125" s="47">
        <f t="shared" si="31"/>
        <v>22</v>
      </c>
      <c r="S125" s="52">
        <f t="shared" si="32"/>
        <v>-1.061812665908229E-3</v>
      </c>
      <c r="T125" s="53">
        <f t="shared" si="33"/>
        <v>1.6685627607129314E-3</v>
      </c>
      <c r="V125" s="45">
        <f>Frumgögn!O29</f>
        <v>1065</v>
      </c>
      <c r="W125" s="46">
        <f>Frumgögn!P29</f>
        <v>350</v>
      </c>
      <c r="X125" s="47">
        <f>Frumgögn!Q29</f>
        <v>715</v>
      </c>
      <c r="Y125" s="10">
        <f t="shared" si="34"/>
        <v>-1.137575079955277E-3</v>
      </c>
      <c r="Z125" s="53">
        <f t="shared" si="35"/>
        <v>2.3239033776229229E-3</v>
      </c>
    </row>
    <row r="126" spans="2:26" x14ac:dyDescent="0.35">
      <c r="B126" s="2" t="s">
        <v>33</v>
      </c>
      <c r="C126" s="68">
        <f>Frumgögn!O52</f>
        <v>4</v>
      </c>
      <c r="D126" s="69">
        <f>Frumgögn!P52</f>
        <v>1</v>
      </c>
      <c r="E126" s="70">
        <f>Frumgögn!Q52</f>
        <v>3</v>
      </c>
      <c r="F126" s="71">
        <f>Frumgögn!O74</f>
        <v>2</v>
      </c>
      <c r="G126" s="72">
        <f>Frumgögn!P74</f>
        <v>0</v>
      </c>
      <c r="H126" s="73">
        <f>Frumgögn!Q74</f>
        <v>2</v>
      </c>
      <c r="I126" s="74">
        <f>Frumgögn!O96</f>
        <v>0</v>
      </c>
      <c r="J126" s="69">
        <f>Frumgögn!P96</f>
        <v>0</v>
      </c>
      <c r="K126" s="70">
        <f>Frumgögn!Q96</f>
        <v>0</v>
      </c>
      <c r="L126" s="71">
        <f>Frumgögn!O118</f>
        <v>0</v>
      </c>
      <c r="M126" s="72">
        <f>Frumgögn!P118</f>
        <v>0</v>
      </c>
      <c r="N126" s="73">
        <f>Frumgögn!Q118</f>
        <v>0</v>
      </c>
      <c r="P126" s="45">
        <f t="shared" si="29"/>
        <v>6</v>
      </c>
      <c r="Q126" s="46">
        <f t="shared" si="30"/>
        <v>1</v>
      </c>
      <c r="R126" s="47">
        <f t="shared" si="31"/>
        <v>5</v>
      </c>
      <c r="S126" s="52">
        <f t="shared" si="32"/>
        <v>-7.5843761850587782E-5</v>
      </c>
      <c r="T126" s="53">
        <f t="shared" si="33"/>
        <v>3.7921880925293893E-4</v>
      </c>
      <c r="V126" s="45">
        <f>Frumgögn!O30</f>
        <v>242</v>
      </c>
      <c r="W126" s="46">
        <f>Frumgögn!P30</f>
        <v>52</v>
      </c>
      <c r="X126" s="47">
        <f>Frumgögn!Q30</f>
        <v>190</v>
      </c>
      <c r="Y126" s="10">
        <f t="shared" si="34"/>
        <v>-1.6901115473621258E-4</v>
      </c>
      <c r="Z126" s="53">
        <f t="shared" si="35"/>
        <v>6.175407576900075E-4</v>
      </c>
    </row>
    <row r="127" spans="2:26" ht="15" thickBot="1" x14ac:dyDescent="0.4">
      <c r="B127" s="2" t="s">
        <v>34</v>
      </c>
      <c r="C127" s="75">
        <f>Frumgögn!O53</f>
        <v>2</v>
      </c>
      <c r="D127" s="76">
        <f>Frumgögn!P53</f>
        <v>0</v>
      </c>
      <c r="E127" s="77">
        <f>Frumgögn!Q53</f>
        <v>2</v>
      </c>
      <c r="F127" s="78">
        <f>Frumgögn!O75</f>
        <v>0</v>
      </c>
      <c r="G127" s="79">
        <f>Frumgögn!P75</f>
        <v>0</v>
      </c>
      <c r="H127" s="80">
        <f>Frumgögn!Q75</f>
        <v>0</v>
      </c>
      <c r="I127" s="81">
        <f>Frumgögn!O97</f>
        <v>1</v>
      </c>
      <c r="J127" s="76">
        <f>Frumgögn!P97</f>
        <v>1</v>
      </c>
      <c r="K127" s="77">
        <f>Frumgögn!Q97</f>
        <v>0</v>
      </c>
      <c r="L127" s="78">
        <f>Frumgögn!O119</f>
        <v>0</v>
      </c>
      <c r="M127" s="79">
        <f>Frumgögn!P119</f>
        <v>0</v>
      </c>
      <c r="N127" s="80">
        <f>Frumgögn!Q119</f>
        <v>0</v>
      </c>
      <c r="P127" s="48">
        <f t="shared" si="29"/>
        <v>3</v>
      </c>
      <c r="Q127" s="49">
        <f t="shared" si="30"/>
        <v>1</v>
      </c>
      <c r="R127" s="50">
        <f t="shared" si="31"/>
        <v>2</v>
      </c>
      <c r="S127" s="54">
        <f t="shared" si="32"/>
        <v>-7.5843761850587782E-5</v>
      </c>
      <c r="T127" s="55">
        <f t="shared" si="33"/>
        <v>1.5168752370117556E-4</v>
      </c>
      <c r="V127" s="48">
        <f>Frumgögn!O31</f>
        <v>33</v>
      </c>
      <c r="W127" s="49">
        <f>Frumgögn!P31</f>
        <v>9</v>
      </c>
      <c r="X127" s="50">
        <f>Frumgögn!Q31</f>
        <v>24</v>
      </c>
      <c r="Y127" s="60">
        <f t="shared" si="34"/>
        <v>-2.925193062742141E-5</v>
      </c>
      <c r="Z127" s="55">
        <f t="shared" si="35"/>
        <v>7.8005148339790425E-5</v>
      </c>
    </row>
    <row r="128" spans="2:26" x14ac:dyDescent="0.35">
      <c r="B128" s="9"/>
      <c r="C128" s="9"/>
      <c r="D128" s="9"/>
      <c r="H128" s="9"/>
      <c r="I128" s="9"/>
      <c r="J128" s="10"/>
      <c r="O128" s="2" t="s">
        <v>43</v>
      </c>
      <c r="P128" s="9">
        <f>SUM(P107:P127)</f>
        <v>13185</v>
      </c>
      <c r="Q128" s="9">
        <f>SUM(Q107:Q127)</f>
        <v>8298</v>
      </c>
      <c r="R128" s="9">
        <f>SUM(R107:R127)</f>
        <v>4887</v>
      </c>
      <c r="U128" s="2" t="s">
        <v>43</v>
      </c>
      <c r="V128" s="9">
        <f>SUM(V107:V127)</f>
        <v>307672</v>
      </c>
      <c r="W128" s="9">
        <f>SUM(W107:W127)</f>
        <v>156576</v>
      </c>
      <c r="X128" s="9">
        <f>SUM(X107:X127)</f>
        <v>151096</v>
      </c>
    </row>
    <row r="129" spans="1:26" ht="15" thickBot="1" x14ac:dyDescent="0.4"/>
    <row r="130" spans="1:26" ht="21.5" thickBot="1" x14ac:dyDescent="0.55000000000000004">
      <c r="A130" s="2" t="s">
        <v>39</v>
      </c>
      <c r="B130" s="58">
        <v>2008</v>
      </c>
      <c r="C130" s="227" t="s">
        <v>35</v>
      </c>
      <c r="D130" s="228"/>
      <c r="E130" s="229"/>
      <c r="F130" s="227" t="s">
        <v>36</v>
      </c>
      <c r="G130" s="228"/>
      <c r="H130" s="229"/>
      <c r="I130" s="227" t="s">
        <v>37</v>
      </c>
      <c r="J130" s="228"/>
      <c r="K130" s="229"/>
      <c r="L130" s="227" t="s">
        <v>38</v>
      </c>
      <c r="M130" s="228"/>
      <c r="N130" s="229"/>
      <c r="O130" s="51"/>
      <c r="P130" s="230" t="s">
        <v>39</v>
      </c>
      <c r="Q130" s="231"/>
      <c r="R130" s="232"/>
      <c r="S130" s="233">
        <f>B130</f>
        <v>2008</v>
      </c>
      <c r="T130" s="234"/>
      <c r="V130" s="230" t="s">
        <v>40</v>
      </c>
      <c r="W130" s="231"/>
      <c r="X130" s="232"/>
      <c r="Y130" s="233">
        <f>B130</f>
        <v>2008</v>
      </c>
      <c r="Z130" s="234"/>
    </row>
    <row r="131" spans="1:26" ht="15" thickBot="1" x14ac:dyDescent="0.4">
      <c r="A131" s="2"/>
      <c r="B131" s="2"/>
      <c r="C131" s="13" t="s">
        <v>10</v>
      </c>
      <c r="D131" s="12" t="s">
        <v>11</v>
      </c>
      <c r="E131" s="14" t="s">
        <v>12</v>
      </c>
      <c r="F131" s="13" t="s">
        <v>10</v>
      </c>
      <c r="G131" s="12" t="s">
        <v>11</v>
      </c>
      <c r="H131" s="14" t="s">
        <v>12</v>
      </c>
      <c r="I131" s="13" t="s">
        <v>10</v>
      </c>
      <c r="J131" s="12" t="s">
        <v>11</v>
      </c>
      <c r="K131" s="14" t="s">
        <v>12</v>
      </c>
      <c r="L131" s="13" t="s">
        <v>10</v>
      </c>
      <c r="M131" s="12" t="s">
        <v>11</v>
      </c>
      <c r="N131" s="14" t="s">
        <v>12</v>
      </c>
      <c r="O131" s="12"/>
      <c r="P131" s="21" t="s">
        <v>10</v>
      </c>
      <c r="Q131" s="22" t="s">
        <v>11</v>
      </c>
      <c r="R131" s="23" t="s">
        <v>12</v>
      </c>
      <c r="S131" s="18" t="s">
        <v>41</v>
      </c>
      <c r="T131" s="20" t="s">
        <v>42</v>
      </c>
      <c r="U131" s="2"/>
      <c r="V131" s="15" t="s">
        <v>10</v>
      </c>
      <c r="W131" s="16" t="s">
        <v>11</v>
      </c>
      <c r="X131" s="17" t="s">
        <v>12</v>
      </c>
      <c r="Y131" s="18" t="s">
        <v>41</v>
      </c>
      <c r="Z131" s="20" t="s">
        <v>42</v>
      </c>
    </row>
    <row r="132" spans="1:26" x14ac:dyDescent="0.35">
      <c r="B132" s="2" t="s">
        <v>14</v>
      </c>
      <c r="C132" s="61">
        <f>Frumgögn!R33</f>
        <v>295</v>
      </c>
      <c r="D132" s="62">
        <f>Frumgögn!S33</f>
        <v>164</v>
      </c>
      <c r="E132" s="63">
        <f>Frumgögn!T33</f>
        <v>131</v>
      </c>
      <c r="F132" s="64">
        <f>Frumgögn!R55</f>
        <v>346</v>
      </c>
      <c r="G132" s="65">
        <f>Frumgögn!S55</f>
        <v>193</v>
      </c>
      <c r="H132" s="66">
        <f>Frumgögn!T55</f>
        <v>153</v>
      </c>
      <c r="I132" s="67">
        <f>Frumgögn!R77</f>
        <v>45</v>
      </c>
      <c r="J132" s="62">
        <f>Frumgögn!S77</f>
        <v>18</v>
      </c>
      <c r="K132" s="63">
        <f>Frumgögn!T77</f>
        <v>27</v>
      </c>
      <c r="L132" s="64">
        <f>Frumgögn!R99</f>
        <v>5</v>
      </c>
      <c r="M132" s="65">
        <f>Frumgögn!S99</f>
        <v>3</v>
      </c>
      <c r="N132" s="66">
        <f>Frumgögn!T99</f>
        <v>2</v>
      </c>
      <c r="P132" s="42">
        <f>C132+F132+I132+L132</f>
        <v>691</v>
      </c>
      <c r="Q132" s="43">
        <f>M132+J132+G132+D132</f>
        <v>378</v>
      </c>
      <c r="R132" s="44">
        <f>N132+K132+H132+E132</f>
        <v>313</v>
      </c>
      <c r="S132" s="52">
        <f>Q132/$P$153*-1</f>
        <v>-3.1826218742106595E-2</v>
      </c>
      <c r="T132" s="53">
        <f>R132/$P$153</f>
        <v>2.6353456259998315E-2</v>
      </c>
      <c r="V132" s="42">
        <f>Frumgögn!R11</f>
        <v>22103</v>
      </c>
      <c r="W132" s="43">
        <f>Frumgögn!S11</f>
        <v>11305</v>
      </c>
      <c r="X132" s="44">
        <f>Frumgögn!T11</f>
        <v>10798</v>
      </c>
      <c r="Y132" s="59">
        <f>W132/$V$153*-1</f>
        <v>-3.5836669741551197E-2</v>
      </c>
      <c r="Z132" s="57">
        <f>X132/$V$153</f>
        <v>3.4229487825676239E-2</v>
      </c>
    </row>
    <row r="133" spans="1:26" x14ac:dyDescent="0.35">
      <c r="B133" s="2" t="s">
        <v>15</v>
      </c>
      <c r="C133" s="68">
        <f>Frumgögn!R34</f>
        <v>338</v>
      </c>
      <c r="D133" s="69">
        <f>Frumgögn!S34</f>
        <v>155</v>
      </c>
      <c r="E133" s="70">
        <f>Frumgögn!T34</f>
        <v>183</v>
      </c>
      <c r="F133" s="71">
        <f>Frumgögn!R56</f>
        <v>311</v>
      </c>
      <c r="G133" s="72">
        <f>Frumgögn!S56</f>
        <v>158</v>
      </c>
      <c r="H133" s="73">
        <f>Frumgögn!T56</f>
        <v>153</v>
      </c>
      <c r="I133" s="74">
        <f>Frumgögn!R78</f>
        <v>44</v>
      </c>
      <c r="J133" s="69">
        <f>Frumgögn!S78</f>
        <v>25</v>
      </c>
      <c r="K133" s="70">
        <f>Frumgögn!T78</f>
        <v>19</v>
      </c>
      <c r="L133" s="71">
        <f>Frumgögn!R100</f>
        <v>6</v>
      </c>
      <c r="M133" s="72">
        <f>Frumgögn!S100</f>
        <v>4</v>
      </c>
      <c r="N133" s="73">
        <f>Frumgögn!T100</f>
        <v>2</v>
      </c>
      <c r="P133" s="45">
        <f t="shared" ref="P133:P152" si="36">C133+F133+I133+L133</f>
        <v>699</v>
      </c>
      <c r="Q133" s="46">
        <f t="shared" ref="Q133:Q152" si="37">M133+J133+G133+D133</f>
        <v>342</v>
      </c>
      <c r="R133" s="47">
        <f t="shared" ref="R133:R152" si="38">N133+K133+H133+E133</f>
        <v>357</v>
      </c>
      <c r="S133" s="52">
        <f t="shared" ref="S133:S152" si="39">Q133/$P$153*-1</f>
        <v>-2.8795150290477394E-2</v>
      </c>
      <c r="T133" s="53">
        <f t="shared" ref="T133:T152" si="40">R133/$P$153</f>
        <v>3.0058095478656226E-2</v>
      </c>
      <c r="V133" s="45">
        <f>Frumgögn!R12</f>
        <v>21291</v>
      </c>
      <c r="W133" s="46">
        <f>Frumgögn!S12</f>
        <v>10751</v>
      </c>
      <c r="X133" s="47">
        <f>Frumgögn!T12</f>
        <v>10540</v>
      </c>
      <c r="Y133" s="10">
        <f t="shared" ref="Y133:Y152" si="41">W133/$V$153*-1</f>
        <v>-3.4080498575092169E-2</v>
      </c>
      <c r="Z133" s="53">
        <f t="shared" ref="Z133:Z152" si="42">X133/$V$153</f>
        <v>3.3411631939491343E-2</v>
      </c>
    </row>
    <row r="134" spans="1:26" x14ac:dyDescent="0.35">
      <c r="B134" s="2" t="s">
        <v>16</v>
      </c>
      <c r="C134" s="68">
        <f>Frumgögn!R35</f>
        <v>371</v>
      </c>
      <c r="D134" s="69">
        <f>Frumgögn!S35</f>
        <v>186</v>
      </c>
      <c r="E134" s="70">
        <f>Frumgögn!T35</f>
        <v>185</v>
      </c>
      <c r="F134" s="71">
        <f>Frumgögn!R57</f>
        <v>354</v>
      </c>
      <c r="G134" s="72">
        <f>Frumgögn!S57</f>
        <v>172</v>
      </c>
      <c r="H134" s="73">
        <f>Frumgögn!T57</f>
        <v>182</v>
      </c>
      <c r="I134" s="74">
        <f>Frumgögn!R79</f>
        <v>41</v>
      </c>
      <c r="J134" s="69">
        <f>Frumgögn!S79</f>
        <v>18</v>
      </c>
      <c r="K134" s="70">
        <f>Frumgögn!T79</f>
        <v>23</v>
      </c>
      <c r="L134" s="71">
        <f>Frumgögn!R101</f>
        <v>4</v>
      </c>
      <c r="M134" s="72">
        <f>Frumgögn!S101</f>
        <v>2</v>
      </c>
      <c r="N134" s="73">
        <f>Frumgögn!T101</f>
        <v>2</v>
      </c>
      <c r="P134" s="45">
        <f t="shared" si="36"/>
        <v>770</v>
      </c>
      <c r="Q134" s="46">
        <f t="shared" si="37"/>
        <v>378</v>
      </c>
      <c r="R134" s="47">
        <f t="shared" si="38"/>
        <v>392</v>
      </c>
      <c r="S134" s="52">
        <f t="shared" si="39"/>
        <v>-3.1826218742106595E-2</v>
      </c>
      <c r="T134" s="53">
        <f t="shared" si="40"/>
        <v>3.3004967584406839E-2</v>
      </c>
      <c r="V134" s="45">
        <f>Frumgögn!R13</f>
        <v>22585</v>
      </c>
      <c r="W134" s="46">
        <f>Frumgögn!S13</f>
        <v>11549</v>
      </c>
      <c r="X134" s="47">
        <f>Frumgögn!T13</f>
        <v>11036</v>
      </c>
      <c r="Y134" s="10">
        <f t="shared" si="41"/>
        <v>-3.661014585096637E-2</v>
      </c>
      <c r="Z134" s="53">
        <f t="shared" si="42"/>
        <v>3.4983944030761528E-2</v>
      </c>
    </row>
    <row r="135" spans="1:26" x14ac:dyDescent="0.35">
      <c r="B135" s="2" t="s">
        <v>17</v>
      </c>
      <c r="C135" s="68">
        <f>Frumgögn!R36</f>
        <v>370</v>
      </c>
      <c r="D135" s="69">
        <f>Frumgögn!S36</f>
        <v>193</v>
      </c>
      <c r="E135" s="70">
        <f>Frumgögn!T36</f>
        <v>177</v>
      </c>
      <c r="F135" s="71">
        <f>Frumgögn!R58</f>
        <v>380</v>
      </c>
      <c r="G135" s="72">
        <f>Frumgögn!S58</f>
        <v>185</v>
      </c>
      <c r="H135" s="73">
        <f>Frumgögn!T58</f>
        <v>195</v>
      </c>
      <c r="I135" s="74">
        <f>Frumgögn!R80</f>
        <v>70</v>
      </c>
      <c r="J135" s="69">
        <f>Frumgögn!S80</f>
        <v>39</v>
      </c>
      <c r="K135" s="70">
        <f>Frumgögn!T80</f>
        <v>31</v>
      </c>
      <c r="L135" s="71">
        <f>Frumgögn!R102</f>
        <v>10</v>
      </c>
      <c r="M135" s="72">
        <f>Frumgögn!S102</f>
        <v>7</v>
      </c>
      <c r="N135" s="73">
        <f>Frumgögn!T102</f>
        <v>3</v>
      </c>
      <c r="P135" s="45">
        <f t="shared" si="36"/>
        <v>830</v>
      </c>
      <c r="Q135" s="46">
        <f t="shared" si="37"/>
        <v>424</v>
      </c>
      <c r="R135" s="47">
        <f t="shared" si="38"/>
        <v>406</v>
      </c>
      <c r="S135" s="52">
        <f t="shared" si="39"/>
        <v>-3.5699250652521677E-2</v>
      </c>
      <c r="T135" s="53">
        <f t="shared" si="40"/>
        <v>3.4183716426707082E-2</v>
      </c>
      <c r="V135" s="45">
        <f>Frumgögn!R14</f>
        <v>23685</v>
      </c>
      <c r="W135" s="46">
        <f>Frumgögn!S14</f>
        <v>12161</v>
      </c>
      <c r="X135" s="47">
        <f>Frumgögn!T14</f>
        <v>11524</v>
      </c>
      <c r="Y135" s="10">
        <f t="shared" si="41"/>
        <v>-3.8550176092614255E-2</v>
      </c>
      <c r="Z135" s="53">
        <f t="shared" si="42"/>
        <v>3.6530896249591861E-2</v>
      </c>
    </row>
    <row r="136" spans="1:26" x14ac:dyDescent="0.35">
      <c r="B136" s="2" t="s">
        <v>18</v>
      </c>
      <c r="C136" s="68">
        <f>Frumgögn!R37</f>
        <v>356</v>
      </c>
      <c r="D136" s="69">
        <f>Frumgögn!S37</f>
        <v>203</v>
      </c>
      <c r="E136" s="70">
        <f>Frumgögn!T37</f>
        <v>153</v>
      </c>
      <c r="F136" s="71">
        <f>Frumgögn!R59</f>
        <v>352</v>
      </c>
      <c r="G136" s="72">
        <f>Frumgögn!S59</f>
        <v>190</v>
      </c>
      <c r="H136" s="73">
        <f>Frumgögn!T59</f>
        <v>162</v>
      </c>
      <c r="I136" s="74">
        <f>Frumgögn!R81</f>
        <v>35</v>
      </c>
      <c r="J136" s="69">
        <f>Frumgögn!S81</f>
        <v>22</v>
      </c>
      <c r="K136" s="70">
        <f>Frumgögn!T81</f>
        <v>13</v>
      </c>
      <c r="L136" s="71">
        <f>Frumgögn!R103</f>
        <v>15</v>
      </c>
      <c r="M136" s="72">
        <f>Frumgögn!S103</f>
        <v>9</v>
      </c>
      <c r="N136" s="73">
        <f>Frumgögn!T103</f>
        <v>6</v>
      </c>
      <c r="P136" s="45">
        <f t="shared" si="36"/>
        <v>758</v>
      </c>
      <c r="Q136" s="46">
        <f t="shared" si="37"/>
        <v>424</v>
      </c>
      <c r="R136" s="47">
        <f t="shared" si="38"/>
        <v>334</v>
      </c>
      <c r="S136" s="52">
        <f t="shared" si="39"/>
        <v>-3.5699250652521677E-2</v>
      </c>
      <c r="T136" s="53">
        <f t="shared" si="40"/>
        <v>2.8121579523448681E-2</v>
      </c>
      <c r="V136" s="45">
        <f>Frumgögn!R15</f>
        <v>22604</v>
      </c>
      <c r="W136" s="46">
        <f>Frumgögn!S15</f>
        <v>11581</v>
      </c>
      <c r="X136" s="47">
        <f>Frumgögn!T15</f>
        <v>11023</v>
      </c>
      <c r="Y136" s="10">
        <f t="shared" si="41"/>
        <v>-3.6711585340725737E-2</v>
      </c>
      <c r="Z136" s="53">
        <f t="shared" si="42"/>
        <v>3.494273423804678E-2</v>
      </c>
    </row>
    <row r="137" spans="1:26" x14ac:dyDescent="0.35">
      <c r="B137" s="2" t="s">
        <v>19</v>
      </c>
      <c r="C137" s="68">
        <f>Frumgögn!R38</f>
        <v>384</v>
      </c>
      <c r="D137" s="69">
        <f>Frumgögn!S38</f>
        <v>223</v>
      </c>
      <c r="E137" s="70">
        <f>Frumgögn!T38</f>
        <v>161</v>
      </c>
      <c r="F137" s="71">
        <f>Frumgögn!R60</f>
        <v>393</v>
      </c>
      <c r="G137" s="72">
        <f>Frumgögn!S60</f>
        <v>227</v>
      </c>
      <c r="H137" s="73">
        <f>Frumgögn!T60</f>
        <v>166</v>
      </c>
      <c r="I137" s="74">
        <f>Frumgögn!R82</f>
        <v>32</v>
      </c>
      <c r="J137" s="69">
        <f>Frumgögn!S82</f>
        <v>15</v>
      </c>
      <c r="K137" s="70">
        <f>Frumgögn!T82</f>
        <v>17</v>
      </c>
      <c r="L137" s="71">
        <f>Frumgögn!R104</f>
        <v>27</v>
      </c>
      <c r="M137" s="72">
        <f>Frumgögn!S104</f>
        <v>21</v>
      </c>
      <c r="N137" s="73">
        <f>Frumgögn!T104</f>
        <v>6</v>
      </c>
      <c r="P137" s="45">
        <f t="shared" si="36"/>
        <v>836</v>
      </c>
      <c r="Q137" s="46">
        <f t="shared" si="37"/>
        <v>486</v>
      </c>
      <c r="R137" s="47">
        <f t="shared" si="38"/>
        <v>350</v>
      </c>
      <c r="S137" s="52">
        <f t="shared" si="39"/>
        <v>-4.0919424096994193E-2</v>
      </c>
      <c r="T137" s="53">
        <f t="shared" si="40"/>
        <v>2.9468721057506104E-2</v>
      </c>
      <c r="V137" s="45">
        <f>Frumgögn!R16</f>
        <v>24667</v>
      </c>
      <c r="W137" s="46">
        <f>Frumgögn!S16</f>
        <v>12977</v>
      </c>
      <c r="X137" s="47">
        <f>Frumgögn!T16</f>
        <v>11690</v>
      </c>
      <c r="Y137" s="10">
        <f t="shared" si="41"/>
        <v>-4.1136883081478101E-2</v>
      </c>
      <c r="Z137" s="53">
        <f t="shared" si="42"/>
        <v>3.7057113602718579E-2</v>
      </c>
    </row>
    <row r="138" spans="1:26" x14ac:dyDescent="0.35">
      <c r="B138" s="2" t="s">
        <v>20</v>
      </c>
      <c r="C138" s="68">
        <f>Frumgögn!R39</f>
        <v>367</v>
      </c>
      <c r="D138" s="69">
        <f>Frumgögn!S39</f>
        <v>240</v>
      </c>
      <c r="E138" s="70">
        <f>Frumgögn!T39</f>
        <v>127</v>
      </c>
      <c r="F138" s="71">
        <f>Frumgögn!R61</f>
        <v>404</v>
      </c>
      <c r="G138" s="72">
        <f>Frumgögn!S61</f>
        <v>255</v>
      </c>
      <c r="H138" s="73">
        <f>Frumgögn!T61</f>
        <v>149</v>
      </c>
      <c r="I138" s="74">
        <f>Frumgögn!R83</f>
        <v>38</v>
      </c>
      <c r="J138" s="69">
        <f>Frumgögn!S83</f>
        <v>16</v>
      </c>
      <c r="K138" s="70">
        <f>Frumgögn!T83</f>
        <v>22</v>
      </c>
      <c r="L138" s="71">
        <f>Frumgögn!R105</f>
        <v>49</v>
      </c>
      <c r="M138" s="72">
        <f>Frumgögn!S105</f>
        <v>45</v>
      </c>
      <c r="N138" s="73">
        <f>Frumgögn!T105</f>
        <v>4</v>
      </c>
      <c r="P138" s="45">
        <f t="shared" si="36"/>
        <v>858</v>
      </c>
      <c r="Q138" s="46">
        <f t="shared" si="37"/>
        <v>556</v>
      </c>
      <c r="R138" s="47">
        <f t="shared" si="38"/>
        <v>302</v>
      </c>
      <c r="S138" s="52">
        <f t="shared" si="39"/>
        <v>-4.6813168308495412E-2</v>
      </c>
      <c r="T138" s="53">
        <f t="shared" si="40"/>
        <v>2.5427296455333839E-2</v>
      </c>
      <c r="V138" s="45">
        <f>Frumgögn!R17</f>
        <v>22890</v>
      </c>
      <c r="W138" s="46">
        <f>Frumgögn!S17</f>
        <v>12147</v>
      </c>
      <c r="X138" s="47">
        <f>Frumgögn!T17</f>
        <v>10743</v>
      </c>
      <c r="Y138" s="10">
        <f t="shared" si="41"/>
        <v>-3.8505796315844533E-2</v>
      </c>
      <c r="Z138" s="53">
        <f t="shared" si="42"/>
        <v>3.4055138702652324E-2</v>
      </c>
    </row>
    <row r="139" spans="1:26" x14ac:dyDescent="0.35">
      <c r="B139" s="2" t="s">
        <v>21</v>
      </c>
      <c r="C139" s="68">
        <f>Frumgögn!R40</f>
        <v>418</v>
      </c>
      <c r="D139" s="69">
        <f>Frumgögn!S40</f>
        <v>264</v>
      </c>
      <c r="E139" s="70">
        <f>Frumgögn!T40</f>
        <v>154</v>
      </c>
      <c r="F139" s="71">
        <f>Frumgögn!R62</f>
        <v>423</v>
      </c>
      <c r="G139" s="72">
        <f>Frumgögn!S62</f>
        <v>266</v>
      </c>
      <c r="H139" s="73">
        <f>Frumgögn!T62</f>
        <v>157</v>
      </c>
      <c r="I139" s="74">
        <f>Frumgögn!R84</f>
        <v>35</v>
      </c>
      <c r="J139" s="69">
        <f>Frumgögn!S84</f>
        <v>21</v>
      </c>
      <c r="K139" s="70">
        <f>Frumgögn!T84</f>
        <v>14</v>
      </c>
      <c r="L139" s="71">
        <f>Frumgögn!R106</f>
        <v>60</v>
      </c>
      <c r="M139" s="72">
        <f>Frumgögn!S106</f>
        <v>58</v>
      </c>
      <c r="N139" s="73">
        <f>Frumgögn!T106</f>
        <v>2</v>
      </c>
      <c r="P139" s="45">
        <f t="shared" si="36"/>
        <v>936</v>
      </c>
      <c r="Q139" s="46">
        <f t="shared" si="37"/>
        <v>609</v>
      </c>
      <c r="R139" s="47">
        <f t="shared" si="38"/>
        <v>327</v>
      </c>
      <c r="S139" s="52">
        <f t="shared" si="39"/>
        <v>-5.127557464006062E-2</v>
      </c>
      <c r="T139" s="53">
        <f t="shared" si="40"/>
        <v>2.7532205102298559E-2</v>
      </c>
      <c r="V139" s="45">
        <f>Frumgögn!R18</f>
        <v>21816</v>
      </c>
      <c r="W139" s="46">
        <f>Frumgögn!S18</f>
        <v>11505</v>
      </c>
      <c r="X139" s="47">
        <f>Frumgögn!T18</f>
        <v>10311</v>
      </c>
      <c r="Y139" s="10">
        <f t="shared" si="41"/>
        <v>-3.6470666552547243E-2</v>
      </c>
      <c r="Z139" s="53">
        <f t="shared" si="42"/>
        <v>3.2685705590900879E-2</v>
      </c>
    </row>
    <row r="140" spans="1:26" x14ac:dyDescent="0.35">
      <c r="B140" s="2" t="s">
        <v>22</v>
      </c>
      <c r="C140" s="68">
        <f>Frumgögn!R41</f>
        <v>433</v>
      </c>
      <c r="D140" s="69">
        <f>Frumgögn!S41</f>
        <v>269</v>
      </c>
      <c r="E140" s="70">
        <f>Frumgögn!T41</f>
        <v>164</v>
      </c>
      <c r="F140" s="71">
        <f>Frumgögn!R63</f>
        <v>495</v>
      </c>
      <c r="G140" s="72">
        <f>Frumgögn!S63</f>
        <v>310</v>
      </c>
      <c r="H140" s="73">
        <f>Frumgögn!T63</f>
        <v>185</v>
      </c>
      <c r="I140" s="74">
        <f>Frumgögn!R85</f>
        <v>44</v>
      </c>
      <c r="J140" s="69">
        <f>Frumgögn!S85</f>
        <v>21</v>
      </c>
      <c r="K140" s="70">
        <f>Frumgögn!T85</f>
        <v>23</v>
      </c>
      <c r="L140" s="71">
        <f>Frumgögn!R107</f>
        <v>74</v>
      </c>
      <c r="M140" s="72">
        <f>Frumgögn!S107</f>
        <v>69</v>
      </c>
      <c r="N140" s="73">
        <f>Frumgögn!T107</f>
        <v>5</v>
      </c>
      <c r="P140" s="45">
        <f t="shared" si="36"/>
        <v>1046</v>
      </c>
      <c r="Q140" s="46">
        <f t="shared" si="37"/>
        <v>669</v>
      </c>
      <c r="R140" s="47">
        <f t="shared" si="38"/>
        <v>377</v>
      </c>
      <c r="S140" s="52">
        <f t="shared" si="39"/>
        <v>-5.6327355392775953E-2</v>
      </c>
      <c r="T140" s="53">
        <f t="shared" si="40"/>
        <v>3.1742022396228003E-2</v>
      </c>
      <c r="V140" s="45">
        <f>Frumgögn!R19</f>
        <v>22954</v>
      </c>
      <c r="W140" s="46">
        <f>Frumgögn!S19</f>
        <v>11801</v>
      </c>
      <c r="X140" s="47">
        <f>Frumgögn!T19</f>
        <v>11153</v>
      </c>
      <c r="Y140" s="10">
        <f t="shared" si="41"/>
        <v>-3.7408981832821382E-2</v>
      </c>
      <c r="Z140" s="53">
        <f t="shared" si="42"/>
        <v>3.5354832165194208E-2</v>
      </c>
    </row>
    <row r="141" spans="1:26" x14ac:dyDescent="0.35">
      <c r="B141" s="2" t="s">
        <v>23</v>
      </c>
      <c r="C141" s="68">
        <f>Frumgögn!R42</f>
        <v>464</v>
      </c>
      <c r="D141" s="69">
        <f>Frumgögn!S42</f>
        <v>282</v>
      </c>
      <c r="E141" s="70">
        <f>Frumgögn!T42</f>
        <v>182</v>
      </c>
      <c r="F141" s="71">
        <f>Frumgögn!R64</f>
        <v>440</v>
      </c>
      <c r="G141" s="72">
        <f>Frumgögn!S64</f>
        <v>265</v>
      </c>
      <c r="H141" s="73">
        <f>Frumgögn!T64</f>
        <v>175</v>
      </c>
      <c r="I141" s="74">
        <f>Frumgögn!R86</f>
        <v>54</v>
      </c>
      <c r="J141" s="69">
        <f>Frumgögn!S86</f>
        <v>22</v>
      </c>
      <c r="K141" s="70">
        <f>Frumgögn!T86</f>
        <v>32</v>
      </c>
      <c r="L141" s="71">
        <f>Frumgögn!R108</f>
        <v>59</v>
      </c>
      <c r="M141" s="72">
        <f>Frumgögn!S108</f>
        <v>52</v>
      </c>
      <c r="N141" s="73">
        <f>Frumgögn!T108</f>
        <v>7</v>
      </c>
      <c r="P141" s="45">
        <f t="shared" si="36"/>
        <v>1017</v>
      </c>
      <c r="Q141" s="46">
        <f t="shared" si="37"/>
        <v>621</v>
      </c>
      <c r="R141" s="47">
        <f t="shared" si="38"/>
        <v>396</v>
      </c>
      <c r="S141" s="52">
        <f t="shared" si="39"/>
        <v>-5.2285930790603688E-2</v>
      </c>
      <c r="T141" s="53">
        <f t="shared" si="40"/>
        <v>3.334175296792119E-2</v>
      </c>
      <c r="V141" s="45">
        <f>Frumgögn!R20</f>
        <v>22525</v>
      </c>
      <c r="W141" s="46">
        <f>Frumgögn!S20</f>
        <v>11757</v>
      </c>
      <c r="X141" s="47">
        <f>Frumgögn!T20</f>
        <v>10768</v>
      </c>
      <c r="Y141" s="10">
        <f t="shared" si="41"/>
        <v>-3.7269502534402255E-2</v>
      </c>
      <c r="Z141" s="53">
        <f t="shared" si="42"/>
        <v>3.4134388304026833E-2</v>
      </c>
    </row>
    <row r="142" spans="1:26" x14ac:dyDescent="0.35">
      <c r="B142" s="2" t="s">
        <v>24</v>
      </c>
      <c r="C142" s="68">
        <f>Frumgögn!R43</f>
        <v>439</v>
      </c>
      <c r="D142" s="69">
        <f>Frumgögn!S43</f>
        <v>313</v>
      </c>
      <c r="E142" s="70">
        <f>Frumgögn!T43</f>
        <v>126</v>
      </c>
      <c r="F142" s="71">
        <f>Frumgögn!R65</f>
        <v>372</v>
      </c>
      <c r="G142" s="72">
        <f>Frumgögn!S65</f>
        <v>220</v>
      </c>
      <c r="H142" s="73">
        <f>Frumgögn!T65</f>
        <v>152</v>
      </c>
      <c r="I142" s="74">
        <f>Frumgögn!R87</f>
        <v>52</v>
      </c>
      <c r="J142" s="69">
        <f>Frumgögn!S87</f>
        <v>33</v>
      </c>
      <c r="K142" s="70">
        <f>Frumgögn!T87</f>
        <v>19</v>
      </c>
      <c r="L142" s="71">
        <f>Frumgögn!R109</f>
        <v>38</v>
      </c>
      <c r="M142" s="72">
        <f>Frumgögn!S109</f>
        <v>35</v>
      </c>
      <c r="N142" s="73">
        <f>Frumgögn!T109</f>
        <v>3</v>
      </c>
      <c r="P142" s="45">
        <f t="shared" si="36"/>
        <v>901</v>
      </c>
      <c r="Q142" s="46">
        <f t="shared" si="37"/>
        <v>601</v>
      </c>
      <c r="R142" s="47">
        <f t="shared" si="38"/>
        <v>300</v>
      </c>
      <c r="S142" s="52">
        <f t="shared" si="39"/>
        <v>-5.060200387303191E-2</v>
      </c>
      <c r="T142" s="53">
        <f t="shared" si="40"/>
        <v>2.5258903763576659E-2</v>
      </c>
      <c r="V142" s="45">
        <f>Frumgögn!R21</f>
        <v>20620</v>
      </c>
      <c r="W142" s="46">
        <f>Frumgögn!S21</f>
        <v>10743</v>
      </c>
      <c r="X142" s="47">
        <f>Frumgögn!T21</f>
        <v>9877</v>
      </c>
      <c r="Y142" s="10">
        <f t="shared" si="41"/>
        <v>-3.4055138702652324E-2</v>
      </c>
      <c r="Z142" s="53">
        <f t="shared" si="42"/>
        <v>3.1309932511039466E-2</v>
      </c>
    </row>
    <row r="143" spans="1:26" x14ac:dyDescent="0.35">
      <c r="B143" s="2" t="s">
        <v>25</v>
      </c>
      <c r="C143" s="68">
        <f>Frumgögn!R44</f>
        <v>336</v>
      </c>
      <c r="D143" s="69">
        <f>Frumgögn!S44</f>
        <v>205</v>
      </c>
      <c r="E143" s="70">
        <f>Frumgögn!T44</f>
        <v>131</v>
      </c>
      <c r="F143" s="71">
        <f>Frumgögn!R66</f>
        <v>347</v>
      </c>
      <c r="G143" s="72">
        <f>Frumgögn!S66</f>
        <v>220</v>
      </c>
      <c r="H143" s="73">
        <f>Frumgögn!T66</f>
        <v>127</v>
      </c>
      <c r="I143" s="74">
        <f>Frumgögn!R88</f>
        <v>49</v>
      </c>
      <c r="J143" s="69">
        <f>Frumgögn!S88</f>
        <v>27</v>
      </c>
      <c r="K143" s="70">
        <f>Frumgögn!T88</f>
        <v>22</v>
      </c>
      <c r="L143" s="71">
        <f>Frumgögn!R110</f>
        <v>27</v>
      </c>
      <c r="M143" s="72">
        <f>Frumgögn!S110</f>
        <v>25</v>
      </c>
      <c r="N143" s="73">
        <f>Frumgögn!T110</f>
        <v>2</v>
      </c>
      <c r="P143" s="45">
        <f t="shared" si="36"/>
        <v>759</v>
      </c>
      <c r="Q143" s="46">
        <f t="shared" si="37"/>
        <v>477</v>
      </c>
      <c r="R143" s="47">
        <f t="shared" si="38"/>
        <v>282</v>
      </c>
      <c r="S143" s="52">
        <f t="shared" si="39"/>
        <v>-4.0161656984086892E-2</v>
      </c>
      <c r="T143" s="53">
        <f t="shared" si="40"/>
        <v>2.3743369537762061E-2</v>
      </c>
      <c r="V143" s="45">
        <f>Frumgögn!R22</f>
        <v>17435</v>
      </c>
      <c r="W143" s="46">
        <f>Frumgögn!S22</f>
        <v>8979</v>
      </c>
      <c r="X143" s="47">
        <f>Frumgögn!T22</f>
        <v>8456</v>
      </c>
      <c r="Y143" s="10">
        <f t="shared" si="41"/>
        <v>-2.8463286829667245E-2</v>
      </c>
      <c r="Z143" s="53">
        <f t="shared" si="42"/>
        <v>2.68053851689126E-2</v>
      </c>
    </row>
    <row r="144" spans="1:26" x14ac:dyDescent="0.35">
      <c r="B144" s="2" t="s">
        <v>26</v>
      </c>
      <c r="C144" s="68">
        <f>Frumgögn!R45</f>
        <v>241</v>
      </c>
      <c r="D144" s="69">
        <f>Frumgögn!S45</f>
        <v>137</v>
      </c>
      <c r="E144" s="70">
        <f>Frumgögn!T45</f>
        <v>104</v>
      </c>
      <c r="F144" s="71">
        <f>Frumgögn!R67</f>
        <v>238</v>
      </c>
      <c r="G144" s="72">
        <f>Frumgögn!S67</f>
        <v>133</v>
      </c>
      <c r="H144" s="73">
        <f>Frumgögn!T67</f>
        <v>105</v>
      </c>
      <c r="I144" s="74">
        <f>Frumgögn!R89</f>
        <v>39</v>
      </c>
      <c r="J144" s="69">
        <f>Frumgögn!S89</f>
        <v>25</v>
      </c>
      <c r="K144" s="70">
        <f>Frumgögn!T89</f>
        <v>14</v>
      </c>
      <c r="L144" s="71">
        <f>Frumgögn!R111</f>
        <v>10</v>
      </c>
      <c r="M144" s="72">
        <f>Frumgögn!S111</f>
        <v>8</v>
      </c>
      <c r="N144" s="73">
        <f>Frumgögn!T111</f>
        <v>2</v>
      </c>
      <c r="P144" s="45">
        <f t="shared" si="36"/>
        <v>528</v>
      </c>
      <c r="Q144" s="46">
        <f t="shared" si="37"/>
        <v>303</v>
      </c>
      <c r="R144" s="47">
        <f t="shared" si="38"/>
        <v>225</v>
      </c>
      <c r="S144" s="52">
        <f t="shared" si="39"/>
        <v>-2.5511492801212426E-2</v>
      </c>
      <c r="T144" s="53">
        <f t="shared" si="40"/>
        <v>1.8944177822682495E-2</v>
      </c>
      <c r="V144" s="45">
        <f>Frumgögn!R23</f>
        <v>13875</v>
      </c>
      <c r="W144" s="46">
        <f>Frumgögn!S23</f>
        <v>7093</v>
      </c>
      <c r="X144" s="47">
        <f>Frumgögn!T23</f>
        <v>6782</v>
      </c>
      <c r="Y144" s="10">
        <f t="shared" si="41"/>
        <v>-2.2484696901974584E-2</v>
      </c>
      <c r="Z144" s="53">
        <f t="shared" si="42"/>
        <v>2.1498831860875738E-2</v>
      </c>
    </row>
    <row r="145" spans="1:26" x14ac:dyDescent="0.35">
      <c r="B145" s="2" t="s">
        <v>27</v>
      </c>
      <c r="C145" s="68">
        <f>Frumgögn!R46</f>
        <v>147</v>
      </c>
      <c r="D145" s="69">
        <f>Frumgögn!S46</f>
        <v>77</v>
      </c>
      <c r="E145" s="70">
        <f>Frumgögn!T46</f>
        <v>70</v>
      </c>
      <c r="F145" s="71">
        <f>Frumgögn!R68</f>
        <v>175</v>
      </c>
      <c r="G145" s="72">
        <f>Frumgögn!S68</f>
        <v>100</v>
      </c>
      <c r="H145" s="73">
        <f>Frumgögn!T68</f>
        <v>75</v>
      </c>
      <c r="I145" s="74">
        <f>Frumgögn!R90</f>
        <v>26</v>
      </c>
      <c r="J145" s="69">
        <f>Frumgögn!S90</f>
        <v>16</v>
      </c>
      <c r="K145" s="70">
        <f>Frumgögn!T90</f>
        <v>10</v>
      </c>
      <c r="L145" s="71">
        <f>Frumgögn!R112</f>
        <v>1</v>
      </c>
      <c r="M145" s="72">
        <f>Frumgögn!S112</f>
        <v>1</v>
      </c>
      <c r="N145" s="73">
        <f>Frumgögn!T112</f>
        <v>0</v>
      </c>
      <c r="P145" s="45">
        <f t="shared" si="36"/>
        <v>349</v>
      </c>
      <c r="Q145" s="46">
        <f t="shared" si="37"/>
        <v>194</v>
      </c>
      <c r="R145" s="47">
        <f t="shared" si="38"/>
        <v>155</v>
      </c>
      <c r="S145" s="52">
        <f t="shared" si="39"/>
        <v>-1.633409110044624E-2</v>
      </c>
      <c r="T145" s="53">
        <f t="shared" si="40"/>
        <v>1.3050433611181274E-2</v>
      </c>
      <c r="V145" s="45">
        <f>Frumgögn!R24</f>
        <v>9882</v>
      </c>
      <c r="W145" s="46">
        <f>Frumgögn!S24</f>
        <v>4853</v>
      </c>
      <c r="X145" s="47">
        <f>Frumgögn!T24</f>
        <v>5029</v>
      </c>
      <c r="Y145" s="10">
        <f t="shared" si="41"/>
        <v>-1.5383932618818928E-2</v>
      </c>
      <c r="Z145" s="53">
        <f t="shared" si="42"/>
        <v>1.5941849812495443E-2</v>
      </c>
    </row>
    <row r="146" spans="1:26" x14ac:dyDescent="0.35">
      <c r="B146" s="2" t="s">
        <v>28</v>
      </c>
      <c r="C146" s="68">
        <f>Frumgögn!R47</f>
        <v>147</v>
      </c>
      <c r="D146" s="69">
        <f>Frumgögn!S47</f>
        <v>79</v>
      </c>
      <c r="E146" s="70">
        <f>Frumgögn!T47</f>
        <v>68</v>
      </c>
      <c r="F146" s="71">
        <f>Frumgögn!R69</f>
        <v>123</v>
      </c>
      <c r="G146" s="72">
        <f>Frumgögn!S69</f>
        <v>60</v>
      </c>
      <c r="H146" s="73">
        <f>Frumgögn!T69</f>
        <v>63</v>
      </c>
      <c r="I146" s="74">
        <f>Frumgögn!R91</f>
        <v>29</v>
      </c>
      <c r="J146" s="69">
        <f>Frumgögn!S91</f>
        <v>11</v>
      </c>
      <c r="K146" s="70">
        <f>Frumgögn!T91</f>
        <v>18</v>
      </c>
      <c r="L146" s="71">
        <f>Frumgögn!R113</f>
        <v>2</v>
      </c>
      <c r="M146" s="72">
        <f>Frumgögn!S113</f>
        <v>1</v>
      </c>
      <c r="N146" s="73">
        <f>Frumgögn!T113</f>
        <v>1</v>
      </c>
      <c r="P146" s="45">
        <f t="shared" si="36"/>
        <v>301</v>
      </c>
      <c r="Q146" s="46">
        <f t="shared" si="37"/>
        <v>151</v>
      </c>
      <c r="R146" s="47">
        <f t="shared" si="38"/>
        <v>150</v>
      </c>
      <c r="S146" s="52">
        <f t="shared" si="39"/>
        <v>-1.2713648227666919E-2</v>
      </c>
      <c r="T146" s="53">
        <f t="shared" si="40"/>
        <v>1.262945188178833E-2</v>
      </c>
      <c r="V146" s="45">
        <f>Frumgögn!R25</f>
        <v>8671</v>
      </c>
      <c r="W146" s="46">
        <f>Frumgögn!S25</f>
        <v>4116</v>
      </c>
      <c r="X146" s="47">
        <f>Frumgögn!T25</f>
        <v>4555</v>
      </c>
      <c r="Y146" s="10">
        <f t="shared" si="41"/>
        <v>-1.3047654370298518E-2</v>
      </c>
      <c r="Z146" s="53">
        <f t="shared" si="42"/>
        <v>1.4439277370434827E-2</v>
      </c>
    </row>
    <row r="147" spans="1:26" x14ac:dyDescent="0.35">
      <c r="B147" s="2" t="s">
        <v>29</v>
      </c>
      <c r="C147" s="68">
        <f>Frumgögn!R48</f>
        <v>104</v>
      </c>
      <c r="D147" s="69">
        <f>Frumgögn!S48</f>
        <v>56</v>
      </c>
      <c r="E147" s="70">
        <f>Frumgögn!T48</f>
        <v>48</v>
      </c>
      <c r="F147" s="71">
        <f>Frumgögn!R70</f>
        <v>129</v>
      </c>
      <c r="G147" s="72">
        <f>Frumgögn!S70</f>
        <v>72</v>
      </c>
      <c r="H147" s="73">
        <f>Frumgögn!T70</f>
        <v>57</v>
      </c>
      <c r="I147" s="74">
        <f>Frumgögn!R92</f>
        <v>36</v>
      </c>
      <c r="J147" s="69">
        <f>Frumgögn!S92</f>
        <v>20</v>
      </c>
      <c r="K147" s="70">
        <f>Frumgögn!T92</f>
        <v>16</v>
      </c>
      <c r="L147" s="71">
        <f>Frumgögn!R114</f>
        <v>3</v>
      </c>
      <c r="M147" s="72">
        <f>Frumgögn!S114</f>
        <v>3</v>
      </c>
      <c r="N147" s="73">
        <f>Frumgögn!T114</f>
        <v>0</v>
      </c>
      <c r="P147" s="45">
        <f t="shared" si="36"/>
        <v>272</v>
      </c>
      <c r="Q147" s="46">
        <f t="shared" si="37"/>
        <v>151</v>
      </c>
      <c r="R147" s="47">
        <f t="shared" si="38"/>
        <v>121</v>
      </c>
      <c r="S147" s="52">
        <f t="shared" si="39"/>
        <v>-1.2713648227666919E-2</v>
      </c>
      <c r="T147" s="53">
        <f t="shared" si="40"/>
        <v>1.0187757851309253E-2</v>
      </c>
      <c r="V147" s="45">
        <f>Frumgögn!R26</f>
        <v>7897</v>
      </c>
      <c r="W147" s="46">
        <f>Frumgögn!S26</f>
        <v>3662</v>
      </c>
      <c r="X147" s="47">
        <f>Frumgögn!T26</f>
        <v>4235</v>
      </c>
      <c r="Y147" s="10">
        <f t="shared" si="41"/>
        <v>-1.1608481609337504E-2</v>
      </c>
      <c r="Z147" s="53">
        <f t="shared" si="42"/>
        <v>1.3424882472841161E-2</v>
      </c>
    </row>
    <row r="148" spans="1:26" x14ac:dyDescent="0.35">
      <c r="B148" s="2" t="s">
        <v>30</v>
      </c>
      <c r="C148" s="68">
        <f>Frumgögn!R49</f>
        <v>88</v>
      </c>
      <c r="D148" s="69">
        <f>Frumgögn!S49</f>
        <v>34</v>
      </c>
      <c r="E148" s="70">
        <f>Frumgögn!T49</f>
        <v>54</v>
      </c>
      <c r="F148" s="71">
        <f>Frumgögn!R71</f>
        <v>77</v>
      </c>
      <c r="G148" s="72">
        <f>Frumgögn!S71</f>
        <v>38</v>
      </c>
      <c r="H148" s="73">
        <f>Frumgögn!T71</f>
        <v>39</v>
      </c>
      <c r="I148" s="74">
        <f>Frumgögn!R93</f>
        <v>23</v>
      </c>
      <c r="J148" s="69">
        <f>Frumgögn!S93</f>
        <v>11</v>
      </c>
      <c r="K148" s="70">
        <f>Frumgögn!T93</f>
        <v>12</v>
      </c>
      <c r="L148" s="71">
        <f>Frumgögn!R115</f>
        <v>2</v>
      </c>
      <c r="M148" s="72">
        <f>Frumgögn!S115</f>
        <v>1</v>
      </c>
      <c r="N148" s="73">
        <f>Frumgögn!T115</f>
        <v>1</v>
      </c>
      <c r="P148" s="45">
        <f t="shared" si="36"/>
        <v>190</v>
      </c>
      <c r="Q148" s="46">
        <f t="shared" si="37"/>
        <v>84</v>
      </c>
      <c r="R148" s="47">
        <f t="shared" si="38"/>
        <v>106</v>
      </c>
      <c r="S148" s="52">
        <f t="shared" si="39"/>
        <v>-7.072493053801465E-3</v>
      </c>
      <c r="T148" s="53">
        <f t="shared" si="40"/>
        <v>8.9248126631304193E-3</v>
      </c>
      <c r="V148" s="45">
        <f>Frumgögn!R27</f>
        <v>5483</v>
      </c>
      <c r="W148" s="46">
        <f>Frumgögn!S27</f>
        <v>2308</v>
      </c>
      <c r="X148" s="47">
        <f>Frumgögn!T27</f>
        <v>3175</v>
      </c>
      <c r="Y148" s="10">
        <f t="shared" si="41"/>
        <v>-7.3163231988943095E-3</v>
      </c>
      <c r="Z148" s="53">
        <f t="shared" si="42"/>
        <v>1.0064699374562147E-2</v>
      </c>
    </row>
    <row r="149" spans="1:26" x14ac:dyDescent="0.35">
      <c r="B149" s="2" t="s">
        <v>31</v>
      </c>
      <c r="C149" s="68">
        <f>Frumgögn!R50</f>
        <v>47</v>
      </c>
      <c r="D149" s="69">
        <f>Frumgögn!S50</f>
        <v>20</v>
      </c>
      <c r="E149" s="70">
        <f>Frumgögn!T50</f>
        <v>27</v>
      </c>
      <c r="F149" s="71">
        <f>Frumgögn!R72</f>
        <v>42</v>
      </c>
      <c r="G149" s="72">
        <f>Frumgögn!S72</f>
        <v>17</v>
      </c>
      <c r="H149" s="73">
        <f>Frumgögn!T72</f>
        <v>25</v>
      </c>
      <c r="I149" s="74">
        <f>Frumgögn!R94</f>
        <v>3</v>
      </c>
      <c r="J149" s="69">
        <f>Frumgögn!S94</f>
        <v>1</v>
      </c>
      <c r="K149" s="70">
        <f>Frumgögn!T94</f>
        <v>2</v>
      </c>
      <c r="L149" s="71">
        <f>Frumgögn!R116</f>
        <v>0</v>
      </c>
      <c r="M149" s="72">
        <f>Frumgögn!S116</f>
        <v>0</v>
      </c>
      <c r="N149" s="73">
        <f>Frumgögn!T116</f>
        <v>0</v>
      </c>
      <c r="P149" s="45">
        <f t="shared" si="36"/>
        <v>92</v>
      </c>
      <c r="Q149" s="46">
        <f t="shared" si="37"/>
        <v>38</v>
      </c>
      <c r="R149" s="47">
        <f t="shared" si="38"/>
        <v>54</v>
      </c>
      <c r="S149" s="52">
        <f t="shared" si="39"/>
        <v>-3.1994611433863772E-3</v>
      </c>
      <c r="T149" s="53">
        <f t="shared" si="40"/>
        <v>4.5466026774437993E-3</v>
      </c>
      <c r="V149" s="45">
        <f>Frumgögn!R28</f>
        <v>3088</v>
      </c>
      <c r="W149" s="46">
        <f>Frumgögn!S28</f>
        <v>1199</v>
      </c>
      <c r="X149" s="47">
        <f>Frumgögn!T28</f>
        <v>1889</v>
      </c>
      <c r="Y149" s="10">
        <f t="shared" si="41"/>
        <v>-3.8008108819212638E-3</v>
      </c>
      <c r="Z149" s="53">
        <f t="shared" si="42"/>
        <v>5.9880998798576045E-3</v>
      </c>
    </row>
    <row r="150" spans="1:26" x14ac:dyDescent="0.35">
      <c r="B150" s="2" t="s">
        <v>32</v>
      </c>
      <c r="C150" s="68">
        <f>Frumgögn!R51</f>
        <v>18</v>
      </c>
      <c r="D150" s="69">
        <f>Frumgögn!S51</f>
        <v>6</v>
      </c>
      <c r="E150" s="70">
        <f>Frumgögn!T51</f>
        <v>12</v>
      </c>
      <c r="F150" s="71">
        <f>Frumgögn!R73</f>
        <v>14</v>
      </c>
      <c r="G150" s="72">
        <f>Frumgögn!S73</f>
        <v>5</v>
      </c>
      <c r="H150" s="73">
        <f>Frumgögn!T73</f>
        <v>9</v>
      </c>
      <c r="I150" s="74">
        <f>Frumgögn!R95</f>
        <v>4</v>
      </c>
      <c r="J150" s="69">
        <f>Frumgögn!S95</f>
        <v>1</v>
      </c>
      <c r="K150" s="70">
        <f>Frumgögn!T95</f>
        <v>3</v>
      </c>
      <c r="L150" s="71">
        <f>Frumgögn!R117</f>
        <v>2</v>
      </c>
      <c r="M150" s="72">
        <f>Frumgögn!S117</f>
        <v>1</v>
      </c>
      <c r="N150" s="73">
        <f>Frumgögn!T117</f>
        <v>1</v>
      </c>
      <c r="P150" s="45">
        <f t="shared" si="36"/>
        <v>38</v>
      </c>
      <c r="Q150" s="46">
        <f t="shared" si="37"/>
        <v>13</v>
      </c>
      <c r="R150" s="47">
        <f t="shared" si="38"/>
        <v>25</v>
      </c>
      <c r="S150" s="52">
        <f t="shared" si="39"/>
        <v>-1.0945524964216552E-3</v>
      </c>
      <c r="T150" s="53">
        <f t="shared" si="40"/>
        <v>2.1049086469647218E-3</v>
      </c>
      <c r="V150" s="45">
        <f>Frumgögn!R29</f>
        <v>1094</v>
      </c>
      <c r="W150" s="46">
        <f>Frumgögn!S29</f>
        <v>342</v>
      </c>
      <c r="X150" s="47">
        <f>Frumgögn!T29</f>
        <v>752</v>
      </c>
      <c r="Y150" s="10">
        <f t="shared" si="41"/>
        <v>-1.0841345468032295E-3</v>
      </c>
      <c r="Z150" s="53">
        <f t="shared" si="42"/>
        <v>2.383828009345113E-3</v>
      </c>
    </row>
    <row r="151" spans="1:26" x14ac:dyDescent="0.35">
      <c r="B151" s="2" t="s">
        <v>33</v>
      </c>
      <c r="C151" s="68">
        <f>Frumgögn!R52</f>
        <v>3</v>
      </c>
      <c r="D151" s="69">
        <f>Frumgögn!S52</f>
        <v>1</v>
      </c>
      <c r="E151" s="70">
        <f>Frumgögn!T52</f>
        <v>2</v>
      </c>
      <c r="F151" s="71">
        <f>Frumgögn!R74</f>
        <v>0</v>
      </c>
      <c r="G151" s="72">
        <f>Frumgögn!S74</f>
        <v>0</v>
      </c>
      <c r="H151" s="73">
        <f>Frumgögn!T74</f>
        <v>0</v>
      </c>
      <c r="I151" s="74">
        <f>Frumgögn!R96</f>
        <v>0</v>
      </c>
      <c r="J151" s="69">
        <f>Frumgögn!S96</f>
        <v>0</v>
      </c>
      <c r="K151" s="70">
        <f>Frumgögn!T96</f>
        <v>0</v>
      </c>
      <c r="L151" s="71">
        <f>Frumgögn!R118</f>
        <v>0</v>
      </c>
      <c r="M151" s="72">
        <f>Frumgögn!S118</f>
        <v>0</v>
      </c>
      <c r="N151" s="73">
        <f>Frumgögn!T118</f>
        <v>0</v>
      </c>
      <c r="P151" s="45">
        <f t="shared" si="36"/>
        <v>3</v>
      </c>
      <c r="Q151" s="46">
        <f t="shared" si="37"/>
        <v>1</v>
      </c>
      <c r="R151" s="47">
        <f t="shared" si="38"/>
        <v>2</v>
      </c>
      <c r="S151" s="52">
        <f t="shared" si="39"/>
        <v>-8.4196345878588864E-5</v>
      </c>
      <c r="T151" s="53">
        <f t="shared" si="40"/>
        <v>1.6839269175717773E-4</v>
      </c>
      <c r="V151" s="45">
        <f>Frumgögn!R30</f>
        <v>264</v>
      </c>
      <c r="W151" s="46">
        <f>Frumgögn!S30</f>
        <v>63</v>
      </c>
      <c r="X151" s="47">
        <f>Frumgögn!T30</f>
        <v>201</v>
      </c>
      <c r="Y151" s="10">
        <f t="shared" si="41"/>
        <v>-1.9970899546375282E-4</v>
      </c>
      <c r="Z151" s="53">
        <f t="shared" si="42"/>
        <v>6.3716679505102089E-4</v>
      </c>
    </row>
    <row r="152" spans="1:26" ht="15" thickBot="1" x14ac:dyDescent="0.4">
      <c r="B152" s="2" t="s">
        <v>34</v>
      </c>
      <c r="C152" s="75">
        <f>Frumgögn!R53</f>
        <v>2</v>
      </c>
      <c r="D152" s="76">
        <f>Frumgögn!S53</f>
        <v>0</v>
      </c>
      <c r="E152" s="77">
        <f>Frumgögn!T53</f>
        <v>2</v>
      </c>
      <c r="F152" s="78">
        <f>Frumgögn!R75</f>
        <v>1</v>
      </c>
      <c r="G152" s="79">
        <f>Frumgögn!S75</f>
        <v>0</v>
      </c>
      <c r="H152" s="80">
        <f>Frumgögn!T75</f>
        <v>1</v>
      </c>
      <c r="I152" s="81">
        <f>Frumgögn!R97</f>
        <v>0</v>
      </c>
      <c r="J152" s="76">
        <f>Frumgögn!S97</f>
        <v>0</v>
      </c>
      <c r="K152" s="77">
        <f>Frumgögn!T97</f>
        <v>0</v>
      </c>
      <c r="L152" s="78">
        <f>Frumgögn!R119</f>
        <v>0</v>
      </c>
      <c r="M152" s="79">
        <f>Frumgögn!S119</f>
        <v>0</v>
      </c>
      <c r="N152" s="80">
        <f>Frumgögn!T119</f>
        <v>0</v>
      </c>
      <c r="P152" s="48">
        <f t="shared" si="36"/>
        <v>3</v>
      </c>
      <c r="Q152" s="49">
        <f t="shared" si="37"/>
        <v>0</v>
      </c>
      <c r="R152" s="50">
        <f t="shared" si="38"/>
        <v>3</v>
      </c>
      <c r="S152" s="54">
        <f t="shared" si="39"/>
        <v>0</v>
      </c>
      <c r="T152" s="55">
        <f t="shared" si="40"/>
        <v>2.5258903763576663E-4</v>
      </c>
      <c r="V152" s="48">
        <f>Frumgögn!R31</f>
        <v>30</v>
      </c>
      <c r="W152" s="49">
        <f>Frumgögn!S31</f>
        <v>4</v>
      </c>
      <c r="X152" s="50">
        <f>Frumgögn!T31</f>
        <v>26</v>
      </c>
      <c r="Y152" s="60">
        <f t="shared" si="41"/>
        <v>-1.2679936219920814E-5</v>
      </c>
      <c r="Z152" s="55">
        <f t="shared" si="42"/>
        <v>8.2419585429485296E-5</v>
      </c>
    </row>
    <row r="153" spans="1:26" x14ac:dyDescent="0.35">
      <c r="B153" s="9"/>
      <c r="C153" s="9"/>
      <c r="D153" s="9"/>
      <c r="H153" s="9"/>
      <c r="I153" s="9"/>
      <c r="J153" s="10"/>
      <c r="O153" s="2" t="s">
        <v>43</v>
      </c>
      <c r="P153" s="9">
        <f>SUM(P132:P152)</f>
        <v>11877</v>
      </c>
      <c r="Q153" s="9">
        <f>SUM(Q132:Q152)</f>
        <v>6900</v>
      </c>
      <c r="R153" s="9">
        <f>SUM(R132:R152)</f>
        <v>4977</v>
      </c>
      <c r="U153" s="2" t="s">
        <v>43</v>
      </c>
      <c r="V153" s="9">
        <f>SUM(V132:V152)</f>
        <v>315459</v>
      </c>
      <c r="W153" s="9">
        <f>SUM(W132:W152)</f>
        <v>160896</v>
      </c>
      <c r="X153" s="9">
        <f>SUM(X132:X152)</f>
        <v>154563</v>
      </c>
    </row>
    <row r="154" spans="1:26" ht="15" thickBot="1" x14ac:dyDescent="0.4"/>
    <row r="155" spans="1:26" ht="21.5" thickBot="1" x14ac:dyDescent="0.55000000000000004">
      <c r="A155" s="2" t="s">
        <v>39</v>
      </c>
      <c r="B155" s="58">
        <v>2009</v>
      </c>
      <c r="C155" s="227" t="s">
        <v>35</v>
      </c>
      <c r="D155" s="228"/>
      <c r="E155" s="229"/>
      <c r="F155" s="227" t="s">
        <v>36</v>
      </c>
      <c r="G155" s="228"/>
      <c r="H155" s="229"/>
      <c r="I155" s="227" t="s">
        <v>37</v>
      </c>
      <c r="J155" s="228"/>
      <c r="K155" s="229"/>
      <c r="L155" s="227" t="s">
        <v>38</v>
      </c>
      <c r="M155" s="228"/>
      <c r="N155" s="229"/>
      <c r="O155" s="51"/>
      <c r="P155" s="230" t="s">
        <v>39</v>
      </c>
      <c r="Q155" s="231"/>
      <c r="R155" s="232"/>
      <c r="S155" s="233">
        <f>B155</f>
        <v>2009</v>
      </c>
      <c r="T155" s="234"/>
      <c r="V155" s="230" t="s">
        <v>40</v>
      </c>
      <c r="W155" s="231"/>
      <c r="X155" s="232"/>
      <c r="Y155" s="233">
        <f>B155</f>
        <v>2009</v>
      </c>
      <c r="Z155" s="234"/>
    </row>
    <row r="156" spans="1:26" ht="15" thickBot="1" x14ac:dyDescent="0.4">
      <c r="A156" s="2"/>
      <c r="B156" s="2"/>
      <c r="C156" s="13" t="s">
        <v>10</v>
      </c>
      <c r="D156" s="12" t="s">
        <v>11</v>
      </c>
      <c r="E156" s="14" t="s">
        <v>12</v>
      </c>
      <c r="F156" s="13" t="s">
        <v>10</v>
      </c>
      <c r="G156" s="12" t="s">
        <v>11</v>
      </c>
      <c r="H156" s="14" t="s">
        <v>12</v>
      </c>
      <c r="I156" s="13" t="s">
        <v>10</v>
      </c>
      <c r="J156" s="12" t="s">
        <v>11</v>
      </c>
      <c r="K156" s="14" t="s">
        <v>12</v>
      </c>
      <c r="L156" s="13" t="s">
        <v>10</v>
      </c>
      <c r="M156" s="12" t="s">
        <v>11</v>
      </c>
      <c r="N156" s="14" t="s">
        <v>12</v>
      </c>
      <c r="O156" s="12"/>
      <c r="P156" s="21" t="s">
        <v>10</v>
      </c>
      <c r="Q156" s="22" t="s">
        <v>11</v>
      </c>
      <c r="R156" s="23" t="s">
        <v>12</v>
      </c>
      <c r="S156" s="18" t="s">
        <v>41</v>
      </c>
      <c r="T156" s="20" t="s">
        <v>42</v>
      </c>
      <c r="U156" s="2"/>
      <c r="V156" s="15" t="s">
        <v>10</v>
      </c>
      <c r="W156" s="16" t="s">
        <v>11</v>
      </c>
      <c r="X156" s="17" t="s">
        <v>12</v>
      </c>
      <c r="Y156" s="18" t="s">
        <v>41</v>
      </c>
      <c r="Z156" s="20" t="s">
        <v>42</v>
      </c>
    </row>
    <row r="157" spans="1:26" x14ac:dyDescent="0.35">
      <c r="B157" s="2" t="s">
        <v>14</v>
      </c>
      <c r="C157" s="61">
        <f>Frumgögn!U33</f>
        <v>313</v>
      </c>
      <c r="D157" s="62">
        <f>Frumgögn!V33</f>
        <v>170</v>
      </c>
      <c r="E157" s="63">
        <f>Frumgögn!W33</f>
        <v>143</v>
      </c>
      <c r="F157" s="64">
        <f>Frumgögn!U55</f>
        <v>347</v>
      </c>
      <c r="G157" s="65">
        <f>Frumgögn!V55</f>
        <v>189</v>
      </c>
      <c r="H157" s="66">
        <f>Frumgögn!W55</f>
        <v>158</v>
      </c>
      <c r="I157" s="67">
        <f>Frumgögn!U77</f>
        <v>45</v>
      </c>
      <c r="J157" s="62">
        <f>Frumgögn!V77</f>
        <v>16</v>
      </c>
      <c r="K157" s="63">
        <f>Frumgögn!W77</f>
        <v>29</v>
      </c>
      <c r="L157" s="64">
        <f>Frumgögn!U99</f>
        <v>6</v>
      </c>
      <c r="M157" s="65">
        <f>Frumgögn!V99</f>
        <v>3</v>
      </c>
      <c r="N157" s="66">
        <f>Frumgögn!W99</f>
        <v>3</v>
      </c>
      <c r="P157" s="42">
        <f>C157+F157+I157+L157</f>
        <v>711</v>
      </c>
      <c r="Q157" s="43">
        <f>M157+J157+G157+D157</f>
        <v>378</v>
      </c>
      <c r="R157" s="44">
        <f>N157+K157+H157+E157</f>
        <v>333</v>
      </c>
      <c r="S157" s="52">
        <f>Q157/$P$178*-1</f>
        <v>-3.5205364626990782E-2</v>
      </c>
      <c r="T157" s="53">
        <f>R157/$P$178</f>
        <v>3.1014249790444259E-2</v>
      </c>
      <c r="V157" s="42">
        <f>Frumgögn!U11</f>
        <v>22908</v>
      </c>
      <c r="W157" s="43">
        <f>Frumgögn!V11</f>
        <v>11743</v>
      </c>
      <c r="X157" s="44">
        <f>Frumgögn!W11</f>
        <v>11165</v>
      </c>
      <c r="Y157" s="59">
        <f>W157/$V$178*-1</f>
        <v>-3.6769494752135465E-2</v>
      </c>
      <c r="Z157" s="57">
        <f>X157/$V$178</f>
        <v>3.4959670348939154E-2</v>
      </c>
    </row>
    <row r="158" spans="1:26" x14ac:dyDescent="0.35">
      <c r="B158" s="2" t="s">
        <v>15</v>
      </c>
      <c r="C158" s="68">
        <f>Frumgögn!U34</f>
        <v>311</v>
      </c>
      <c r="D158" s="69">
        <f>Frumgögn!V34</f>
        <v>153</v>
      </c>
      <c r="E158" s="70">
        <f>Frumgögn!W34</f>
        <v>158</v>
      </c>
      <c r="F158" s="71">
        <f>Frumgögn!U56</f>
        <v>306</v>
      </c>
      <c r="G158" s="72">
        <f>Frumgögn!V56</f>
        <v>160</v>
      </c>
      <c r="H158" s="73">
        <f>Frumgögn!W56</f>
        <v>146</v>
      </c>
      <c r="I158" s="74">
        <f>Frumgögn!U78</f>
        <v>39</v>
      </c>
      <c r="J158" s="69">
        <f>Frumgögn!V78</f>
        <v>23</v>
      </c>
      <c r="K158" s="70">
        <f>Frumgögn!W78</f>
        <v>16</v>
      </c>
      <c r="L158" s="71">
        <f>Frumgögn!U100</f>
        <v>5</v>
      </c>
      <c r="M158" s="72">
        <f>Frumgögn!V100</f>
        <v>4</v>
      </c>
      <c r="N158" s="73">
        <f>Frumgögn!W100</f>
        <v>1</v>
      </c>
      <c r="P158" s="45">
        <f t="shared" ref="P158:P177" si="43">C158+F158+I158+L158</f>
        <v>661</v>
      </c>
      <c r="Q158" s="46">
        <f t="shared" ref="Q158:Q177" si="44">M158+J158+G158+D158</f>
        <v>340</v>
      </c>
      <c r="R158" s="47">
        <f t="shared" ref="R158:R177" si="45">N158+K158+H158+E158</f>
        <v>321</v>
      </c>
      <c r="S158" s="52">
        <f t="shared" ref="S158:S177" si="46">Q158/$P$178*-1</f>
        <v>-3.1666200987240385E-2</v>
      </c>
      <c r="T158" s="53">
        <f t="shared" ref="T158:T177" si="47">R158/$P$178</f>
        <v>2.9896619167365187E-2</v>
      </c>
      <c r="V158" s="45">
        <f>Frumgögn!U12</f>
        <v>21377</v>
      </c>
      <c r="W158" s="46">
        <f>Frumgögn!V12</f>
        <v>10800</v>
      </c>
      <c r="X158" s="47">
        <f>Frumgögn!W12</f>
        <v>10577</v>
      </c>
      <c r="Y158" s="10">
        <f t="shared" ref="Y158:Y177" si="48">W158/$V$178*-1</f>
        <v>-3.3816788156609302E-2</v>
      </c>
      <c r="Z158" s="53">
        <f t="shared" ref="Z158:Z177" si="49">X158/$V$178</f>
        <v>3.3118534104857093E-2</v>
      </c>
    </row>
    <row r="159" spans="1:26" x14ac:dyDescent="0.35">
      <c r="B159" s="2" t="s">
        <v>16</v>
      </c>
      <c r="C159" s="68">
        <f>Frumgögn!U35</f>
        <v>371</v>
      </c>
      <c r="D159" s="69">
        <f>Frumgögn!V35</f>
        <v>191</v>
      </c>
      <c r="E159" s="70">
        <f>Frumgögn!W35</f>
        <v>180</v>
      </c>
      <c r="F159" s="71">
        <f>Frumgögn!U57</f>
        <v>336</v>
      </c>
      <c r="G159" s="72">
        <f>Frumgögn!V57</f>
        <v>166</v>
      </c>
      <c r="H159" s="73">
        <f>Frumgögn!W57</f>
        <v>170</v>
      </c>
      <c r="I159" s="74">
        <f>Frumgögn!U79</f>
        <v>45</v>
      </c>
      <c r="J159" s="69">
        <f>Frumgögn!V79</f>
        <v>23</v>
      </c>
      <c r="K159" s="70">
        <f>Frumgögn!W79</f>
        <v>22</v>
      </c>
      <c r="L159" s="71">
        <f>Frumgögn!U101</f>
        <v>5</v>
      </c>
      <c r="M159" s="72">
        <f>Frumgögn!V101</f>
        <v>2</v>
      </c>
      <c r="N159" s="73">
        <f>Frumgögn!W101</f>
        <v>3</v>
      </c>
      <c r="P159" s="45">
        <f t="shared" si="43"/>
        <v>757</v>
      </c>
      <c r="Q159" s="46">
        <f t="shared" si="44"/>
        <v>382</v>
      </c>
      <c r="R159" s="47">
        <f t="shared" si="45"/>
        <v>375</v>
      </c>
      <c r="S159" s="52">
        <f t="shared" si="46"/>
        <v>-3.557790816801714E-2</v>
      </c>
      <c r="T159" s="53">
        <f t="shared" si="47"/>
        <v>3.4925956971221014E-2</v>
      </c>
      <c r="V159" s="45">
        <f>Frumgögn!U13</f>
        <v>22299</v>
      </c>
      <c r="W159" s="46">
        <f>Frumgögn!V13</f>
        <v>11438</v>
      </c>
      <c r="X159" s="47">
        <f>Frumgögn!W13</f>
        <v>10861</v>
      </c>
      <c r="Y159" s="10">
        <f t="shared" si="48"/>
        <v>-3.5814483605120115E-2</v>
      </c>
      <c r="Z159" s="53">
        <f t="shared" si="49"/>
        <v>3.4007790386012378E-2</v>
      </c>
    </row>
    <row r="160" spans="1:26" x14ac:dyDescent="0.35">
      <c r="B160" s="2" t="s">
        <v>17</v>
      </c>
      <c r="C160" s="68">
        <f>Frumgögn!U36</f>
        <v>360</v>
      </c>
      <c r="D160" s="69">
        <f>Frumgögn!V36</f>
        <v>184</v>
      </c>
      <c r="E160" s="70">
        <f>Frumgögn!W36</f>
        <v>176</v>
      </c>
      <c r="F160" s="71">
        <f>Frumgögn!U58</f>
        <v>377</v>
      </c>
      <c r="G160" s="72">
        <f>Frumgögn!V58</f>
        <v>180</v>
      </c>
      <c r="H160" s="73">
        <f>Frumgögn!W58</f>
        <v>197</v>
      </c>
      <c r="I160" s="74">
        <f>Frumgögn!U80</f>
        <v>56</v>
      </c>
      <c r="J160" s="69">
        <f>Frumgögn!V80</f>
        <v>29</v>
      </c>
      <c r="K160" s="70">
        <f>Frumgögn!W80</f>
        <v>27</v>
      </c>
      <c r="L160" s="71">
        <f>Frumgögn!U102</f>
        <v>7</v>
      </c>
      <c r="M160" s="72">
        <f>Frumgögn!V102</f>
        <v>5</v>
      </c>
      <c r="N160" s="73">
        <f>Frumgögn!W102</f>
        <v>2</v>
      </c>
      <c r="P160" s="45">
        <f t="shared" si="43"/>
        <v>800</v>
      </c>
      <c r="Q160" s="46">
        <f t="shared" si="44"/>
        <v>398</v>
      </c>
      <c r="R160" s="47">
        <f t="shared" si="45"/>
        <v>402</v>
      </c>
      <c r="S160" s="52">
        <f t="shared" si="46"/>
        <v>-3.7068082332122568E-2</v>
      </c>
      <c r="T160" s="53">
        <f t="shared" si="47"/>
        <v>3.7440625873148926E-2</v>
      </c>
      <c r="V160" s="45">
        <f>Frumgögn!U14</f>
        <v>23876</v>
      </c>
      <c r="W160" s="46">
        <f>Frumgögn!V14</f>
        <v>12198</v>
      </c>
      <c r="X160" s="47">
        <f>Frumgögn!W14</f>
        <v>11678</v>
      </c>
      <c r="Y160" s="10">
        <f t="shared" si="48"/>
        <v>-3.8194183512437065E-2</v>
      </c>
      <c r="Z160" s="53">
        <f t="shared" si="49"/>
        <v>3.6565967786378099E-2</v>
      </c>
    </row>
    <row r="161" spans="2:26" x14ac:dyDescent="0.35">
      <c r="B161" s="2" t="s">
        <v>18</v>
      </c>
      <c r="C161" s="68">
        <f>Frumgögn!U37</f>
        <v>363</v>
      </c>
      <c r="D161" s="69">
        <f>Frumgögn!V37</f>
        <v>205</v>
      </c>
      <c r="E161" s="70">
        <f>Frumgögn!W37</f>
        <v>158</v>
      </c>
      <c r="F161" s="71">
        <f>Frumgögn!U59</f>
        <v>347</v>
      </c>
      <c r="G161" s="72">
        <f>Frumgögn!V59</f>
        <v>177</v>
      </c>
      <c r="H161" s="73">
        <f>Frumgögn!W59</f>
        <v>170</v>
      </c>
      <c r="I161" s="74">
        <f>Frumgögn!U81</f>
        <v>39</v>
      </c>
      <c r="J161" s="69">
        <f>Frumgögn!V81</f>
        <v>22</v>
      </c>
      <c r="K161" s="70">
        <f>Frumgögn!W81</f>
        <v>17</v>
      </c>
      <c r="L161" s="71">
        <f>Frumgögn!U103</f>
        <v>11</v>
      </c>
      <c r="M161" s="72">
        <f>Frumgögn!V103</f>
        <v>6</v>
      </c>
      <c r="N161" s="73">
        <f>Frumgögn!W103</f>
        <v>5</v>
      </c>
      <c r="P161" s="45">
        <f t="shared" si="43"/>
        <v>760</v>
      </c>
      <c r="Q161" s="46">
        <f t="shared" si="44"/>
        <v>410</v>
      </c>
      <c r="R161" s="47">
        <f t="shared" si="45"/>
        <v>350</v>
      </c>
      <c r="S161" s="52">
        <f t="shared" si="46"/>
        <v>-3.8185712955201637E-2</v>
      </c>
      <c r="T161" s="53">
        <f t="shared" si="47"/>
        <v>3.2597559839806278E-2</v>
      </c>
      <c r="V161" s="45">
        <f>Frumgögn!U15</f>
        <v>23347</v>
      </c>
      <c r="W161" s="46">
        <f>Frumgögn!V15</f>
        <v>11937</v>
      </c>
      <c r="X161" s="47">
        <f>Frumgögn!W15</f>
        <v>11410</v>
      </c>
      <c r="Y161" s="10">
        <f t="shared" si="48"/>
        <v>-3.7376944465319008E-2</v>
      </c>
      <c r="Z161" s="53">
        <f t="shared" si="49"/>
        <v>3.5726810450640016E-2</v>
      </c>
    </row>
    <row r="162" spans="2:26" x14ac:dyDescent="0.35">
      <c r="B162" s="2" t="s">
        <v>19</v>
      </c>
      <c r="C162" s="68">
        <f>Frumgögn!U38</f>
        <v>374</v>
      </c>
      <c r="D162" s="69">
        <f>Frumgögn!V38</f>
        <v>211</v>
      </c>
      <c r="E162" s="70">
        <f>Frumgögn!W38</f>
        <v>163</v>
      </c>
      <c r="F162" s="71">
        <f>Frumgögn!U60</f>
        <v>341</v>
      </c>
      <c r="G162" s="72">
        <f>Frumgögn!V60</f>
        <v>174</v>
      </c>
      <c r="H162" s="73">
        <f>Frumgögn!W60</f>
        <v>167</v>
      </c>
      <c r="I162" s="74">
        <f>Frumgögn!U82</f>
        <v>21</v>
      </c>
      <c r="J162" s="69">
        <f>Frumgögn!V82</f>
        <v>13</v>
      </c>
      <c r="K162" s="70">
        <f>Frumgögn!W82</f>
        <v>8</v>
      </c>
      <c r="L162" s="71">
        <f>Frumgögn!U104</f>
        <v>15</v>
      </c>
      <c r="M162" s="72">
        <f>Frumgögn!V104</f>
        <v>11</v>
      </c>
      <c r="N162" s="73">
        <f>Frumgögn!W104</f>
        <v>4</v>
      </c>
      <c r="P162" s="45">
        <f t="shared" si="43"/>
        <v>751</v>
      </c>
      <c r="Q162" s="46">
        <f t="shared" si="44"/>
        <v>409</v>
      </c>
      <c r="R162" s="47">
        <f t="shared" si="45"/>
        <v>342</v>
      </c>
      <c r="S162" s="52">
        <f t="shared" si="46"/>
        <v>-3.8092577069945052E-2</v>
      </c>
      <c r="T162" s="53">
        <f t="shared" si="47"/>
        <v>3.1852472757753561E-2</v>
      </c>
      <c r="V162" s="45">
        <f>Frumgögn!U16</f>
        <v>25278</v>
      </c>
      <c r="W162" s="46">
        <f>Frumgögn!V16</f>
        <v>13206</v>
      </c>
      <c r="X162" s="47">
        <f>Frumgögn!W16</f>
        <v>12072</v>
      </c>
      <c r="Y162" s="10">
        <f t="shared" si="48"/>
        <v>-4.1350417073720599E-2</v>
      </c>
      <c r="Z162" s="53">
        <f t="shared" si="49"/>
        <v>3.7799654317276624E-2</v>
      </c>
    </row>
    <row r="163" spans="2:26" x14ac:dyDescent="0.35">
      <c r="B163" s="2" t="s">
        <v>20</v>
      </c>
      <c r="C163" s="68">
        <f>Frumgögn!U39</f>
        <v>321</v>
      </c>
      <c r="D163" s="69">
        <f>Frumgögn!V39</f>
        <v>191</v>
      </c>
      <c r="E163" s="70">
        <f>Frumgögn!W39</f>
        <v>130</v>
      </c>
      <c r="F163" s="71">
        <f>Frumgögn!U61</f>
        <v>343</v>
      </c>
      <c r="G163" s="72">
        <f>Frumgögn!V61</f>
        <v>199</v>
      </c>
      <c r="H163" s="73">
        <f>Frumgögn!W61</f>
        <v>144</v>
      </c>
      <c r="I163" s="74">
        <f>Frumgögn!U83</f>
        <v>38</v>
      </c>
      <c r="J163" s="69">
        <f>Frumgögn!V83</f>
        <v>14</v>
      </c>
      <c r="K163" s="70">
        <f>Frumgögn!W83</f>
        <v>24</v>
      </c>
      <c r="L163" s="71">
        <f>Frumgögn!U105</f>
        <v>12</v>
      </c>
      <c r="M163" s="72">
        <f>Frumgögn!V105</f>
        <v>10</v>
      </c>
      <c r="N163" s="73">
        <f>Frumgögn!W105</f>
        <v>2</v>
      </c>
      <c r="P163" s="45">
        <f t="shared" si="43"/>
        <v>714</v>
      </c>
      <c r="Q163" s="46">
        <f t="shared" si="44"/>
        <v>414</v>
      </c>
      <c r="R163" s="47">
        <f t="shared" si="45"/>
        <v>300</v>
      </c>
      <c r="S163" s="52">
        <f t="shared" si="46"/>
        <v>-3.8558256496227995E-2</v>
      </c>
      <c r="T163" s="53">
        <f t="shared" si="47"/>
        <v>2.7940765576976809E-2</v>
      </c>
      <c r="V163" s="45">
        <f>Frumgögn!U17</f>
        <v>22803</v>
      </c>
      <c r="W163" s="46">
        <f>Frumgögn!V17</f>
        <v>11952</v>
      </c>
      <c r="X163" s="47">
        <f>Frumgögn!W17</f>
        <v>10851</v>
      </c>
      <c r="Y163" s="10">
        <f t="shared" si="48"/>
        <v>-3.7423912226647628E-2</v>
      </c>
      <c r="Z163" s="53">
        <f t="shared" si="49"/>
        <v>3.3976478545126622E-2</v>
      </c>
    </row>
    <row r="164" spans="2:26" x14ac:dyDescent="0.35">
      <c r="B164" s="2" t="s">
        <v>21</v>
      </c>
      <c r="C164" s="68">
        <f>Frumgögn!U40</f>
        <v>333</v>
      </c>
      <c r="D164" s="69">
        <f>Frumgögn!V40</f>
        <v>189</v>
      </c>
      <c r="E164" s="70">
        <f>Frumgögn!W40</f>
        <v>144</v>
      </c>
      <c r="F164" s="71">
        <f>Frumgögn!U62</f>
        <v>362</v>
      </c>
      <c r="G164" s="72">
        <f>Frumgögn!V62</f>
        <v>205</v>
      </c>
      <c r="H164" s="73">
        <f>Frumgögn!W62</f>
        <v>157</v>
      </c>
      <c r="I164" s="74">
        <f>Frumgögn!U84</f>
        <v>40</v>
      </c>
      <c r="J164" s="69">
        <f>Frumgögn!V84</f>
        <v>24</v>
      </c>
      <c r="K164" s="70">
        <f>Frumgögn!W84</f>
        <v>16</v>
      </c>
      <c r="L164" s="71">
        <f>Frumgögn!U106</f>
        <v>8</v>
      </c>
      <c r="M164" s="72">
        <f>Frumgögn!V106</f>
        <v>8</v>
      </c>
      <c r="N164" s="73">
        <f>Frumgögn!W106</f>
        <v>0</v>
      </c>
      <c r="P164" s="45">
        <f t="shared" si="43"/>
        <v>743</v>
      </c>
      <c r="Q164" s="46">
        <f t="shared" si="44"/>
        <v>426</v>
      </c>
      <c r="R164" s="47">
        <f t="shared" si="45"/>
        <v>317</v>
      </c>
      <c r="S164" s="52">
        <f t="shared" si="46"/>
        <v>-3.9675887119307071E-2</v>
      </c>
      <c r="T164" s="53">
        <f t="shared" si="47"/>
        <v>2.9524075626338828E-2</v>
      </c>
      <c r="V164" s="45">
        <f>Frumgögn!U18</f>
        <v>22198</v>
      </c>
      <c r="W164" s="46">
        <f>Frumgögn!V18</f>
        <v>11581</v>
      </c>
      <c r="X164" s="47">
        <f>Frumgögn!W18</f>
        <v>10617</v>
      </c>
      <c r="Y164" s="10">
        <f t="shared" si="48"/>
        <v>-3.6262242929786331E-2</v>
      </c>
      <c r="Z164" s="53">
        <f t="shared" si="49"/>
        <v>3.324378146840009E-2</v>
      </c>
    </row>
    <row r="165" spans="2:26" x14ac:dyDescent="0.35">
      <c r="B165" s="2" t="s">
        <v>22</v>
      </c>
      <c r="C165" s="68">
        <f>Frumgögn!U41</f>
        <v>359</v>
      </c>
      <c r="D165" s="69">
        <f>Frumgögn!V41</f>
        <v>207</v>
      </c>
      <c r="E165" s="70">
        <f>Frumgögn!W41</f>
        <v>152</v>
      </c>
      <c r="F165" s="71">
        <f>Frumgögn!U63</f>
        <v>395</v>
      </c>
      <c r="G165" s="72">
        <f>Frumgögn!V63</f>
        <v>223</v>
      </c>
      <c r="H165" s="73">
        <f>Frumgögn!W63</f>
        <v>172</v>
      </c>
      <c r="I165" s="74">
        <f>Frumgögn!U85</f>
        <v>35</v>
      </c>
      <c r="J165" s="69">
        <f>Frumgögn!V85</f>
        <v>17</v>
      </c>
      <c r="K165" s="70">
        <f>Frumgögn!W85</f>
        <v>18</v>
      </c>
      <c r="L165" s="71">
        <f>Frumgögn!U107</f>
        <v>15</v>
      </c>
      <c r="M165" s="72">
        <f>Frumgögn!V107</f>
        <v>11</v>
      </c>
      <c r="N165" s="73">
        <f>Frumgögn!W107</f>
        <v>4</v>
      </c>
      <c r="P165" s="45">
        <f t="shared" si="43"/>
        <v>804</v>
      </c>
      <c r="Q165" s="46">
        <f t="shared" si="44"/>
        <v>458</v>
      </c>
      <c r="R165" s="47">
        <f t="shared" si="45"/>
        <v>346</v>
      </c>
      <c r="S165" s="52">
        <f t="shared" si="46"/>
        <v>-4.2656235447517926E-2</v>
      </c>
      <c r="T165" s="53">
        <f t="shared" si="47"/>
        <v>3.222501629877992E-2</v>
      </c>
      <c r="V165" s="45">
        <f>Frumgögn!U19</f>
        <v>22318</v>
      </c>
      <c r="W165" s="46">
        <f>Frumgögn!V19</f>
        <v>11374</v>
      </c>
      <c r="X165" s="47">
        <f>Frumgögn!W19</f>
        <v>10944</v>
      </c>
      <c r="Y165" s="10">
        <f t="shared" si="48"/>
        <v>-3.5614087823451317E-2</v>
      </c>
      <c r="Z165" s="53">
        <f t="shared" si="49"/>
        <v>3.4267678665364093E-2</v>
      </c>
    </row>
    <row r="166" spans="2:26" x14ac:dyDescent="0.35">
      <c r="B166" s="2" t="s">
        <v>23</v>
      </c>
      <c r="C166" s="68">
        <f>Frumgögn!U42</f>
        <v>388</v>
      </c>
      <c r="D166" s="69">
        <f>Frumgögn!V42</f>
        <v>222</v>
      </c>
      <c r="E166" s="70">
        <f>Frumgögn!W42</f>
        <v>166</v>
      </c>
      <c r="F166" s="71">
        <f>Frumgögn!U64</f>
        <v>354</v>
      </c>
      <c r="G166" s="72">
        <f>Frumgögn!V64</f>
        <v>181</v>
      </c>
      <c r="H166" s="73">
        <f>Frumgögn!W64</f>
        <v>173</v>
      </c>
      <c r="I166" s="74">
        <f>Frumgögn!U86</f>
        <v>51</v>
      </c>
      <c r="J166" s="69">
        <f>Frumgögn!V86</f>
        <v>19</v>
      </c>
      <c r="K166" s="70">
        <f>Frumgögn!W86</f>
        <v>32</v>
      </c>
      <c r="L166" s="71">
        <f>Frumgögn!U108</f>
        <v>15</v>
      </c>
      <c r="M166" s="72">
        <f>Frumgögn!V108</f>
        <v>10</v>
      </c>
      <c r="N166" s="73">
        <f>Frumgögn!W108</f>
        <v>5</v>
      </c>
      <c r="P166" s="45">
        <f t="shared" si="43"/>
        <v>808</v>
      </c>
      <c r="Q166" s="46">
        <f t="shared" si="44"/>
        <v>432</v>
      </c>
      <c r="R166" s="47">
        <f t="shared" si="45"/>
        <v>376</v>
      </c>
      <c r="S166" s="52">
        <f t="shared" si="46"/>
        <v>-4.0234702430846606E-2</v>
      </c>
      <c r="T166" s="53">
        <f t="shared" si="47"/>
        <v>3.5019092856477599E-2</v>
      </c>
      <c r="V166" s="45">
        <f>Frumgögn!U20</f>
        <v>22505</v>
      </c>
      <c r="W166" s="46">
        <f>Frumgögn!V20</f>
        <v>11573</v>
      </c>
      <c r="X166" s="47">
        <f>Frumgögn!W20</f>
        <v>10932</v>
      </c>
      <c r="Y166" s="10">
        <f t="shared" si="48"/>
        <v>-3.6237193457077731E-2</v>
      </c>
      <c r="Z166" s="53">
        <f t="shared" si="49"/>
        <v>3.4230104456301196E-2</v>
      </c>
    </row>
    <row r="167" spans="2:26" x14ac:dyDescent="0.35">
      <c r="B167" s="2" t="s">
        <v>24</v>
      </c>
      <c r="C167" s="68">
        <f>Frumgögn!U43</f>
        <v>324</v>
      </c>
      <c r="D167" s="69">
        <f>Frumgögn!V43</f>
        <v>197</v>
      </c>
      <c r="E167" s="70">
        <f>Frumgögn!W43</f>
        <v>127</v>
      </c>
      <c r="F167" s="71">
        <f>Frumgögn!U65</f>
        <v>341</v>
      </c>
      <c r="G167" s="72">
        <f>Frumgögn!V65</f>
        <v>197</v>
      </c>
      <c r="H167" s="73">
        <f>Frumgögn!W65</f>
        <v>144</v>
      </c>
      <c r="I167" s="74">
        <f>Frumgögn!U87</f>
        <v>50</v>
      </c>
      <c r="J167" s="69">
        <f>Frumgögn!V87</f>
        <v>33</v>
      </c>
      <c r="K167" s="70">
        <f>Frumgögn!W87</f>
        <v>17</v>
      </c>
      <c r="L167" s="71">
        <f>Frumgögn!U109</f>
        <v>11</v>
      </c>
      <c r="M167" s="72">
        <f>Frumgögn!V109</f>
        <v>8</v>
      </c>
      <c r="N167" s="73">
        <f>Frumgögn!W109</f>
        <v>3</v>
      </c>
      <c r="P167" s="45">
        <f t="shared" si="43"/>
        <v>726</v>
      </c>
      <c r="Q167" s="46">
        <f t="shared" si="44"/>
        <v>435</v>
      </c>
      <c r="R167" s="47">
        <f t="shared" si="45"/>
        <v>291</v>
      </c>
      <c r="S167" s="52">
        <f t="shared" si="46"/>
        <v>-4.0514110086616373E-2</v>
      </c>
      <c r="T167" s="53">
        <f t="shared" si="47"/>
        <v>2.7102542609667504E-2</v>
      </c>
      <c r="V167" s="45">
        <f>Frumgögn!U21</f>
        <v>20876</v>
      </c>
      <c r="W167" s="46">
        <f>Frumgögn!V21</f>
        <v>10703</v>
      </c>
      <c r="X167" s="47">
        <f>Frumgögn!W21</f>
        <v>10173</v>
      </c>
      <c r="Y167" s="10">
        <f t="shared" si="48"/>
        <v>-3.3513063300017534E-2</v>
      </c>
      <c r="Z167" s="53">
        <f t="shared" si="49"/>
        <v>3.185353573307282E-2</v>
      </c>
    </row>
    <row r="168" spans="2:26" x14ac:dyDescent="0.35">
      <c r="B168" s="2" t="s">
        <v>25</v>
      </c>
      <c r="C168" s="68">
        <f>Frumgögn!U44</f>
        <v>300</v>
      </c>
      <c r="D168" s="69">
        <f>Frumgögn!V44</f>
        <v>173</v>
      </c>
      <c r="E168" s="70">
        <f>Frumgögn!W44</f>
        <v>127</v>
      </c>
      <c r="F168" s="71">
        <f>Frumgögn!U66</f>
        <v>323</v>
      </c>
      <c r="G168" s="72">
        <f>Frumgögn!V66</f>
        <v>188</v>
      </c>
      <c r="H168" s="73">
        <f>Frumgögn!W66</f>
        <v>135</v>
      </c>
      <c r="I168" s="74">
        <f>Frumgögn!U88</f>
        <v>46</v>
      </c>
      <c r="J168" s="69">
        <f>Frumgögn!V88</f>
        <v>23</v>
      </c>
      <c r="K168" s="70">
        <f>Frumgögn!W88</f>
        <v>23</v>
      </c>
      <c r="L168" s="71">
        <f>Frumgögn!U110</f>
        <v>10</v>
      </c>
      <c r="M168" s="72">
        <f>Frumgögn!V110</f>
        <v>7</v>
      </c>
      <c r="N168" s="73">
        <f>Frumgögn!W110</f>
        <v>3</v>
      </c>
      <c r="P168" s="45">
        <f t="shared" si="43"/>
        <v>679</v>
      </c>
      <c r="Q168" s="46">
        <f t="shared" si="44"/>
        <v>391</v>
      </c>
      <c r="R168" s="47">
        <f t="shared" si="45"/>
        <v>288</v>
      </c>
      <c r="S168" s="52">
        <f t="shared" si="46"/>
        <v>-3.6416131135326442E-2</v>
      </c>
      <c r="T168" s="53">
        <f t="shared" si="47"/>
        <v>2.6823134953897737E-2</v>
      </c>
      <c r="V168" s="45">
        <f>Frumgögn!U22</f>
        <v>17870</v>
      </c>
      <c r="W168" s="46">
        <f>Frumgögn!V22</f>
        <v>9187</v>
      </c>
      <c r="X168" s="47">
        <f>Frumgögn!W22</f>
        <v>8683</v>
      </c>
      <c r="Y168" s="10">
        <f t="shared" si="48"/>
        <v>-2.8766188221737932E-2</v>
      </c>
      <c r="Z168" s="53">
        <f t="shared" si="49"/>
        <v>2.7188071441096164E-2</v>
      </c>
    </row>
    <row r="169" spans="2:26" x14ac:dyDescent="0.35">
      <c r="B169" s="2" t="s">
        <v>26</v>
      </c>
      <c r="C169" s="68">
        <f>Frumgögn!U45</f>
        <v>234</v>
      </c>
      <c r="D169" s="69">
        <f>Frumgögn!V45</f>
        <v>126</v>
      </c>
      <c r="E169" s="70">
        <f>Frumgögn!W45</f>
        <v>108</v>
      </c>
      <c r="F169" s="71">
        <f>Frumgögn!U67</f>
        <v>254</v>
      </c>
      <c r="G169" s="72">
        <f>Frumgögn!V67</f>
        <v>143</v>
      </c>
      <c r="H169" s="73">
        <f>Frumgögn!W67</f>
        <v>111</v>
      </c>
      <c r="I169" s="74">
        <f>Frumgögn!U89</f>
        <v>42</v>
      </c>
      <c r="J169" s="69">
        <f>Frumgögn!V89</f>
        <v>28</v>
      </c>
      <c r="K169" s="70">
        <f>Frumgögn!W89</f>
        <v>14</v>
      </c>
      <c r="L169" s="71">
        <f>Frumgögn!U111</f>
        <v>6</v>
      </c>
      <c r="M169" s="72">
        <f>Frumgögn!V111</f>
        <v>4</v>
      </c>
      <c r="N169" s="73">
        <f>Frumgögn!W111</f>
        <v>2</v>
      </c>
      <c r="P169" s="45">
        <f t="shared" si="43"/>
        <v>536</v>
      </c>
      <c r="Q169" s="46">
        <f t="shared" si="44"/>
        <v>301</v>
      </c>
      <c r="R169" s="47">
        <f t="shared" si="45"/>
        <v>235</v>
      </c>
      <c r="S169" s="52">
        <f t="shared" si="46"/>
        <v>-2.8033901462233397E-2</v>
      </c>
      <c r="T169" s="53">
        <f t="shared" si="47"/>
        <v>2.1886933035298501E-2</v>
      </c>
      <c r="V169" s="45">
        <f>Frumgögn!U23</f>
        <v>14540</v>
      </c>
      <c r="W169" s="46">
        <f>Frumgögn!V23</f>
        <v>7417</v>
      </c>
      <c r="X169" s="47">
        <f>Frumgögn!W23</f>
        <v>7123</v>
      </c>
      <c r="Y169" s="10">
        <f t="shared" si="48"/>
        <v>-2.3223992384960295E-2</v>
      </c>
      <c r="Z169" s="53">
        <f t="shared" si="49"/>
        <v>2.2303424262919265E-2</v>
      </c>
    </row>
    <row r="170" spans="2:26" x14ac:dyDescent="0.35">
      <c r="B170" s="2" t="s">
        <v>27</v>
      </c>
      <c r="C170" s="68">
        <f>Frumgögn!U46</f>
        <v>170</v>
      </c>
      <c r="D170" s="69">
        <f>Frumgögn!V46</f>
        <v>94</v>
      </c>
      <c r="E170" s="70">
        <f>Frumgögn!W46</f>
        <v>76</v>
      </c>
      <c r="F170" s="71">
        <f>Frumgögn!U68</f>
        <v>190</v>
      </c>
      <c r="G170" s="72">
        <f>Frumgögn!V68</f>
        <v>108</v>
      </c>
      <c r="H170" s="73">
        <f>Frumgögn!W68</f>
        <v>82</v>
      </c>
      <c r="I170" s="74">
        <f>Frumgögn!U90</f>
        <v>28</v>
      </c>
      <c r="J170" s="69">
        <f>Frumgögn!V90</f>
        <v>18</v>
      </c>
      <c r="K170" s="70">
        <f>Frumgögn!W90</f>
        <v>10</v>
      </c>
      <c r="L170" s="71">
        <f>Frumgögn!U112</f>
        <v>0</v>
      </c>
      <c r="M170" s="72">
        <f>Frumgögn!V112</f>
        <v>0</v>
      </c>
      <c r="N170" s="73">
        <f>Frumgögn!W112</f>
        <v>0</v>
      </c>
      <c r="P170" s="45">
        <f t="shared" si="43"/>
        <v>388</v>
      </c>
      <c r="Q170" s="46">
        <f t="shared" si="44"/>
        <v>220</v>
      </c>
      <c r="R170" s="47">
        <f t="shared" si="45"/>
        <v>168</v>
      </c>
      <c r="S170" s="52">
        <f t="shared" si="46"/>
        <v>-2.0489894756449661E-2</v>
      </c>
      <c r="T170" s="53">
        <f t="shared" si="47"/>
        <v>1.5646828723107013E-2</v>
      </c>
      <c r="V170" s="45">
        <f>Frumgögn!U24</f>
        <v>10458</v>
      </c>
      <c r="W170" s="46">
        <f>Frumgögn!V24</f>
        <v>5101</v>
      </c>
      <c r="X170" s="47">
        <f>Frumgögn!W24</f>
        <v>5357</v>
      </c>
      <c r="Y170" s="10">
        <f t="shared" si="48"/>
        <v>-1.5972170035820746E-2</v>
      </c>
      <c r="Z170" s="53">
        <f t="shared" si="49"/>
        <v>1.6773753162495929E-2</v>
      </c>
    </row>
    <row r="171" spans="2:26" x14ac:dyDescent="0.35">
      <c r="B171" s="2" t="s">
        <v>28</v>
      </c>
      <c r="C171" s="68">
        <f>Frumgögn!U47</f>
        <v>137</v>
      </c>
      <c r="D171" s="69">
        <f>Frumgögn!V47</f>
        <v>70</v>
      </c>
      <c r="E171" s="70">
        <f>Frumgögn!W47</f>
        <v>67</v>
      </c>
      <c r="F171" s="71">
        <f>Frumgögn!U69</f>
        <v>134</v>
      </c>
      <c r="G171" s="72">
        <f>Frumgögn!V69</f>
        <v>69</v>
      </c>
      <c r="H171" s="73">
        <f>Frumgögn!W69</f>
        <v>65</v>
      </c>
      <c r="I171" s="74">
        <f>Frumgögn!U91</f>
        <v>25</v>
      </c>
      <c r="J171" s="69">
        <f>Frumgögn!V91</f>
        <v>11</v>
      </c>
      <c r="K171" s="70">
        <f>Frumgögn!W91</f>
        <v>14</v>
      </c>
      <c r="L171" s="71">
        <f>Frumgögn!U113</f>
        <v>2</v>
      </c>
      <c r="M171" s="72">
        <f>Frumgögn!V113</f>
        <v>1</v>
      </c>
      <c r="N171" s="73">
        <f>Frumgögn!W113</f>
        <v>1</v>
      </c>
      <c r="P171" s="45">
        <f t="shared" si="43"/>
        <v>298</v>
      </c>
      <c r="Q171" s="46">
        <f t="shared" si="44"/>
        <v>151</v>
      </c>
      <c r="R171" s="47">
        <f t="shared" si="45"/>
        <v>147</v>
      </c>
      <c r="S171" s="52">
        <f t="shared" si="46"/>
        <v>-1.4063518673744994E-2</v>
      </c>
      <c r="T171" s="53">
        <f t="shared" si="47"/>
        <v>1.3690975132718636E-2</v>
      </c>
      <c r="V171" s="45">
        <f>Frumgögn!U25</f>
        <v>8583</v>
      </c>
      <c r="W171" s="46">
        <f>Frumgögn!V25</f>
        <v>4108</v>
      </c>
      <c r="X171" s="47">
        <f>Frumgögn!W25</f>
        <v>4475</v>
      </c>
      <c r="Y171" s="10">
        <f t="shared" si="48"/>
        <v>-1.2862904235865835E-2</v>
      </c>
      <c r="Z171" s="53">
        <f t="shared" si="49"/>
        <v>1.4012048796372837E-2</v>
      </c>
    </row>
    <row r="172" spans="2:26" x14ac:dyDescent="0.35">
      <c r="B172" s="2" t="s">
        <v>29</v>
      </c>
      <c r="C172" s="68">
        <f>Frumgögn!U48</f>
        <v>97</v>
      </c>
      <c r="D172" s="69">
        <f>Frumgögn!V48</f>
        <v>55</v>
      </c>
      <c r="E172" s="70">
        <f>Frumgögn!W48</f>
        <v>42</v>
      </c>
      <c r="F172" s="71">
        <f>Frumgögn!U70</f>
        <v>111</v>
      </c>
      <c r="G172" s="72">
        <f>Frumgögn!V70</f>
        <v>62</v>
      </c>
      <c r="H172" s="73">
        <f>Frumgögn!W70</f>
        <v>49</v>
      </c>
      <c r="I172" s="74">
        <f>Frumgögn!U92</f>
        <v>36</v>
      </c>
      <c r="J172" s="69">
        <f>Frumgögn!V92</f>
        <v>22</v>
      </c>
      <c r="K172" s="70">
        <f>Frumgögn!W92</f>
        <v>14</v>
      </c>
      <c r="L172" s="71">
        <f>Frumgögn!U114</f>
        <v>3</v>
      </c>
      <c r="M172" s="72">
        <f>Frumgögn!V114</f>
        <v>3</v>
      </c>
      <c r="N172" s="73">
        <f>Frumgögn!W114</f>
        <v>0</v>
      </c>
      <c r="P172" s="45">
        <f t="shared" si="43"/>
        <v>247</v>
      </c>
      <c r="Q172" s="46">
        <f t="shared" si="44"/>
        <v>142</v>
      </c>
      <c r="R172" s="47">
        <f t="shared" si="45"/>
        <v>105</v>
      </c>
      <c r="S172" s="52">
        <f t="shared" si="46"/>
        <v>-1.3225295706435689E-2</v>
      </c>
      <c r="T172" s="53">
        <f t="shared" si="47"/>
        <v>9.7792679519418824E-3</v>
      </c>
      <c r="V172" s="45">
        <f>Frumgögn!U26</f>
        <v>7863</v>
      </c>
      <c r="W172" s="46">
        <f>Frumgögn!V26</f>
        <v>3654</v>
      </c>
      <c r="X172" s="47">
        <f>Frumgögn!W26</f>
        <v>4209</v>
      </c>
      <c r="Y172" s="10">
        <f t="shared" si="48"/>
        <v>-1.1441346659652815E-2</v>
      </c>
      <c r="Z172" s="53">
        <f t="shared" si="49"/>
        <v>1.3179153828811904E-2</v>
      </c>
    </row>
    <row r="173" spans="2:26" x14ac:dyDescent="0.35">
      <c r="B173" s="2" t="s">
        <v>30</v>
      </c>
      <c r="C173" s="68">
        <f>Frumgögn!U49</f>
        <v>89</v>
      </c>
      <c r="D173" s="69">
        <f>Frumgögn!V49</f>
        <v>37</v>
      </c>
      <c r="E173" s="70">
        <f>Frumgögn!W49</f>
        <v>52</v>
      </c>
      <c r="F173" s="71">
        <f>Frumgögn!U71</f>
        <v>89</v>
      </c>
      <c r="G173" s="72">
        <f>Frumgögn!V71</f>
        <v>46</v>
      </c>
      <c r="H173" s="73">
        <f>Frumgögn!W71</f>
        <v>43</v>
      </c>
      <c r="I173" s="74">
        <f>Frumgögn!U93</f>
        <v>29</v>
      </c>
      <c r="J173" s="69">
        <f>Frumgögn!V93</f>
        <v>12</v>
      </c>
      <c r="K173" s="70">
        <f>Frumgögn!W93</f>
        <v>17</v>
      </c>
      <c r="L173" s="71">
        <f>Frumgögn!U115</f>
        <v>1</v>
      </c>
      <c r="M173" s="72">
        <f>Frumgögn!V115</f>
        <v>0</v>
      </c>
      <c r="N173" s="73">
        <f>Frumgögn!W115</f>
        <v>1</v>
      </c>
      <c r="P173" s="45">
        <f t="shared" si="43"/>
        <v>208</v>
      </c>
      <c r="Q173" s="46">
        <f t="shared" si="44"/>
        <v>95</v>
      </c>
      <c r="R173" s="47">
        <f t="shared" si="45"/>
        <v>113</v>
      </c>
      <c r="S173" s="52">
        <f t="shared" si="46"/>
        <v>-8.8479090993759894E-3</v>
      </c>
      <c r="T173" s="53">
        <f t="shared" si="47"/>
        <v>1.0524355033994598E-2</v>
      </c>
      <c r="V173" s="45">
        <f>Frumgögn!U27</f>
        <v>5603</v>
      </c>
      <c r="W173" s="46">
        <f>Frumgögn!V27</f>
        <v>2410</v>
      </c>
      <c r="X173" s="47">
        <f>Frumgögn!W27</f>
        <v>3193</v>
      </c>
      <c r="Y173" s="10">
        <f t="shared" si="48"/>
        <v>-7.5461536534655949E-3</v>
      </c>
      <c r="Z173" s="53">
        <f t="shared" si="49"/>
        <v>9.9978707948197697E-3</v>
      </c>
    </row>
    <row r="174" spans="2:26" x14ac:dyDescent="0.35">
      <c r="B174" s="2" t="s">
        <v>31</v>
      </c>
      <c r="C174" s="68">
        <f>Frumgögn!U50</f>
        <v>46</v>
      </c>
      <c r="D174" s="69">
        <f>Frumgögn!V50</f>
        <v>17</v>
      </c>
      <c r="E174" s="70">
        <f>Frumgögn!W50</f>
        <v>29</v>
      </c>
      <c r="F174" s="71">
        <f>Frumgögn!U72</f>
        <v>43</v>
      </c>
      <c r="G174" s="72">
        <f>Frumgögn!V72</f>
        <v>20</v>
      </c>
      <c r="H174" s="73">
        <f>Frumgögn!W72</f>
        <v>23</v>
      </c>
      <c r="I174" s="74">
        <f>Frumgögn!U94</f>
        <v>5</v>
      </c>
      <c r="J174" s="69">
        <f>Frumgögn!V94</f>
        <v>2</v>
      </c>
      <c r="K174" s="70">
        <f>Frumgögn!W94</f>
        <v>3</v>
      </c>
      <c r="L174" s="71">
        <f>Frumgögn!U116</f>
        <v>1</v>
      </c>
      <c r="M174" s="72">
        <f>Frumgögn!V116</f>
        <v>1</v>
      </c>
      <c r="N174" s="73">
        <f>Frumgögn!W116</f>
        <v>0</v>
      </c>
      <c r="P174" s="45">
        <f t="shared" si="43"/>
        <v>95</v>
      </c>
      <c r="Q174" s="46">
        <f t="shared" si="44"/>
        <v>40</v>
      </c>
      <c r="R174" s="47">
        <f t="shared" si="45"/>
        <v>55</v>
      </c>
      <c r="S174" s="52">
        <f t="shared" si="46"/>
        <v>-3.7254354102635744E-3</v>
      </c>
      <c r="T174" s="53">
        <f t="shared" si="47"/>
        <v>5.1224736891124154E-3</v>
      </c>
      <c r="V174" s="45">
        <f>Frumgögn!U28</f>
        <v>3205</v>
      </c>
      <c r="W174" s="46">
        <f>Frumgögn!V28</f>
        <v>1226</v>
      </c>
      <c r="X174" s="47">
        <f>Frumgögn!W28</f>
        <v>1979</v>
      </c>
      <c r="Y174" s="10">
        <f t="shared" si="48"/>
        <v>-3.8388316925928711E-3</v>
      </c>
      <c r="Z174" s="53">
        <f t="shared" si="49"/>
        <v>6.196613311289797E-3</v>
      </c>
    </row>
    <row r="175" spans="2:26" x14ac:dyDescent="0.35">
      <c r="B175" s="2" t="s">
        <v>32</v>
      </c>
      <c r="C175" s="68">
        <f>Frumgögn!U51</f>
        <v>25</v>
      </c>
      <c r="D175" s="69">
        <f>Frumgögn!V51</f>
        <v>10</v>
      </c>
      <c r="E175" s="70">
        <f>Frumgögn!W51</f>
        <v>15</v>
      </c>
      <c r="F175" s="71">
        <f>Frumgögn!U73</f>
        <v>12</v>
      </c>
      <c r="G175" s="72">
        <f>Frumgögn!V73</f>
        <v>5</v>
      </c>
      <c r="H175" s="73">
        <f>Frumgögn!W73</f>
        <v>7</v>
      </c>
      <c r="I175" s="74">
        <f>Frumgögn!U95</f>
        <v>4</v>
      </c>
      <c r="J175" s="69">
        <f>Frumgögn!V95</f>
        <v>1</v>
      </c>
      <c r="K175" s="70">
        <f>Frumgögn!W95</f>
        <v>3</v>
      </c>
      <c r="L175" s="71">
        <f>Frumgögn!U117</f>
        <v>2</v>
      </c>
      <c r="M175" s="72">
        <f>Frumgögn!V117</f>
        <v>1</v>
      </c>
      <c r="N175" s="73">
        <f>Frumgögn!W117</f>
        <v>1</v>
      </c>
      <c r="P175" s="45">
        <f t="shared" si="43"/>
        <v>43</v>
      </c>
      <c r="Q175" s="46">
        <f t="shared" si="44"/>
        <v>17</v>
      </c>
      <c r="R175" s="47">
        <f t="shared" si="45"/>
        <v>26</v>
      </c>
      <c r="S175" s="52">
        <f t="shared" si="46"/>
        <v>-1.5833100493620191E-3</v>
      </c>
      <c r="T175" s="53">
        <f t="shared" si="47"/>
        <v>2.4215330166713236E-3</v>
      </c>
      <c r="V175" s="45">
        <f>Frumgögn!U29</f>
        <v>1149</v>
      </c>
      <c r="W175" s="46">
        <f>Frumgögn!V29</f>
        <v>380</v>
      </c>
      <c r="X175" s="47">
        <f>Frumgögn!W29</f>
        <v>769</v>
      </c>
      <c r="Y175" s="10">
        <f t="shared" si="48"/>
        <v>-1.1898499536584755E-3</v>
      </c>
      <c r="Z175" s="53">
        <f t="shared" si="49"/>
        <v>2.4078805641141255E-3</v>
      </c>
    </row>
    <row r="176" spans="2:26" x14ac:dyDescent="0.35">
      <c r="B176" s="2" t="s">
        <v>33</v>
      </c>
      <c r="C176" s="68">
        <f>Frumgögn!U52</f>
        <v>3</v>
      </c>
      <c r="D176" s="69">
        <f>Frumgögn!V52</f>
        <v>2</v>
      </c>
      <c r="E176" s="70">
        <f>Frumgögn!W52</f>
        <v>1</v>
      </c>
      <c r="F176" s="71">
        <f>Frumgögn!U74</f>
        <v>2</v>
      </c>
      <c r="G176" s="72">
        <f>Frumgögn!V74</f>
        <v>0</v>
      </c>
      <c r="H176" s="73">
        <f>Frumgögn!W74</f>
        <v>2</v>
      </c>
      <c r="I176" s="74">
        <f>Frumgögn!U96</f>
        <v>0</v>
      </c>
      <c r="J176" s="69">
        <f>Frumgögn!V96</f>
        <v>0</v>
      </c>
      <c r="K176" s="70">
        <f>Frumgögn!W96</f>
        <v>0</v>
      </c>
      <c r="L176" s="71">
        <f>Frumgögn!U118</f>
        <v>0</v>
      </c>
      <c r="M176" s="72">
        <f>Frumgögn!V118</f>
        <v>0</v>
      </c>
      <c r="N176" s="73">
        <f>Frumgögn!W118</f>
        <v>0</v>
      </c>
      <c r="P176" s="45">
        <f t="shared" si="43"/>
        <v>5</v>
      </c>
      <c r="Q176" s="46">
        <f t="shared" si="44"/>
        <v>2</v>
      </c>
      <c r="R176" s="47">
        <f t="shared" si="45"/>
        <v>3</v>
      </c>
      <c r="S176" s="52">
        <f t="shared" si="46"/>
        <v>-1.8627177051317874E-4</v>
      </c>
      <c r="T176" s="53">
        <f t="shared" si="47"/>
        <v>2.7940765576976809E-4</v>
      </c>
      <c r="V176" s="45">
        <f>Frumgögn!U30</f>
        <v>272</v>
      </c>
      <c r="W176" s="46">
        <f>Frumgögn!V30</f>
        <v>73</v>
      </c>
      <c r="X176" s="47">
        <f>Frumgögn!W30</f>
        <v>199</v>
      </c>
      <c r="Y176" s="10">
        <f t="shared" si="48"/>
        <v>-2.2857643846597029E-4</v>
      </c>
      <c r="Z176" s="53">
        <f t="shared" si="49"/>
        <v>6.2310563362641218E-4</v>
      </c>
    </row>
    <row r="177" spans="1:26" ht="15" thickBot="1" x14ac:dyDescent="0.4">
      <c r="B177" s="2" t="s">
        <v>34</v>
      </c>
      <c r="C177" s="75">
        <f>Frumgögn!U53</f>
        <v>2</v>
      </c>
      <c r="D177" s="76">
        <f>Frumgögn!V53</f>
        <v>0</v>
      </c>
      <c r="E177" s="77">
        <f>Frumgögn!W53</f>
        <v>2</v>
      </c>
      <c r="F177" s="78">
        <f>Frumgögn!U75</f>
        <v>1</v>
      </c>
      <c r="G177" s="79">
        <f>Frumgögn!V75</f>
        <v>0</v>
      </c>
      <c r="H177" s="80">
        <f>Frumgögn!W75</f>
        <v>1</v>
      </c>
      <c r="I177" s="81">
        <f>Frumgögn!U97</f>
        <v>0</v>
      </c>
      <c r="J177" s="76">
        <f>Frumgögn!V97</f>
        <v>0</v>
      </c>
      <c r="K177" s="77">
        <f>Frumgögn!W97</f>
        <v>0</v>
      </c>
      <c r="L177" s="78">
        <f>Frumgögn!U119</f>
        <v>0</v>
      </c>
      <c r="M177" s="79">
        <f>Frumgögn!V119</f>
        <v>0</v>
      </c>
      <c r="N177" s="80">
        <f>Frumgögn!W119</f>
        <v>0</v>
      </c>
      <c r="P177" s="48">
        <f t="shared" si="43"/>
        <v>3</v>
      </c>
      <c r="Q177" s="49">
        <f t="shared" si="44"/>
        <v>0</v>
      </c>
      <c r="R177" s="50">
        <f t="shared" si="45"/>
        <v>3</v>
      </c>
      <c r="S177" s="54">
        <f t="shared" si="46"/>
        <v>0</v>
      </c>
      <c r="T177" s="55">
        <f t="shared" si="47"/>
        <v>2.7940765576976809E-4</v>
      </c>
      <c r="V177" s="48">
        <f>Frumgögn!U31</f>
        <v>40</v>
      </c>
      <c r="W177" s="49">
        <f>Frumgögn!V31</f>
        <v>7</v>
      </c>
      <c r="X177" s="50">
        <f>Frumgögn!W31</f>
        <v>33</v>
      </c>
      <c r="Y177" s="60">
        <f t="shared" si="48"/>
        <v>-2.191828862002455E-5</v>
      </c>
      <c r="Z177" s="55">
        <f t="shared" si="49"/>
        <v>1.0332907492297287E-4</v>
      </c>
    </row>
    <row r="178" spans="1:26" x14ac:dyDescent="0.35">
      <c r="B178" s="9"/>
      <c r="C178" s="9"/>
      <c r="D178" s="9"/>
      <c r="H178" s="9"/>
      <c r="I178" s="9"/>
      <c r="J178" s="10"/>
      <c r="O178" s="2" t="s">
        <v>43</v>
      </c>
      <c r="P178" s="9">
        <f>SUM(P157:P177)</f>
        <v>10737</v>
      </c>
      <c r="Q178" s="9">
        <f>SUM(Q157:Q177)</f>
        <v>5841</v>
      </c>
      <c r="R178" s="9">
        <f>SUM(R157:R177)</f>
        <v>4896</v>
      </c>
      <c r="U178" s="2" t="s">
        <v>43</v>
      </c>
      <c r="V178" s="9">
        <f>SUM(V157:V177)</f>
        <v>319368</v>
      </c>
      <c r="W178" s="9">
        <f>SUM(W157:W177)</f>
        <v>162068</v>
      </c>
      <c r="X178" s="9">
        <f>SUM(X157:X177)</f>
        <v>157300</v>
      </c>
    </row>
    <row r="179" spans="1:26" ht="15" thickBot="1" x14ac:dyDescent="0.4"/>
    <row r="180" spans="1:26" ht="21.5" thickBot="1" x14ac:dyDescent="0.55000000000000004">
      <c r="A180" s="2" t="s">
        <v>39</v>
      </c>
      <c r="B180" s="58">
        <v>2010</v>
      </c>
      <c r="C180" s="227" t="s">
        <v>35</v>
      </c>
      <c r="D180" s="228"/>
      <c r="E180" s="229"/>
      <c r="F180" s="227" t="s">
        <v>36</v>
      </c>
      <c r="G180" s="228"/>
      <c r="H180" s="229"/>
      <c r="I180" s="227" t="s">
        <v>37</v>
      </c>
      <c r="J180" s="228"/>
      <c r="K180" s="229"/>
      <c r="L180" s="227" t="s">
        <v>38</v>
      </c>
      <c r="M180" s="228"/>
      <c r="N180" s="229"/>
      <c r="O180" s="51"/>
      <c r="P180" s="230" t="s">
        <v>39</v>
      </c>
      <c r="Q180" s="231"/>
      <c r="R180" s="232"/>
      <c r="S180" s="233">
        <f>B180</f>
        <v>2010</v>
      </c>
      <c r="T180" s="234"/>
      <c r="V180" s="230" t="s">
        <v>40</v>
      </c>
      <c r="W180" s="231"/>
      <c r="X180" s="232"/>
      <c r="Y180" s="233">
        <f>B180</f>
        <v>2010</v>
      </c>
      <c r="Z180" s="234"/>
    </row>
    <row r="181" spans="1:26" ht="15" thickBot="1" x14ac:dyDescent="0.4">
      <c r="A181" s="2"/>
      <c r="B181" s="2"/>
      <c r="C181" s="13" t="s">
        <v>10</v>
      </c>
      <c r="D181" s="12" t="s">
        <v>11</v>
      </c>
      <c r="E181" s="14" t="s">
        <v>12</v>
      </c>
      <c r="F181" s="13" t="s">
        <v>10</v>
      </c>
      <c r="G181" s="12" t="s">
        <v>11</v>
      </c>
      <c r="H181" s="14" t="s">
        <v>12</v>
      </c>
      <c r="I181" s="13" t="s">
        <v>10</v>
      </c>
      <c r="J181" s="12" t="s">
        <v>11</v>
      </c>
      <c r="K181" s="14" t="s">
        <v>12</v>
      </c>
      <c r="L181" s="13" t="s">
        <v>10</v>
      </c>
      <c r="M181" s="12" t="s">
        <v>11</v>
      </c>
      <c r="N181" s="14" t="s">
        <v>12</v>
      </c>
      <c r="O181" s="12"/>
      <c r="P181" s="21" t="s">
        <v>10</v>
      </c>
      <c r="Q181" s="22" t="s">
        <v>11</v>
      </c>
      <c r="R181" s="23" t="s">
        <v>12</v>
      </c>
      <c r="S181" s="18" t="s">
        <v>41</v>
      </c>
      <c r="T181" s="20" t="s">
        <v>42</v>
      </c>
      <c r="U181" s="2"/>
      <c r="V181" s="15" t="s">
        <v>10</v>
      </c>
      <c r="W181" s="16" t="s">
        <v>11</v>
      </c>
      <c r="X181" s="17" t="s">
        <v>12</v>
      </c>
      <c r="Y181" s="18" t="s">
        <v>41</v>
      </c>
      <c r="Z181" s="20" t="s">
        <v>42</v>
      </c>
    </row>
    <row r="182" spans="1:26" x14ac:dyDescent="0.35">
      <c r="B182" s="2" t="s">
        <v>14</v>
      </c>
      <c r="C182" s="61">
        <f>Frumgögn!X33</f>
        <v>316</v>
      </c>
      <c r="D182" s="62">
        <f>Frumgögn!Y33</f>
        <v>173</v>
      </c>
      <c r="E182" s="63">
        <f>Frumgögn!Z33</f>
        <v>143</v>
      </c>
      <c r="F182" s="64">
        <f>Frumgögn!X55</f>
        <v>329</v>
      </c>
      <c r="G182" s="65">
        <f>Frumgögn!Y55</f>
        <v>182</v>
      </c>
      <c r="H182" s="66">
        <f>Frumgögn!Z55</f>
        <v>147</v>
      </c>
      <c r="I182" s="67">
        <f>Frumgögn!X77</f>
        <v>39</v>
      </c>
      <c r="J182" s="62">
        <f>Frumgögn!Y77</f>
        <v>17</v>
      </c>
      <c r="K182" s="63">
        <f>Frumgögn!Z77</f>
        <v>22</v>
      </c>
      <c r="L182" s="64">
        <f>Frumgögn!X99</f>
        <v>2</v>
      </c>
      <c r="M182" s="65">
        <f>Frumgögn!Y99</f>
        <v>1</v>
      </c>
      <c r="N182" s="66">
        <f>Frumgögn!Z99</f>
        <v>1</v>
      </c>
      <c r="P182" s="42">
        <f>C182+F182+I182+L182</f>
        <v>686</v>
      </c>
      <c r="Q182" s="43">
        <f>M182+J182+G182+D182</f>
        <v>373</v>
      </c>
      <c r="R182" s="44">
        <f>N182+K182+H182+E182</f>
        <v>313</v>
      </c>
      <c r="S182" s="52">
        <f>Q182/$P$203*-1</f>
        <v>-3.5958739034030657E-2</v>
      </c>
      <c r="T182" s="53">
        <f>R182/$P$203</f>
        <v>3.0174491468234841E-2</v>
      </c>
      <c r="V182" s="42">
        <f>Frumgögn!X11</f>
        <v>23250</v>
      </c>
      <c r="W182" s="43">
        <f>Frumgögn!Y11</f>
        <v>11945</v>
      </c>
      <c r="X182" s="44">
        <f>Frumgögn!Z11</f>
        <v>11305</v>
      </c>
      <c r="Y182" s="59">
        <f>W182/$V$203*-1</f>
        <v>-3.7606649245978022E-2</v>
      </c>
      <c r="Z182" s="57">
        <f>X182/$V$203</f>
        <v>3.5591726222334162E-2</v>
      </c>
    </row>
    <row r="183" spans="1:26" x14ac:dyDescent="0.35">
      <c r="B183" s="2" t="s">
        <v>15</v>
      </c>
      <c r="C183" s="68">
        <f>Frumgögn!X34</f>
        <v>328</v>
      </c>
      <c r="D183" s="69">
        <f>Frumgögn!Y34</f>
        <v>161</v>
      </c>
      <c r="E183" s="70">
        <f>Frumgögn!Z34</f>
        <v>167</v>
      </c>
      <c r="F183" s="71">
        <f>Frumgögn!X56</f>
        <v>326</v>
      </c>
      <c r="G183" s="72">
        <f>Frumgögn!Y56</f>
        <v>173</v>
      </c>
      <c r="H183" s="73">
        <f>Frumgögn!Z56</f>
        <v>153</v>
      </c>
      <c r="I183" s="74">
        <f>Frumgögn!X78</f>
        <v>44</v>
      </c>
      <c r="J183" s="69">
        <f>Frumgögn!Y78</f>
        <v>23</v>
      </c>
      <c r="K183" s="70">
        <f>Frumgögn!Z78</f>
        <v>21</v>
      </c>
      <c r="L183" s="71">
        <f>Frumgögn!X100</f>
        <v>5</v>
      </c>
      <c r="M183" s="72">
        <f>Frumgögn!Y100</f>
        <v>5</v>
      </c>
      <c r="N183" s="73">
        <f>Frumgögn!Z100</f>
        <v>0</v>
      </c>
      <c r="P183" s="45">
        <f t="shared" ref="P183:P202" si="50">C183+F183+I183+L183</f>
        <v>703</v>
      </c>
      <c r="Q183" s="46">
        <f t="shared" ref="Q183:Q202" si="51">M183+J183+G183+D183</f>
        <v>362</v>
      </c>
      <c r="R183" s="47">
        <f t="shared" ref="R183:R202" si="52">N183+K183+H183+E183</f>
        <v>341</v>
      </c>
      <c r="S183" s="52">
        <f t="shared" ref="S183:S202" si="53">Q183/$P$203*-1</f>
        <v>-3.4898293646968087E-2</v>
      </c>
      <c r="T183" s="53">
        <f t="shared" ref="T183:T202" si="54">R183/$P$203</f>
        <v>3.2873806998939555E-2</v>
      </c>
      <c r="V183" s="45">
        <f>Frumgögn!X12</f>
        <v>21400</v>
      </c>
      <c r="W183" s="46">
        <f>Frumgögn!Y12</f>
        <v>10860</v>
      </c>
      <c r="X183" s="47">
        <f>Frumgögn!Z12</f>
        <v>10540</v>
      </c>
      <c r="Y183" s="10">
        <f t="shared" ref="Y183:Y202" si="55">W183/$V$203*-1</f>
        <v>-3.4190725057456788E-2</v>
      </c>
      <c r="Z183" s="53">
        <f t="shared" ref="Z183:Z202" si="56">X183/$V$203</f>
        <v>3.3183263545634861E-2</v>
      </c>
    </row>
    <row r="184" spans="1:26" x14ac:dyDescent="0.35">
      <c r="B184" s="2" t="s">
        <v>16</v>
      </c>
      <c r="C184" s="68">
        <f>Frumgögn!X35</f>
        <v>365</v>
      </c>
      <c r="D184" s="69">
        <f>Frumgögn!Y35</f>
        <v>189</v>
      </c>
      <c r="E184" s="70">
        <f>Frumgögn!Z35</f>
        <v>176</v>
      </c>
      <c r="F184" s="71">
        <f>Frumgögn!X57</f>
        <v>340</v>
      </c>
      <c r="G184" s="72">
        <f>Frumgögn!Y57</f>
        <v>171</v>
      </c>
      <c r="H184" s="73">
        <f>Frumgögn!Z57</f>
        <v>169</v>
      </c>
      <c r="I184" s="74">
        <f>Frumgögn!X79</f>
        <v>47</v>
      </c>
      <c r="J184" s="69">
        <f>Frumgögn!Y79</f>
        <v>24</v>
      </c>
      <c r="K184" s="70">
        <f>Frumgögn!Z79</f>
        <v>23</v>
      </c>
      <c r="L184" s="71">
        <f>Frumgögn!X101</f>
        <v>6</v>
      </c>
      <c r="M184" s="72">
        <f>Frumgögn!Y101</f>
        <v>3</v>
      </c>
      <c r="N184" s="73">
        <f>Frumgögn!Z101</f>
        <v>3</v>
      </c>
      <c r="P184" s="45">
        <f t="shared" si="50"/>
        <v>758</v>
      </c>
      <c r="Q184" s="46">
        <f t="shared" si="51"/>
        <v>387</v>
      </c>
      <c r="R184" s="47">
        <f t="shared" si="52"/>
        <v>371</v>
      </c>
      <c r="S184" s="52">
        <f t="shared" si="53"/>
        <v>-3.7308396799383012E-2</v>
      </c>
      <c r="T184" s="53">
        <f t="shared" si="54"/>
        <v>3.5765930781837464E-2</v>
      </c>
      <c r="V184" s="45">
        <f>Frumgögn!X13</f>
        <v>21844</v>
      </c>
      <c r="W184" s="46">
        <f>Frumgögn!Y13</f>
        <v>11134</v>
      </c>
      <c r="X184" s="47">
        <f>Frumgögn!Z13</f>
        <v>10710</v>
      </c>
      <c r="Y184" s="10">
        <f t="shared" si="55"/>
        <v>-3.505336397695432E-2</v>
      </c>
      <c r="Z184" s="53">
        <f t="shared" si="56"/>
        <v>3.3718477473790261E-2</v>
      </c>
    </row>
    <row r="185" spans="1:26" x14ac:dyDescent="0.35">
      <c r="B185" s="2" t="s">
        <v>17</v>
      </c>
      <c r="C185" s="68">
        <f>Frumgögn!X36</f>
        <v>329</v>
      </c>
      <c r="D185" s="69">
        <f>Frumgögn!Y36</f>
        <v>172</v>
      </c>
      <c r="E185" s="70">
        <f>Frumgögn!Z36</f>
        <v>157</v>
      </c>
      <c r="F185" s="71">
        <f>Frumgögn!X58</f>
        <v>357</v>
      </c>
      <c r="G185" s="72">
        <f>Frumgögn!Y58</f>
        <v>168</v>
      </c>
      <c r="H185" s="73">
        <f>Frumgögn!Z58</f>
        <v>189</v>
      </c>
      <c r="I185" s="74">
        <f>Frumgögn!X80</f>
        <v>51</v>
      </c>
      <c r="J185" s="69">
        <f>Frumgögn!Y80</f>
        <v>25</v>
      </c>
      <c r="K185" s="70">
        <f>Frumgögn!Z80</f>
        <v>26</v>
      </c>
      <c r="L185" s="71">
        <f>Frumgögn!X102</f>
        <v>7</v>
      </c>
      <c r="M185" s="72">
        <f>Frumgögn!Y102</f>
        <v>5</v>
      </c>
      <c r="N185" s="73">
        <f>Frumgögn!Z102</f>
        <v>2</v>
      </c>
      <c r="P185" s="45">
        <f t="shared" si="50"/>
        <v>744</v>
      </c>
      <c r="Q185" s="46">
        <f t="shared" si="51"/>
        <v>370</v>
      </c>
      <c r="R185" s="47">
        <f t="shared" si="52"/>
        <v>374</v>
      </c>
      <c r="S185" s="52">
        <f t="shared" si="53"/>
        <v>-3.5669526655740864E-2</v>
      </c>
      <c r="T185" s="53">
        <f t="shared" si="54"/>
        <v>3.6055143160127257E-2</v>
      </c>
      <c r="V185" s="45">
        <f>Frumgögn!X14</f>
        <v>23799</v>
      </c>
      <c r="W185" s="46">
        <f>Frumgögn!Y14</f>
        <v>12182</v>
      </c>
      <c r="X185" s="47">
        <f>Frumgögn!Z14</f>
        <v>11617</v>
      </c>
      <c r="Y185" s="10">
        <f t="shared" si="55"/>
        <v>-3.8352800428171144E-2</v>
      </c>
      <c r="Z185" s="53">
        <f t="shared" si="56"/>
        <v>3.6574001196360548E-2</v>
      </c>
    </row>
    <row r="186" spans="1:26" x14ac:dyDescent="0.35">
      <c r="B186" s="2" t="s">
        <v>18</v>
      </c>
      <c r="C186" s="68">
        <f>Frumgögn!X37</f>
        <v>377</v>
      </c>
      <c r="D186" s="69">
        <f>Frumgögn!Y37</f>
        <v>201</v>
      </c>
      <c r="E186" s="70">
        <f>Frumgögn!Z37</f>
        <v>176</v>
      </c>
      <c r="F186" s="71">
        <f>Frumgögn!X59</f>
        <v>323</v>
      </c>
      <c r="G186" s="72">
        <f>Frumgögn!Y59</f>
        <v>175</v>
      </c>
      <c r="H186" s="73">
        <f>Frumgögn!Z59</f>
        <v>148</v>
      </c>
      <c r="I186" s="74">
        <f>Frumgögn!X81</f>
        <v>49</v>
      </c>
      <c r="J186" s="69">
        <f>Frumgögn!Y81</f>
        <v>29</v>
      </c>
      <c r="K186" s="70">
        <f>Frumgögn!Z81</f>
        <v>20</v>
      </c>
      <c r="L186" s="71">
        <f>Frumgögn!X103</f>
        <v>10</v>
      </c>
      <c r="M186" s="72">
        <f>Frumgögn!Y103</f>
        <v>4</v>
      </c>
      <c r="N186" s="73">
        <f>Frumgögn!Z103</f>
        <v>6</v>
      </c>
      <c r="P186" s="45">
        <f t="shared" si="50"/>
        <v>759</v>
      </c>
      <c r="Q186" s="46">
        <f t="shared" si="51"/>
        <v>409</v>
      </c>
      <c r="R186" s="47">
        <f t="shared" si="52"/>
        <v>350</v>
      </c>
      <c r="S186" s="52">
        <f t="shared" si="53"/>
        <v>-3.9429287573508144E-2</v>
      </c>
      <c r="T186" s="53">
        <f t="shared" si="54"/>
        <v>3.3741444133808925E-2</v>
      </c>
      <c r="V186" s="45">
        <f>Frumgögn!X15</f>
        <v>22994</v>
      </c>
      <c r="W186" s="46">
        <f>Frumgögn!Y15</f>
        <v>11644</v>
      </c>
      <c r="X186" s="47">
        <f>Frumgögn!Z15</f>
        <v>11350</v>
      </c>
      <c r="Y186" s="10">
        <f t="shared" si="55"/>
        <v>-3.6659005761420518E-2</v>
      </c>
      <c r="Z186" s="53">
        <f t="shared" si="56"/>
        <v>3.573340049743412E-2</v>
      </c>
    </row>
    <row r="187" spans="1:26" x14ac:dyDescent="0.35">
      <c r="B187" s="2" t="s">
        <v>19</v>
      </c>
      <c r="C187" s="68">
        <f>Frumgögn!X38</f>
        <v>378</v>
      </c>
      <c r="D187" s="69">
        <f>Frumgögn!Y38</f>
        <v>206</v>
      </c>
      <c r="E187" s="70">
        <f>Frumgögn!Z38</f>
        <v>172</v>
      </c>
      <c r="F187" s="71">
        <f>Frumgögn!X60</f>
        <v>309</v>
      </c>
      <c r="G187" s="72">
        <f>Frumgögn!Y60</f>
        <v>146</v>
      </c>
      <c r="H187" s="73">
        <f>Frumgögn!Z60</f>
        <v>163</v>
      </c>
      <c r="I187" s="74">
        <f>Frumgögn!X82</f>
        <v>21</v>
      </c>
      <c r="J187" s="69">
        <f>Frumgögn!Y82</f>
        <v>14</v>
      </c>
      <c r="K187" s="70">
        <f>Frumgögn!Z82</f>
        <v>7</v>
      </c>
      <c r="L187" s="71">
        <f>Frumgögn!X104</f>
        <v>7</v>
      </c>
      <c r="M187" s="72">
        <f>Frumgögn!Y104</f>
        <v>6</v>
      </c>
      <c r="N187" s="73">
        <f>Frumgögn!Z104</f>
        <v>1</v>
      </c>
      <c r="P187" s="45">
        <f t="shared" si="50"/>
        <v>715</v>
      </c>
      <c r="Q187" s="46">
        <f t="shared" si="51"/>
        <v>372</v>
      </c>
      <c r="R187" s="47">
        <f t="shared" si="52"/>
        <v>343</v>
      </c>
      <c r="S187" s="52">
        <f t="shared" si="53"/>
        <v>-3.5862334907934057E-2</v>
      </c>
      <c r="T187" s="53">
        <f t="shared" si="54"/>
        <v>3.3066615251132747E-2</v>
      </c>
      <c r="V187" s="45">
        <f>Frumgögn!X16</f>
        <v>24105</v>
      </c>
      <c r="W187" s="46">
        <f>Frumgögn!Y16</f>
        <v>12358</v>
      </c>
      <c r="X187" s="47">
        <f>Frumgögn!Z16</f>
        <v>11747</v>
      </c>
      <c r="Y187" s="10">
        <f t="shared" si="55"/>
        <v>-3.8906904259673206E-2</v>
      </c>
      <c r="Z187" s="53">
        <f t="shared" si="56"/>
        <v>3.6983282435538202E-2</v>
      </c>
    </row>
    <row r="188" spans="1:26" x14ac:dyDescent="0.35">
      <c r="B188" s="2" t="s">
        <v>20</v>
      </c>
      <c r="C188" s="68">
        <f>Frumgögn!X39</f>
        <v>296</v>
      </c>
      <c r="D188" s="69">
        <f>Frumgögn!Y39</f>
        <v>172</v>
      </c>
      <c r="E188" s="70">
        <f>Frumgögn!Z39</f>
        <v>124</v>
      </c>
      <c r="F188" s="71">
        <f>Frumgögn!X61</f>
        <v>286</v>
      </c>
      <c r="G188" s="72">
        <f>Frumgögn!Y61</f>
        <v>151</v>
      </c>
      <c r="H188" s="73">
        <f>Frumgögn!Z61</f>
        <v>135</v>
      </c>
      <c r="I188" s="74">
        <f>Frumgögn!X83</f>
        <v>35</v>
      </c>
      <c r="J188" s="69">
        <f>Frumgögn!Y83</f>
        <v>13</v>
      </c>
      <c r="K188" s="70">
        <f>Frumgögn!Z83</f>
        <v>22</v>
      </c>
      <c r="L188" s="71">
        <f>Frumgögn!X105</f>
        <v>3</v>
      </c>
      <c r="M188" s="72">
        <f>Frumgögn!Y105</f>
        <v>2</v>
      </c>
      <c r="N188" s="73">
        <f>Frumgögn!Z105</f>
        <v>1</v>
      </c>
      <c r="P188" s="45">
        <f t="shared" si="50"/>
        <v>620</v>
      </c>
      <c r="Q188" s="46">
        <f t="shared" si="51"/>
        <v>338</v>
      </c>
      <c r="R188" s="47">
        <f t="shared" si="52"/>
        <v>282</v>
      </c>
      <c r="S188" s="52">
        <f t="shared" si="53"/>
        <v>-3.2584594620649762E-2</v>
      </c>
      <c r="T188" s="53">
        <f t="shared" si="54"/>
        <v>2.7185963559240335E-2</v>
      </c>
      <c r="V188" s="45">
        <f>Frumgögn!X17</f>
        <v>22456</v>
      </c>
      <c r="W188" s="46">
        <f>Frumgögn!Y17</f>
        <v>11537</v>
      </c>
      <c r="X188" s="47">
        <f>Frumgögn!Z17</f>
        <v>10919</v>
      </c>
      <c r="Y188" s="10">
        <f t="shared" si="55"/>
        <v>-3.6322135818405064E-2</v>
      </c>
      <c r="Z188" s="53">
        <f t="shared" si="56"/>
        <v>3.4376475773698956E-2</v>
      </c>
    </row>
    <row r="189" spans="1:26" x14ac:dyDescent="0.35">
      <c r="B189" s="2" t="s">
        <v>21</v>
      </c>
      <c r="C189" s="68">
        <f>Frumgögn!X40</f>
        <v>299</v>
      </c>
      <c r="D189" s="69">
        <f>Frumgögn!Y40</f>
        <v>171</v>
      </c>
      <c r="E189" s="70">
        <f>Frumgögn!Z40</f>
        <v>128</v>
      </c>
      <c r="F189" s="71">
        <f>Frumgögn!X62</f>
        <v>324</v>
      </c>
      <c r="G189" s="72">
        <f>Frumgögn!Y62</f>
        <v>170</v>
      </c>
      <c r="H189" s="73">
        <f>Frumgögn!Z62</f>
        <v>154</v>
      </c>
      <c r="I189" s="74">
        <f>Frumgögn!X84</f>
        <v>37</v>
      </c>
      <c r="J189" s="69">
        <f>Frumgögn!Y84</f>
        <v>22</v>
      </c>
      <c r="K189" s="70">
        <f>Frumgögn!Z84</f>
        <v>15</v>
      </c>
      <c r="L189" s="71">
        <f>Frumgögn!X106</f>
        <v>3</v>
      </c>
      <c r="M189" s="72">
        <f>Frumgögn!Y106</f>
        <v>2</v>
      </c>
      <c r="N189" s="73">
        <f>Frumgögn!Z106</f>
        <v>1</v>
      </c>
      <c r="P189" s="45">
        <f t="shared" si="50"/>
        <v>663</v>
      </c>
      <c r="Q189" s="46">
        <f t="shared" si="51"/>
        <v>365</v>
      </c>
      <c r="R189" s="47">
        <f t="shared" si="52"/>
        <v>298</v>
      </c>
      <c r="S189" s="52">
        <f t="shared" si="53"/>
        <v>-3.5187506025257879E-2</v>
      </c>
      <c r="T189" s="53">
        <f t="shared" si="54"/>
        <v>2.8728429576785886E-2</v>
      </c>
      <c r="V189" s="45">
        <f>Frumgögn!X18</f>
        <v>21707</v>
      </c>
      <c r="W189" s="46">
        <f>Frumgögn!Y18</f>
        <v>11185</v>
      </c>
      <c r="X189" s="47">
        <f>Frumgögn!Z18</f>
        <v>10522</v>
      </c>
      <c r="Y189" s="10">
        <f t="shared" si="55"/>
        <v>-3.5213928155400941E-2</v>
      </c>
      <c r="Z189" s="53">
        <f t="shared" si="56"/>
        <v>3.3126593835594874E-2</v>
      </c>
    </row>
    <row r="190" spans="1:26" x14ac:dyDescent="0.35">
      <c r="B190" s="2" t="s">
        <v>22</v>
      </c>
      <c r="C190" s="68">
        <f>Frumgögn!X41</f>
        <v>350</v>
      </c>
      <c r="D190" s="69">
        <f>Frumgögn!Y41</f>
        <v>187</v>
      </c>
      <c r="E190" s="70">
        <f>Frumgögn!Z41</f>
        <v>163</v>
      </c>
      <c r="F190" s="71">
        <f>Frumgögn!X63</f>
        <v>332</v>
      </c>
      <c r="G190" s="72">
        <f>Frumgögn!Y63</f>
        <v>181</v>
      </c>
      <c r="H190" s="73">
        <f>Frumgögn!Z63</f>
        <v>151</v>
      </c>
      <c r="I190" s="74">
        <f>Frumgögn!X85</f>
        <v>36</v>
      </c>
      <c r="J190" s="69">
        <f>Frumgögn!Y85</f>
        <v>16</v>
      </c>
      <c r="K190" s="70">
        <f>Frumgögn!Z85</f>
        <v>20</v>
      </c>
      <c r="L190" s="71">
        <f>Frumgögn!X107</f>
        <v>3</v>
      </c>
      <c r="M190" s="72">
        <f>Frumgögn!Y107</f>
        <v>3</v>
      </c>
      <c r="N190" s="73">
        <f>Frumgögn!Z107</f>
        <v>0</v>
      </c>
      <c r="P190" s="45">
        <f t="shared" si="50"/>
        <v>721</v>
      </c>
      <c r="Q190" s="46">
        <f t="shared" si="51"/>
        <v>387</v>
      </c>
      <c r="R190" s="47">
        <f t="shared" si="52"/>
        <v>334</v>
      </c>
      <c r="S190" s="52">
        <f t="shared" si="53"/>
        <v>-3.7308396799383012E-2</v>
      </c>
      <c r="T190" s="53">
        <f t="shared" si="54"/>
        <v>3.2198978116263377E-2</v>
      </c>
      <c r="V190" s="45">
        <f>Frumgögn!X19</f>
        <v>21413</v>
      </c>
      <c r="W190" s="46">
        <f>Frumgögn!Y19</f>
        <v>10809</v>
      </c>
      <c r="X190" s="47">
        <f>Frumgögn!Z19</f>
        <v>10604</v>
      </c>
      <c r="Y190" s="10">
        <f t="shared" si="55"/>
        <v>-3.4030160879010167E-2</v>
      </c>
      <c r="Z190" s="53">
        <f t="shared" si="56"/>
        <v>3.3384755847999242E-2</v>
      </c>
    </row>
    <row r="191" spans="1:26" x14ac:dyDescent="0.35">
      <c r="B191" s="2" t="s">
        <v>23</v>
      </c>
      <c r="C191" s="68">
        <f>Frumgögn!X42</f>
        <v>361</v>
      </c>
      <c r="D191" s="69">
        <f>Frumgögn!Y42</f>
        <v>200</v>
      </c>
      <c r="E191" s="70">
        <f>Frumgögn!Z42</f>
        <v>161</v>
      </c>
      <c r="F191" s="71">
        <f>Frumgögn!X64</f>
        <v>344</v>
      </c>
      <c r="G191" s="72">
        <f>Frumgögn!Y64</f>
        <v>162</v>
      </c>
      <c r="H191" s="73">
        <f>Frumgögn!Z64</f>
        <v>182</v>
      </c>
      <c r="I191" s="74">
        <f>Frumgögn!X86</f>
        <v>49</v>
      </c>
      <c r="J191" s="69">
        <f>Frumgögn!Y86</f>
        <v>21</v>
      </c>
      <c r="K191" s="70">
        <f>Frumgögn!Z86</f>
        <v>28</v>
      </c>
      <c r="L191" s="71">
        <f>Frumgögn!X108</f>
        <v>12</v>
      </c>
      <c r="M191" s="72">
        <f>Frumgögn!Y108</f>
        <v>7</v>
      </c>
      <c r="N191" s="73">
        <f>Frumgögn!Z108</f>
        <v>5</v>
      </c>
      <c r="P191" s="45">
        <f t="shared" si="50"/>
        <v>766</v>
      </c>
      <c r="Q191" s="46">
        <f t="shared" si="51"/>
        <v>390</v>
      </c>
      <c r="R191" s="47">
        <f t="shared" si="52"/>
        <v>376</v>
      </c>
      <c r="S191" s="52">
        <f t="shared" si="53"/>
        <v>-3.7597609177672804E-2</v>
      </c>
      <c r="T191" s="53">
        <f t="shared" si="54"/>
        <v>3.6247951412320449E-2</v>
      </c>
      <c r="V191" s="45">
        <f>Frumgögn!X20</f>
        <v>22171</v>
      </c>
      <c r="W191" s="46">
        <f>Frumgögn!Y20</f>
        <v>11147</v>
      </c>
      <c r="X191" s="47">
        <f>Frumgögn!Z20</f>
        <v>11024</v>
      </c>
      <c r="Y191" s="10">
        <f t="shared" si="55"/>
        <v>-3.5094292100872081E-2</v>
      </c>
      <c r="Z191" s="53">
        <f t="shared" si="56"/>
        <v>3.4707049082265531E-2</v>
      </c>
    </row>
    <row r="192" spans="1:26" x14ac:dyDescent="0.35">
      <c r="B192" s="2" t="s">
        <v>24</v>
      </c>
      <c r="C192" s="68">
        <f>Frumgögn!X43</f>
        <v>329</v>
      </c>
      <c r="D192" s="69">
        <f>Frumgögn!Y43</f>
        <v>192</v>
      </c>
      <c r="E192" s="70">
        <f>Frumgögn!Z43</f>
        <v>137</v>
      </c>
      <c r="F192" s="71">
        <f>Frumgögn!X65</f>
        <v>316</v>
      </c>
      <c r="G192" s="72">
        <f>Frumgögn!Y65</f>
        <v>165</v>
      </c>
      <c r="H192" s="73">
        <f>Frumgögn!Z65</f>
        <v>151</v>
      </c>
      <c r="I192" s="74">
        <f>Frumgögn!X87</f>
        <v>57</v>
      </c>
      <c r="J192" s="69">
        <f>Frumgögn!Y87</f>
        <v>33</v>
      </c>
      <c r="K192" s="70">
        <f>Frumgögn!Z87</f>
        <v>24</v>
      </c>
      <c r="L192" s="71">
        <f>Frumgögn!X109</f>
        <v>7</v>
      </c>
      <c r="M192" s="72">
        <f>Frumgögn!Y109</f>
        <v>3</v>
      </c>
      <c r="N192" s="73">
        <f>Frumgögn!Z109</f>
        <v>4</v>
      </c>
      <c r="P192" s="45">
        <f t="shared" si="50"/>
        <v>709</v>
      </c>
      <c r="Q192" s="46">
        <f t="shared" si="51"/>
        <v>393</v>
      </c>
      <c r="R192" s="47">
        <f t="shared" si="52"/>
        <v>316</v>
      </c>
      <c r="S192" s="52">
        <f t="shared" si="53"/>
        <v>-3.7886821555962596E-2</v>
      </c>
      <c r="T192" s="53">
        <f t="shared" si="54"/>
        <v>3.046370384652463E-2</v>
      </c>
      <c r="V192" s="45">
        <f>Frumgögn!X21</f>
        <v>21098</v>
      </c>
      <c r="W192" s="46">
        <f>Frumgögn!Y21</f>
        <v>10713</v>
      </c>
      <c r="X192" s="47">
        <f>Frumgögn!Z21</f>
        <v>10385</v>
      </c>
      <c r="Y192" s="10">
        <f t="shared" si="55"/>
        <v>-3.3727922425463588E-2</v>
      </c>
      <c r="Z192" s="53">
        <f t="shared" si="56"/>
        <v>3.2695274375846108E-2</v>
      </c>
    </row>
    <row r="193" spans="1:26" x14ac:dyDescent="0.35">
      <c r="B193" s="2" t="s">
        <v>25</v>
      </c>
      <c r="C193" s="68">
        <f>Frumgögn!X44</f>
        <v>293</v>
      </c>
      <c r="D193" s="69">
        <f>Frumgögn!Y44</f>
        <v>177</v>
      </c>
      <c r="E193" s="70">
        <f>Frumgögn!Z44</f>
        <v>116</v>
      </c>
      <c r="F193" s="71">
        <f>Frumgögn!X66</f>
        <v>310</v>
      </c>
      <c r="G193" s="72">
        <f>Frumgögn!Y66</f>
        <v>169</v>
      </c>
      <c r="H193" s="73">
        <f>Frumgögn!Z66</f>
        <v>141</v>
      </c>
      <c r="I193" s="74">
        <f>Frumgögn!X88</f>
        <v>44</v>
      </c>
      <c r="J193" s="69">
        <f>Frumgögn!Y88</f>
        <v>24</v>
      </c>
      <c r="K193" s="70">
        <f>Frumgögn!Z88</f>
        <v>20</v>
      </c>
      <c r="L193" s="71">
        <f>Frumgögn!X110</f>
        <v>8</v>
      </c>
      <c r="M193" s="72">
        <f>Frumgögn!Y110</f>
        <v>4</v>
      </c>
      <c r="N193" s="73">
        <f>Frumgögn!Z110</f>
        <v>4</v>
      </c>
      <c r="P193" s="45">
        <f t="shared" si="50"/>
        <v>655</v>
      </c>
      <c r="Q193" s="46">
        <f t="shared" si="51"/>
        <v>374</v>
      </c>
      <c r="R193" s="47">
        <f t="shared" si="52"/>
        <v>281</v>
      </c>
      <c r="S193" s="52">
        <f t="shared" si="53"/>
        <v>-3.6055143160127257E-2</v>
      </c>
      <c r="T193" s="53">
        <f t="shared" si="54"/>
        <v>2.7089559433143739E-2</v>
      </c>
      <c r="V193" s="45">
        <f>Frumgögn!X22</f>
        <v>18202</v>
      </c>
      <c r="W193" s="46">
        <f>Frumgögn!Y22</f>
        <v>9267</v>
      </c>
      <c r="X193" s="47">
        <f>Frumgögn!Z22</f>
        <v>8935</v>
      </c>
      <c r="Y193" s="10">
        <f t="shared" si="55"/>
        <v>-2.9175455718918237E-2</v>
      </c>
      <c r="Z193" s="53">
        <f t="shared" si="56"/>
        <v>2.8130214400402986E-2</v>
      </c>
    </row>
    <row r="194" spans="1:26" x14ac:dyDescent="0.35">
      <c r="B194" s="2" t="s">
        <v>26</v>
      </c>
      <c r="C194" s="68">
        <f>Frumgögn!X45</f>
        <v>246</v>
      </c>
      <c r="D194" s="69">
        <f>Frumgögn!Y45</f>
        <v>125</v>
      </c>
      <c r="E194" s="70">
        <f>Frumgögn!Z45</f>
        <v>121</v>
      </c>
      <c r="F194" s="71">
        <f>Frumgögn!X67</f>
        <v>257</v>
      </c>
      <c r="G194" s="72">
        <f>Frumgögn!Y67</f>
        <v>145</v>
      </c>
      <c r="H194" s="73">
        <f>Frumgögn!Z67</f>
        <v>112</v>
      </c>
      <c r="I194" s="74">
        <f>Frumgögn!X89</f>
        <v>46</v>
      </c>
      <c r="J194" s="69">
        <f>Frumgögn!Y89</f>
        <v>30</v>
      </c>
      <c r="K194" s="70">
        <f>Frumgögn!Z89</f>
        <v>16</v>
      </c>
      <c r="L194" s="71">
        <f>Frumgögn!X111</f>
        <v>5</v>
      </c>
      <c r="M194" s="72">
        <f>Frumgögn!Y111</f>
        <v>5</v>
      </c>
      <c r="N194" s="73">
        <f>Frumgögn!Z111</f>
        <v>0</v>
      </c>
      <c r="P194" s="45">
        <f t="shared" si="50"/>
        <v>554</v>
      </c>
      <c r="Q194" s="46">
        <f t="shared" si="51"/>
        <v>305</v>
      </c>
      <c r="R194" s="47">
        <f t="shared" si="52"/>
        <v>249</v>
      </c>
      <c r="S194" s="52">
        <f t="shared" si="53"/>
        <v>-2.9403258459462064E-2</v>
      </c>
      <c r="T194" s="53">
        <f t="shared" si="54"/>
        <v>2.4004627398052637E-2</v>
      </c>
      <c r="V194" s="45">
        <f>Frumgögn!X23</f>
        <v>15122</v>
      </c>
      <c r="W194" s="46">
        <f>Frumgögn!Y23</f>
        <v>7704</v>
      </c>
      <c r="X194" s="47">
        <f>Frumgögn!Z23</f>
        <v>7418</v>
      </c>
      <c r="Y194" s="10">
        <f t="shared" si="55"/>
        <v>-2.4254635897112992E-2</v>
      </c>
      <c r="Z194" s="53">
        <f t="shared" si="56"/>
        <v>2.3354217170922141E-2</v>
      </c>
    </row>
    <row r="195" spans="1:26" x14ac:dyDescent="0.35">
      <c r="B195" s="2" t="s">
        <v>27</v>
      </c>
      <c r="C195" s="68">
        <f>Frumgögn!X46</f>
        <v>186</v>
      </c>
      <c r="D195" s="69">
        <f>Frumgögn!Y46</f>
        <v>111</v>
      </c>
      <c r="E195" s="70">
        <f>Frumgögn!Z46</f>
        <v>75</v>
      </c>
      <c r="F195" s="71">
        <f>Frumgögn!X68</f>
        <v>197</v>
      </c>
      <c r="G195" s="72">
        <f>Frumgögn!Y68</f>
        <v>106</v>
      </c>
      <c r="H195" s="73">
        <f>Frumgögn!Z68</f>
        <v>91</v>
      </c>
      <c r="I195" s="74">
        <f>Frumgögn!X90</f>
        <v>28</v>
      </c>
      <c r="J195" s="69">
        <f>Frumgögn!Y90</f>
        <v>15</v>
      </c>
      <c r="K195" s="70">
        <f>Frumgögn!Z90</f>
        <v>13</v>
      </c>
      <c r="L195" s="71">
        <f>Frumgögn!X112</f>
        <v>2</v>
      </c>
      <c r="M195" s="72">
        <f>Frumgögn!Y112</f>
        <v>0</v>
      </c>
      <c r="N195" s="73">
        <f>Frumgögn!Z112</f>
        <v>2</v>
      </c>
      <c r="P195" s="45">
        <f t="shared" si="50"/>
        <v>413</v>
      </c>
      <c r="Q195" s="46">
        <f t="shared" si="51"/>
        <v>232</v>
      </c>
      <c r="R195" s="47">
        <f t="shared" si="52"/>
        <v>181</v>
      </c>
      <c r="S195" s="52">
        <f t="shared" si="53"/>
        <v>-2.2365757254410489E-2</v>
      </c>
      <c r="T195" s="53">
        <f t="shared" si="54"/>
        <v>1.7449146823484044E-2</v>
      </c>
      <c r="V195" s="45">
        <f>Frumgögn!X24</f>
        <v>11075</v>
      </c>
      <c r="W195" s="46">
        <f>Frumgögn!Y24</f>
        <v>5416</v>
      </c>
      <c r="X195" s="47">
        <f>Frumgögn!Z24</f>
        <v>5659</v>
      </c>
      <c r="Y195" s="10">
        <f t="shared" si="55"/>
        <v>-1.7051286087586184E-2</v>
      </c>
      <c r="Z195" s="53">
        <f t="shared" si="56"/>
        <v>1.7816327173125965E-2</v>
      </c>
    </row>
    <row r="196" spans="1:26" x14ac:dyDescent="0.35">
      <c r="B196" s="2" t="s">
        <v>28</v>
      </c>
      <c r="C196" s="68">
        <f>Frumgögn!X47</f>
        <v>140</v>
      </c>
      <c r="D196" s="69">
        <f>Frumgögn!Y47</f>
        <v>70</v>
      </c>
      <c r="E196" s="70">
        <f>Frumgögn!Z47</f>
        <v>70</v>
      </c>
      <c r="F196" s="71">
        <f>Frumgögn!X69</f>
        <v>139</v>
      </c>
      <c r="G196" s="72">
        <f>Frumgögn!Y69</f>
        <v>76</v>
      </c>
      <c r="H196" s="73">
        <f>Frumgögn!Z69</f>
        <v>63</v>
      </c>
      <c r="I196" s="74">
        <f>Frumgögn!X91</f>
        <v>24</v>
      </c>
      <c r="J196" s="69">
        <f>Frumgögn!Y91</f>
        <v>13</v>
      </c>
      <c r="K196" s="70">
        <f>Frumgögn!Z91</f>
        <v>11</v>
      </c>
      <c r="L196" s="71">
        <f>Frumgögn!X113</f>
        <v>2</v>
      </c>
      <c r="M196" s="72">
        <f>Frumgögn!Y113</f>
        <v>1</v>
      </c>
      <c r="N196" s="73">
        <f>Frumgögn!Z113</f>
        <v>1</v>
      </c>
      <c r="P196" s="45">
        <f t="shared" si="50"/>
        <v>305</v>
      </c>
      <c r="Q196" s="46">
        <f t="shared" si="51"/>
        <v>160</v>
      </c>
      <c r="R196" s="47">
        <f t="shared" si="52"/>
        <v>145</v>
      </c>
      <c r="S196" s="52">
        <f t="shared" si="53"/>
        <v>-1.5424660175455509E-2</v>
      </c>
      <c r="T196" s="53">
        <f t="shared" si="54"/>
        <v>1.3978598284006556E-2</v>
      </c>
      <c r="V196" s="45">
        <f>Frumgögn!X25</f>
        <v>8578</v>
      </c>
      <c r="W196" s="46">
        <f>Frumgögn!Y25</f>
        <v>4144</v>
      </c>
      <c r="X196" s="47">
        <f>Frumgögn!Z25</f>
        <v>4434</v>
      </c>
      <c r="Y196" s="10">
        <f t="shared" si="55"/>
        <v>-1.3046626578094009E-2</v>
      </c>
      <c r="Z196" s="53">
        <f t="shared" si="56"/>
        <v>1.3959638573182633E-2</v>
      </c>
    </row>
    <row r="197" spans="1:26" x14ac:dyDescent="0.35">
      <c r="B197" s="2" t="s">
        <v>29</v>
      </c>
      <c r="C197" s="68">
        <f>Frumgögn!X48</f>
        <v>89</v>
      </c>
      <c r="D197" s="69">
        <f>Frumgögn!Y48</f>
        <v>51</v>
      </c>
      <c r="E197" s="70">
        <f>Frumgögn!Z48</f>
        <v>38</v>
      </c>
      <c r="F197" s="71">
        <f>Frumgögn!X70</f>
        <v>106</v>
      </c>
      <c r="G197" s="72">
        <f>Frumgögn!Y70</f>
        <v>55</v>
      </c>
      <c r="H197" s="73">
        <f>Frumgögn!Z70</f>
        <v>51</v>
      </c>
      <c r="I197" s="74">
        <f>Frumgögn!X92</f>
        <v>34</v>
      </c>
      <c r="J197" s="69">
        <f>Frumgögn!Y92</f>
        <v>18</v>
      </c>
      <c r="K197" s="70">
        <f>Frumgögn!Z92</f>
        <v>16</v>
      </c>
      <c r="L197" s="71">
        <f>Frumgögn!X114</f>
        <v>3</v>
      </c>
      <c r="M197" s="72">
        <f>Frumgögn!Y114</f>
        <v>3</v>
      </c>
      <c r="N197" s="73">
        <f>Frumgögn!Z114</f>
        <v>0</v>
      </c>
      <c r="P197" s="45">
        <f t="shared" si="50"/>
        <v>232</v>
      </c>
      <c r="Q197" s="46">
        <f t="shared" si="51"/>
        <v>127</v>
      </c>
      <c r="R197" s="47">
        <f t="shared" si="52"/>
        <v>105</v>
      </c>
      <c r="S197" s="52">
        <f t="shared" si="53"/>
        <v>-1.2243324014267811E-2</v>
      </c>
      <c r="T197" s="53">
        <f t="shared" si="54"/>
        <v>1.0122433240142678E-2</v>
      </c>
      <c r="V197" s="45">
        <f>Frumgögn!X26</f>
        <v>7833</v>
      </c>
      <c r="W197" s="46">
        <f>Frumgögn!Y26</f>
        <v>3636</v>
      </c>
      <c r="X197" s="47">
        <f>Frumgögn!Z26</f>
        <v>4197</v>
      </c>
      <c r="Y197" s="10">
        <f t="shared" si="55"/>
        <v>-1.1447281428076692E-2</v>
      </c>
      <c r="Z197" s="53">
        <f t="shared" si="56"/>
        <v>1.3213487390989516E-2</v>
      </c>
    </row>
    <row r="198" spans="1:26" x14ac:dyDescent="0.35">
      <c r="B198" s="2" t="s">
        <v>30</v>
      </c>
      <c r="C198" s="68">
        <f>Frumgögn!X49</f>
        <v>87</v>
      </c>
      <c r="D198" s="69">
        <f>Frumgögn!Y49</f>
        <v>37</v>
      </c>
      <c r="E198" s="70">
        <f>Frumgögn!Z49</f>
        <v>50</v>
      </c>
      <c r="F198" s="71">
        <f>Frumgögn!X71</f>
        <v>95</v>
      </c>
      <c r="G198" s="72">
        <f>Frumgögn!Y71</f>
        <v>52</v>
      </c>
      <c r="H198" s="73">
        <f>Frumgögn!Z71</f>
        <v>43</v>
      </c>
      <c r="I198" s="74">
        <f>Frumgögn!X93</f>
        <v>30</v>
      </c>
      <c r="J198" s="69">
        <f>Frumgögn!Y93</f>
        <v>16</v>
      </c>
      <c r="K198" s="70">
        <f>Frumgögn!Z93</f>
        <v>14</v>
      </c>
      <c r="L198" s="71">
        <f>Frumgögn!X115</f>
        <v>1</v>
      </c>
      <c r="M198" s="72">
        <f>Frumgögn!Y115</f>
        <v>0</v>
      </c>
      <c r="N198" s="73">
        <f>Frumgögn!Z115</f>
        <v>1</v>
      </c>
      <c r="P198" s="45">
        <f t="shared" si="50"/>
        <v>213</v>
      </c>
      <c r="Q198" s="46">
        <f t="shared" si="51"/>
        <v>105</v>
      </c>
      <c r="R198" s="47">
        <f t="shared" si="52"/>
        <v>108</v>
      </c>
      <c r="S198" s="52">
        <f t="shared" si="53"/>
        <v>-1.0122433240142678E-2</v>
      </c>
      <c r="T198" s="53">
        <f t="shared" si="54"/>
        <v>1.0411645618432469E-2</v>
      </c>
      <c r="V198" s="45">
        <f>Frumgögn!X27</f>
        <v>5821</v>
      </c>
      <c r="W198" s="46">
        <f>Frumgögn!Y27</f>
        <v>2524</v>
      </c>
      <c r="X198" s="47">
        <f>Frumgögn!Z27</f>
        <v>3297</v>
      </c>
      <c r="Y198" s="10">
        <f t="shared" si="55"/>
        <v>-7.9463526744954823E-3</v>
      </c>
      <c r="Z198" s="53">
        <f t="shared" si="56"/>
        <v>1.0380001888990334E-2</v>
      </c>
    </row>
    <row r="199" spans="1:26" x14ac:dyDescent="0.35">
      <c r="B199" s="2" t="s">
        <v>31</v>
      </c>
      <c r="C199" s="68">
        <f>Frumgögn!X50</f>
        <v>52</v>
      </c>
      <c r="D199" s="69">
        <f>Frumgögn!Y50</f>
        <v>23</v>
      </c>
      <c r="E199" s="70">
        <f>Frumgögn!Z50</f>
        <v>29</v>
      </c>
      <c r="F199" s="71">
        <f>Frumgögn!X72</f>
        <v>45</v>
      </c>
      <c r="G199" s="72">
        <f>Frumgögn!Y72</f>
        <v>16</v>
      </c>
      <c r="H199" s="73">
        <f>Frumgögn!Z72</f>
        <v>29</v>
      </c>
      <c r="I199" s="74">
        <f>Frumgögn!X94</f>
        <v>8</v>
      </c>
      <c r="J199" s="69">
        <f>Frumgögn!Y94</f>
        <v>4</v>
      </c>
      <c r="K199" s="70">
        <f>Frumgögn!Z94</f>
        <v>4</v>
      </c>
      <c r="L199" s="71">
        <f>Frumgögn!X116</f>
        <v>1</v>
      </c>
      <c r="M199" s="72">
        <f>Frumgögn!Y116</f>
        <v>1</v>
      </c>
      <c r="N199" s="73">
        <f>Frumgögn!Z116</f>
        <v>0</v>
      </c>
      <c r="P199" s="45">
        <f t="shared" si="50"/>
        <v>106</v>
      </c>
      <c r="Q199" s="46">
        <f t="shared" si="51"/>
        <v>44</v>
      </c>
      <c r="R199" s="47">
        <f t="shared" si="52"/>
        <v>62</v>
      </c>
      <c r="S199" s="52">
        <f t="shared" si="53"/>
        <v>-4.2417815482502655E-3</v>
      </c>
      <c r="T199" s="53">
        <f t="shared" si="54"/>
        <v>5.9770558179890101E-3</v>
      </c>
      <c r="V199" s="45">
        <f>Frumgögn!X28</f>
        <v>3300</v>
      </c>
      <c r="W199" s="46">
        <f>Frumgögn!Y28</f>
        <v>1270</v>
      </c>
      <c r="X199" s="47">
        <f>Frumgögn!Z28</f>
        <v>2030</v>
      </c>
      <c r="Y199" s="10">
        <f t="shared" si="55"/>
        <v>-3.9983628750432897E-3</v>
      </c>
      <c r="Z199" s="53">
        <f t="shared" si="56"/>
        <v>6.3910839656203759E-3</v>
      </c>
    </row>
    <row r="200" spans="1:26" x14ac:dyDescent="0.35">
      <c r="B200" s="2" t="s">
        <v>32</v>
      </c>
      <c r="C200" s="68">
        <f>Frumgögn!X51</f>
        <v>26</v>
      </c>
      <c r="D200" s="69">
        <f>Frumgögn!Y51</f>
        <v>9</v>
      </c>
      <c r="E200" s="70">
        <f>Frumgögn!Z51</f>
        <v>17</v>
      </c>
      <c r="F200" s="71">
        <f>Frumgögn!X73</f>
        <v>11</v>
      </c>
      <c r="G200" s="72">
        <f>Frumgögn!Y73</f>
        <v>7</v>
      </c>
      <c r="H200" s="73">
        <f>Frumgögn!Z73</f>
        <v>4</v>
      </c>
      <c r="I200" s="74">
        <f>Frumgögn!X95</f>
        <v>3</v>
      </c>
      <c r="J200" s="69">
        <f>Frumgögn!Y95</f>
        <v>1</v>
      </c>
      <c r="K200" s="70">
        <f>Frumgögn!Z95</f>
        <v>2</v>
      </c>
      <c r="L200" s="71">
        <f>Frumgögn!X117</f>
        <v>2</v>
      </c>
      <c r="M200" s="72">
        <f>Frumgögn!Y117</f>
        <v>1</v>
      </c>
      <c r="N200" s="73">
        <f>Frumgögn!Z117</f>
        <v>1</v>
      </c>
      <c r="P200" s="45">
        <f t="shared" si="50"/>
        <v>42</v>
      </c>
      <c r="Q200" s="46">
        <f t="shared" si="51"/>
        <v>18</v>
      </c>
      <c r="R200" s="47">
        <f t="shared" si="52"/>
        <v>24</v>
      </c>
      <c r="S200" s="52">
        <f t="shared" si="53"/>
        <v>-1.7352742697387448E-3</v>
      </c>
      <c r="T200" s="53">
        <f t="shared" si="54"/>
        <v>2.3136990263183262E-3</v>
      </c>
      <c r="V200" s="45">
        <f>Frumgögn!X29</f>
        <v>1169</v>
      </c>
      <c r="W200" s="46">
        <f>Frumgögn!Y29</f>
        <v>395</v>
      </c>
      <c r="X200" s="47">
        <f>Frumgögn!Z29</f>
        <v>774</v>
      </c>
      <c r="Y200" s="10">
        <f t="shared" si="55"/>
        <v>-1.2435853036551962E-3</v>
      </c>
      <c r="Z200" s="53">
        <f t="shared" si="56"/>
        <v>2.4367975317192959E-3</v>
      </c>
    </row>
    <row r="201" spans="1:26" x14ac:dyDescent="0.35">
      <c r="B201" s="2" t="s">
        <v>33</v>
      </c>
      <c r="C201" s="68">
        <f>Frumgögn!X52</f>
        <v>3</v>
      </c>
      <c r="D201" s="69">
        <f>Frumgögn!Y52</f>
        <v>3</v>
      </c>
      <c r="E201" s="70">
        <f>Frumgögn!Z52</f>
        <v>0</v>
      </c>
      <c r="F201" s="71">
        <f>Frumgögn!X74</f>
        <v>3</v>
      </c>
      <c r="G201" s="72">
        <f>Frumgögn!Y74</f>
        <v>1</v>
      </c>
      <c r="H201" s="73">
        <f>Frumgögn!Z74</f>
        <v>2</v>
      </c>
      <c r="I201" s="74">
        <f>Frumgögn!X96</f>
        <v>1</v>
      </c>
      <c r="J201" s="69">
        <f>Frumgögn!Y96</f>
        <v>0</v>
      </c>
      <c r="K201" s="70">
        <f>Frumgögn!Z96</f>
        <v>1</v>
      </c>
      <c r="L201" s="71">
        <f>Frumgögn!X118</f>
        <v>0</v>
      </c>
      <c r="M201" s="72">
        <f>Frumgögn!Y118</f>
        <v>0</v>
      </c>
      <c r="N201" s="73">
        <f>Frumgögn!Z118</f>
        <v>0</v>
      </c>
      <c r="P201" s="45">
        <f t="shared" si="50"/>
        <v>7</v>
      </c>
      <c r="Q201" s="46">
        <f t="shared" si="51"/>
        <v>4</v>
      </c>
      <c r="R201" s="47">
        <f t="shared" si="52"/>
        <v>3</v>
      </c>
      <c r="S201" s="52">
        <f t="shared" si="53"/>
        <v>-3.8561650438638772E-4</v>
      </c>
      <c r="T201" s="53">
        <f t="shared" si="54"/>
        <v>2.8921237828979078E-4</v>
      </c>
      <c r="V201" s="45">
        <f>Frumgögn!X30</f>
        <v>250</v>
      </c>
      <c r="W201" s="46">
        <f>Frumgögn!Y30</f>
        <v>58</v>
      </c>
      <c r="X201" s="47">
        <f>Frumgögn!Z30</f>
        <v>192</v>
      </c>
      <c r="Y201" s="10">
        <f t="shared" si="55"/>
        <v>-1.8260239901772503E-4</v>
      </c>
      <c r="Z201" s="53">
        <f t="shared" si="56"/>
        <v>6.0447690709315867E-4</v>
      </c>
    </row>
    <row r="202" spans="1:26" ht="15" thickBot="1" x14ac:dyDescent="0.4">
      <c r="B202" s="2" t="s">
        <v>34</v>
      </c>
      <c r="C202" s="75">
        <f>Frumgögn!X53</f>
        <v>1</v>
      </c>
      <c r="D202" s="76">
        <f>Frumgögn!Y53</f>
        <v>0</v>
      </c>
      <c r="E202" s="77">
        <f>Frumgögn!Z53</f>
        <v>1</v>
      </c>
      <c r="F202" s="78">
        <f>Frumgögn!X75</f>
        <v>1</v>
      </c>
      <c r="G202" s="79">
        <f>Frumgögn!Y75</f>
        <v>0</v>
      </c>
      <c r="H202" s="80">
        <f>Frumgögn!Z75</f>
        <v>1</v>
      </c>
      <c r="I202" s="81">
        <f>Frumgögn!X97</f>
        <v>0</v>
      </c>
      <c r="J202" s="76">
        <f>Frumgögn!Y97</f>
        <v>0</v>
      </c>
      <c r="K202" s="77">
        <f>Frumgögn!Z97</f>
        <v>0</v>
      </c>
      <c r="L202" s="78">
        <f>Frumgögn!X119</f>
        <v>0</v>
      </c>
      <c r="M202" s="79">
        <f>Frumgögn!Y119</f>
        <v>0</v>
      </c>
      <c r="N202" s="80">
        <f>Frumgögn!Z119</f>
        <v>0</v>
      </c>
      <c r="P202" s="48">
        <f t="shared" si="50"/>
        <v>2</v>
      </c>
      <c r="Q202" s="49">
        <f t="shared" si="51"/>
        <v>0</v>
      </c>
      <c r="R202" s="50">
        <f t="shared" si="52"/>
        <v>2</v>
      </c>
      <c r="S202" s="54">
        <f t="shared" si="53"/>
        <v>0</v>
      </c>
      <c r="T202" s="55">
        <f t="shared" si="54"/>
        <v>1.9280825219319386E-4</v>
      </c>
      <c r="V202" s="48">
        <f>Frumgögn!X31</f>
        <v>43</v>
      </c>
      <c r="W202" s="49">
        <f>Frumgögn!Y31</f>
        <v>8</v>
      </c>
      <c r="X202" s="50">
        <f>Frumgögn!Z31</f>
        <v>35</v>
      </c>
      <c r="Y202" s="60">
        <f t="shared" si="55"/>
        <v>-2.518653779554828E-5</v>
      </c>
      <c r="Z202" s="55">
        <f t="shared" si="56"/>
        <v>1.1019110285552373E-4</v>
      </c>
    </row>
    <row r="203" spans="1:26" x14ac:dyDescent="0.35">
      <c r="B203" s="9"/>
      <c r="C203" s="9"/>
      <c r="D203" s="9"/>
      <c r="H203" s="9"/>
      <c r="I203" s="9"/>
      <c r="J203" s="10"/>
      <c r="O203" s="2" t="s">
        <v>43</v>
      </c>
      <c r="P203" s="9">
        <f>SUM(P182:P202)</f>
        <v>10373</v>
      </c>
      <c r="Q203" s="9">
        <f>SUM(Q182:Q202)</f>
        <v>5515</v>
      </c>
      <c r="R203" s="9">
        <f>SUM(R182:R202)</f>
        <v>4858</v>
      </c>
      <c r="U203" s="2" t="s">
        <v>43</v>
      </c>
      <c r="V203" s="9">
        <f>SUM(V182:V202)</f>
        <v>317630</v>
      </c>
      <c r="W203" s="9">
        <f>SUM(W182:W202)</f>
        <v>159936</v>
      </c>
      <c r="X203" s="9">
        <f>SUM(X182:X202)</f>
        <v>157694</v>
      </c>
    </row>
    <row r="204" spans="1:26" ht="15" thickBot="1" x14ac:dyDescent="0.4"/>
    <row r="205" spans="1:26" ht="21.5" thickBot="1" x14ac:dyDescent="0.55000000000000004">
      <c r="A205" s="2" t="s">
        <v>39</v>
      </c>
      <c r="B205" s="58">
        <v>2011</v>
      </c>
      <c r="C205" s="227" t="s">
        <v>35</v>
      </c>
      <c r="D205" s="228"/>
      <c r="E205" s="229"/>
      <c r="F205" s="227" t="s">
        <v>36</v>
      </c>
      <c r="G205" s="228"/>
      <c r="H205" s="229"/>
      <c r="I205" s="227" t="s">
        <v>37</v>
      </c>
      <c r="J205" s="228"/>
      <c r="K205" s="229"/>
      <c r="L205" s="227" t="s">
        <v>38</v>
      </c>
      <c r="M205" s="228"/>
      <c r="N205" s="229"/>
      <c r="O205" s="51"/>
      <c r="P205" s="230" t="s">
        <v>39</v>
      </c>
      <c r="Q205" s="231"/>
      <c r="R205" s="232"/>
      <c r="S205" s="233">
        <f>B205</f>
        <v>2011</v>
      </c>
      <c r="T205" s="234"/>
      <c r="V205" s="230" t="s">
        <v>40</v>
      </c>
      <c r="W205" s="231"/>
      <c r="X205" s="232"/>
      <c r="Y205" s="233">
        <f>B205</f>
        <v>2011</v>
      </c>
      <c r="Z205" s="234"/>
    </row>
    <row r="206" spans="1:26" ht="15" thickBot="1" x14ac:dyDescent="0.4">
      <c r="A206" s="2"/>
      <c r="B206" s="2"/>
      <c r="C206" s="13" t="s">
        <v>10</v>
      </c>
      <c r="D206" s="12" t="s">
        <v>11</v>
      </c>
      <c r="E206" s="14" t="s">
        <v>12</v>
      </c>
      <c r="F206" s="13" t="s">
        <v>10</v>
      </c>
      <c r="G206" s="12" t="s">
        <v>11</v>
      </c>
      <c r="H206" s="14" t="s">
        <v>12</v>
      </c>
      <c r="I206" s="13" t="s">
        <v>10</v>
      </c>
      <c r="J206" s="12" t="s">
        <v>11</v>
      </c>
      <c r="K206" s="14" t="s">
        <v>12</v>
      </c>
      <c r="L206" s="13" t="s">
        <v>10</v>
      </c>
      <c r="M206" s="12" t="s">
        <v>11</v>
      </c>
      <c r="N206" s="14" t="s">
        <v>12</v>
      </c>
      <c r="O206" s="12"/>
      <c r="P206" s="21" t="s">
        <v>10</v>
      </c>
      <c r="Q206" s="22" t="s">
        <v>11</v>
      </c>
      <c r="R206" s="23" t="s">
        <v>12</v>
      </c>
      <c r="S206" s="18" t="s">
        <v>41</v>
      </c>
      <c r="T206" s="20" t="s">
        <v>42</v>
      </c>
      <c r="U206" s="2"/>
      <c r="V206" s="15" t="s">
        <v>10</v>
      </c>
      <c r="W206" s="16" t="s">
        <v>11</v>
      </c>
      <c r="X206" s="17" t="s">
        <v>12</v>
      </c>
      <c r="Y206" s="18" t="s">
        <v>41</v>
      </c>
      <c r="Z206" s="20" t="s">
        <v>42</v>
      </c>
    </row>
    <row r="207" spans="1:26" x14ac:dyDescent="0.35">
      <c r="B207" s="2" t="s">
        <v>14</v>
      </c>
      <c r="C207" s="61">
        <f>Frumgögn!AA33</f>
        <v>316</v>
      </c>
      <c r="D207" s="62">
        <f>Frumgögn!AB33</f>
        <v>166</v>
      </c>
      <c r="E207" s="63">
        <f>Frumgögn!AC33</f>
        <v>150</v>
      </c>
      <c r="F207" s="64">
        <f>Frumgögn!AA55</f>
        <v>335</v>
      </c>
      <c r="G207" s="65">
        <f>Frumgögn!AB55</f>
        <v>177</v>
      </c>
      <c r="H207" s="66">
        <f>Frumgögn!AC55</f>
        <v>158</v>
      </c>
      <c r="I207" s="67">
        <f>Frumgögn!AA77</f>
        <v>36</v>
      </c>
      <c r="J207" s="62">
        <f>Frumgögn!AB77</f>
        <v>19</v>
      </c>
      <c r="K207" s="63">
        <f>Frumgögn!AC77</f>
        <v>17</v>
      </c>
      <c r="L207" s="64">
        <f>Frumgögn!AA99</f>
        <v>0</v>
      </c>
      <c r="M207" s="65">
        <f>Frumgögn!AB99</f>
        <v>0</v>
      </c>
      <c r="N207" s="66">
        <f>Frumgögn!AC99</f>
        <v>0</v>
      </c>
      <c r="P207" s="42">
        <f>C207+F207+I207+L207</f>
        <v>687</v>
      </c>
      <c r="Q207" s="43">
        <f>M207+J207+G207+D207</f>
        <v>362</v>
      </c>
      <c r="R207" s="44">
        <f>N207+K207+H207+E207</f>
        <v>325</v>
      </c>
      <c r="S207" s="52">
        <f>Q207/$P$228*-1</f>
        <v>-3.5535486404240701E-2</v>
      </c>
      <c r="T207" s="53">
        <f>R207/$P$228</f>
        <v>3.19034063021498E-2</v>
      </c>
      <c r="V207" s="42">
        <f>Frumgögn!AA11</f>
        <v>23596</v>
      </c>
      <c r="W207" s="43">
        <f>Frumgögn!AB11</f>
        <v>12118</v>
      </c>
      <c r="X207" s="44">
        <f>Frumgögn!AC11</f>
        <v>11478</v>
      </c>
      <c r="Y207" s="59">
        <f>W207/$V$228*-1</f>
        <v>-3.8052830567872079E-2</v>
      </c>
      <c r="Z207" s="57">
        <f>X207/$V$228</f>
        <v>3.6043108537550397E-2</v>
      </c>
    </row>
    <row r="208" spans="1:26" x14ac:dyDescent="0.35">
      <c r="B208" s="2" t="s">
        <v>15</v>
      </c>
      <c r="C208" s="68">
        <f>Frumgögn!AA34</f>
        <v>301</v>
      </c>
      <c r="D208" s="69">
        <f>Frumgögn!AB34</f>
        <v>159</v>
      </c>
      <c r="E208" s="70">
        <f>Frumgögn!AC34</f>
        <v>142</v>
      </c>
      <c r="F208" s="71">
        <f>Frumgögn!AA56</f>
        <v>300</v>
      </c>
      <c r="G208" s="72">
        <f>Frumgögn!AB56</f>
        <v>161</v>
      </c>
      <c r="H208" s="73">
        <f>Frumgögn!AC56</f>
        <v>139</v>
      </c>
      <c r="I208" s="74">
        <f>Frumgögn!AA78</f>
        <v>44</v>
      </c>
      <c r="J208" s="69">
        <f>Frumgögn!AB78</f>
        <v>18</v>
      </c>
      <c r="K208" s="70">
        <f>Frumgögn!AC78</f>
        <v>26</v>
      </c>
      <c r="L208" s="71">
        <f>Frumgögn!AA100</f>
        <v>4</v>
      </c>
      <c r="M208" s="72">
        <f>Frumgögn!AB100</f>
        <v>4</v>
      </c>
      <c r="N208" s="73">
        <f>Frumgögn!AC100</f>
        <v>0</v>
      </c>
      <c r="P208" s="45">
        <f t="shared" ref="P208:P227" si="57">C208+F208+I208+L208</f>
        <v>649</v>
      </c>
      <c r="Q208" s="46">
        <f t="shared" ref="Q208:Q227" si="58">M208+J208+G208+D208</f>
        <v>342</v>
      </c>
      <c r="R208" s="47">
        <f t="shared" ref="R208:R227" si="59">N208+K208+H208+E208</f>
        <v>307</v>
      </c>
      <c r="S208" s="52">
        <f t="shared" ref="S208:S227" si="60">Q208/$P$228*-1</f>
        <v>-3.3572199862569943E-2</v>
      </c>
      <c r="T208" s="53">
        <f t="shared" ref="T208:T227" si="61">R208/$P$228</f>
        <v>3.0136448414646119E-2</v>
      </c>
      <c r="V208" s="45">
        <f>Frumgögn!AA12</f>
        <v>21194</v>
      </c>
      <c r="W208" s="46">
        <f>Frumgögn!AB12</f>
        <v>10790</v>
      </c>
      <c r="X208" s="47">
        <f>Frumgögn!AC12</f>
        <v>10404</v>
      </c>
      <c r="Y208" s="10">
        <f t="shared" ref="Y208:Y227" si="62">W208/$V$228*-1</f>
        <v>-3.388265735495459E-2</v>
      </c>
      <c r="Z208" s="53">
        <f t="shared" ref="Z208:Z227" si="63">X208/$V$228</f>
        <v>3.267054375541683E-2</v>
      </c>
    </row>
    <row r="209" spans="2:26" x14ac:dyDescent="0.35">
      <c r="B209" s="2" t="s">
        <v>16</v>
      </c>
      <c r="C209" s="68">
        <f>Frumgögn!AA35</f>
        <v>365</v>
      </c>
      <c r="D209" s="69">
        <f>Frumgögn!AB35</f>
        <v>184</v>
      </c>
      <c r="E209" s="70">
        <f>Frumgögn!AC35</f>
        <v>181</v>
      </c>
      <c r="F209" s="71">
        <f>Frumgögn!AA57</f>
        <v>327</v>
      </c>
      <c r="G209" s="72">
        <f>Frumgögn!AB57</f>
        <v>164</v>
      </c>
      <c r="H209" s="73">
        <f>Frumgögn!AC57</f>
        <v>163</v>
      </c>
      <c r="I209" s="74">
        <f>Frumgögn!AA79</f>
        <v>45</v>
      </c>
      <c r="J209" s="69">
        <f>Frumgögn!AB79</f>
        <v>22</v>
      </c>
      <c r="K209" s="70">
        <f>Frumgögn!AC79</f>
        <v>23</v>
      </c>
      <c r="L209" s="71">
        <f>Frumgögn!AA101</f>
        <v>8</v>
      </c>
      <c r="M209" s="72">
        <f>Frumgögn!AB101</f>
        <v>5</v>
      </c>
      <c r="N209" s="73">
        <f>Frumgögn!AC101</f>
        <v>3</v>
      </c>
      <c r="P209" s="45">
        <f t="shared" si="57"/>
        <v>745</v>
      </c>
      <c r="Q209" s="46">
        <f t="shared" si="58"/>
        <v>375</v>
      </c>
      <c r="R209" s="47">
        <f t="shared" si="59"/>
        <v>370</v>
      </c>
      <c r="S209" s="52">
        <f t="shared" si="60"/>
        <v>-3.681162265632669E-2</v>
      </c>
      <c r="T209" s="53">
        <f t="shared" si="61"/>
        <v>3.6320801020909003E-2</v>
      </c>
      <c r="V209" s="45">
        <f>Frumgögn!AA13</f>
        <v>21802</v>
      </c>
      <c r="W209" s="46">
        <f>Frumgögn!AB13</f>
        <v>11086</v>
      </c>
      <c r="X209" s="47">
        <f>Frumgögn!AC13</f>
        <v>10716</v>
      </c>
      <c r="Y209" s="10">
        <f t="shared" si="62"/>
        <v>-3.4812153793978368E-2</v>
      </c>
      <c r="Z209" s="53">
        <f t="shared" si="63"/>
        <v>3.3650283245198649E-2</v>
      </c>
    </row>
    <row r="210" spans="2:26" x14ac:dyDescent="0.35">
      <c r="B210" s="2" t="s">
        <v>17</v>
      </c>
      <c r="C210" s="68">
        <f>Frumgögn!AA36</f>
        <v>364</v>
      </c>
      <c r="D210" s="69">
        <f>Frumgögn!AB36</f>
        <v>193</v>
      </c>
      <c r="E210" s="70">
        <f>Frumgögn!AC36</f>
        <v>171</v>
      </c>
      <c r="F210" s="71">
        <f>Frumgögn!AA58</f>
        <v>344</v>
      </c>
      <c r="G210" s="72">
        <f>Frumgögn!AB58</f>
        <v>158</v>
      </c>
      <c r="H210" s="73">
        <f>Frumgögn!AC58</f>
        <v>186</v>
      </c>
      <c r="I210" s="74">
        <f>Frumgögn!AA80</f>
        <v>43</v>
      </c>
      <c r="J210" s="69">
        <f>Frumgögn!AB80</f>
        <v>24</v>
      </c>
      <c r="K210" s="70">
        <f>Frumgögn!AC80</f>
        <v>19</v>
      </c>
      <c r="L210" s="71">
        <f>Frumgögn!AA102</f>
        <v>3</v>
      </c>
      <c r="M210" s="72">
        <f>Frumgögn!AB102</f>
        <v>3</v>
      </c>
      <c r="N210" s="73">
        <f>Frumgögn!AC102</f>
        <v>0</v>
      </c>
      <c r="P210" s="45">
        <f t="shared" si="57"/>
        <v>754</v>
      </c>
      <c r="Q210" s="46">
        <f t="shared" si="58"/>
        <v>378</v>
      </c>
      <c r="R210" s="47">
        <f t="shared" si="59"/>
        <v>376</v>
      </c>
      <c r="S210" s="52">
        <f t="shared" si="60"/>
        <v>-3.7106115637577305E-2</v>
      </c>
      <c r="T210" s="53">
        <f t="shared" si="61"/>
        <v>3.6909786983410228E-2</v>
      </c>
      <c r="V210" s="45">
        <f>Frumgögn!AA14</f>
        <v>23251</v>
      </c>
      <c r="W210" s="46">
        <f>Frumgögn!AB14</f>
        <v>11942</v>
      </c>
      <c r="X210" s="47">
        <f>Frumgögn!AC14</f>
        <v>11309</v>
      </c>
      <c r="Y210" s="10">
        <f t="shared" si="62"/>
        <v>-3.7500157009533616E-2</v>
      </c>
      <c r="Z210" s="53">
        <f t="shared" si="63"/>
        <v>3.5512416313918584E-2</v>
      </c>
    </row>
    <row r="211" spans="2:26" x14ac:dyDescent="0.35">
      <c r="B211" s="2" t="s">
        <v>18</v>
      </c>
      <c r="C211" s="68">
        <f>Frumgögn!AA37</f>
        <v>350</v>
      </c>
      <c r="D211" s="69">
        <f>Frumgögn!AB37</f>
        <v>193</v>
      </c>
      <c r="E211" s="70">
        <f>Frumgögn!AC37</f>
        <v>157</v>
      </c>
      <c r="F211" s="71">
        <f>Frumgögn!AA59</f>
        <v>302</v>
      </c>
      <c r="G211" s="72">
        <f>Frumgögn!AB59</f>
        <v>158</v>
      </c>
      <c r="H211" s="73">
        <f>Frumgögn!AC59</f>
        <v>144</v>
      </c>
      <c r="I211" s="74">
        <f>Frumgögn!AA81</f>
        <v>47</v>
      </c>
      <c r="J211" s="69">
        <f>Frumgögn!AB81</f>
        <v>28</v>
      </c>
      <c r="K211" s="70">
        <f>Frumgögn!AC81</f>
        <v>19</v>
      </c>
      <c r="L211" s="71">
        <f>Frumgögn!AA103</f>
        <v>12</v>
      </c>
      <c r="M211" s="72">
        <f>Frumgögn!AB103</f>
        <v>6</v>
      </c>
      <c r="N211" s="73">
        <f>Frumgögn!AC103</f>
        <v>6</v>
      </c>
      <c r="P211" s="45">
        <f t="shared" si="57"/>
        <v>711</v>
      </c>
      <c r="Q211" s="46">
        <f t="shared" si="58"/>
        <v>385</v>
      </c>
      <c r="R211" s="47">
        <f t="shared" si="59"/>
        <v>326</v>
      </c>
      <c r="S211" s="52">
        <f t="shared" si="60"/>
        <v>-3.7793265927162069E-2</v>
      </c>
      <c r="T211" s="53">
        <f t="shared" si="61"/>
        <v>3.2001570629233339E-2</v>
      </c>
      <c r="V211" s="45">
        <f>Frumgögn!AA15</f>
        <v>23580</v>
      </c>
      <c r="W211" s="46">
        <f>Frumgögn!AB15</f>
        <v>12042</v>
      </c>
      <c r="X211" s="47">
        <f>Frumgögn!AC15</f>
        <v>11538</v>
      </c>
      <c r="Y211" s="10">
        <f t="shared" si="62"/>
        <v>-3.7814176076771379E-2</v>
      </c>
      <c r="Z211" s="53">
        <f t="shared" si="63"/>
        <v>3.6231519977893055E-2</v>
      </c>
    </row>
    <row r="212" spans="2:26" x14ac:dyDescent="0.35">
      <c r="B212" s="2" t="s">
        <v>19</v>
      </c>
      <c r="C212" s="68">
        <f>Frumgögn!AA38</f>
        <v>346</v>
      </c>
      <c r="D212" s="69">
        <f>Frumgögn!AB38</f>
        <v>193</v>
      </c>
      <c r="E212" s="70">
        <f>Frumgögn!AC38</f>
        <v>153</v>
      </c>
      <c r="F212" s="71">
        <f>Frumgögn!AA60</f>
        <v>291</v>
      </c>
      <c r="G212" s="72">
        <f>Frumgögn!AB60</f>
        <v>148</v>
      </c>
      <c r="H212" s="73">
        <f>Frumgögn!AC60</f>
        <v>143</v>
      </c>
      <c r="I212" s="74">
        <f>Frumgögn!AA82</f>
        <v>25</v>
      </c>
      <c r="J212" s="69">
        <f>Frumgögn!AB82</f>
        <v>17</v>
      </c>
      <c r="K212" s="70">
        <f>Frumgögn!AC82</f>
        <v>8</v>
      </c>
      <c r="L212" s="71">
        <f>Frumgögn!AA104</f>
        <v>2</v>
      </c>
      <c r="M212" s="72">
        <f>Frumgögn!AB104</f>
        <v>2</v>
      </c>
      <c r="N212" s="73">
        <f>Frumgögn!AC104</f>
        <v>0</v>
      </c>
      <c r="P212" s="45">
        <f t="shared" si="57"/>
        <v>664</v>
      </c>
      <c r="Q212" s="46">
        <f t="shared" si="58"/>
        <v>360</v>
      </c>
      <c r="R212" s="47">
        <f t="shared" si="59"/>
        <v>304</v>
      </c>
      <c r="S212" s="52">
        <f t="shared" si="60"/>
        <v>-3.5339157750073624E-2</v>
      </c>
      <c r="T212" s="53">
        <f t="shared" si="61"/>
        <v>2.9841955433395503E-2</v>
      </c>
      <c r="V212" s="45">
        <f>Frumgögn!AA16</f>
        <v>23200</v>
      </c>
      <c r="W212" s="46">
        <f>Frumgögn!AB16</f>
        <v>11816</v>
      </c>
      <c r="X212" s="47">
        <f>Frumgögn!AC16</f>
        <v>11384</v>
      </c>
      <c r="Y212" s="10">
        <f t="shared" si="62"/>
        <v>-3.7104492984814039E-2</v>
      </c>
      <c r="Z212" s="53">
        <f t="shared" si="63"/>
        <v>3.5747930614346904E-2</v>
      </c>
    </row>
    <row r="213" spans="2:26" x14ac:dyDescent="0.35">
      <c r="B213" s="2" t="s">
        <v>20</v>
      </c>
      <c r="C213" s="68">
        <f>Frumgögn!AA39</f>
        <v>288</v>
      </c>
      <c r="D213" s="69">
        <f>Frumgögn!AB39</f>
        <v>162</v>
      </c>
      <c r="E213" s="70">
        <f>Frumgögn!AC39</f>
        <v>126</v>
      </c>
      <c r="F213" s="71">
        <f>Frumgögn!AA61</f>
        <v>271</v>
      </c>
      <c r="G213" s="72">
        <f>Frumgögn!AB61</f>
        <v>146</v>
      </c>
      <c r="H213" s="73">
        <f>Frumgögn!AC61</f>
        <v>125</v>
      </c>
      <c r="I213" s="74">
        <f>Frumgögn!AA83</f>
        <v>33</v>
      </c>
      <c r="J213" s="69">
        <f>Frumgögn!AB83</f>
        <v>12</v>
      </c>
      <c r="K213" s="70">
        <f>Frumgögn!AC83</f>
        <v>21</v>
      </c>
      <c r="L213" s="71">
        <f>Frumgögn!AA105</f>
        <v>5</v>
      </c>
      <c r="M213" s="72">
        <f>Frumgögn!AB105</f>
        <v>4</v>
      </c>
      <c r="N213" s="73">
        <f>Frumgögn!AC105</f>
        <v>1</v>
      </c>
      <c r="P213" s="45">
        <f t="shared" si="57"/>
        <v>597</v>
      </c>
      <c r="Q213" s="46">
        <f t="shared" si="58"/>
        <v>324</v>
      </c>
      <c r="R213" s="47">
        <f t="shared" si="59"/>
        <v>273</v>
      </c>
      <c r="S213" s="52">
        <f t="shared" si="60"/>
        <v>-3.1805241975066262E-2</v>
      </c>
      <c r="T213" s="53">
        <f t="shared" si="61"/>
        <v>2.6798861293805831E-2</v>
      </c>
      <c r="V213" s="45">
        <f>Frumgögn!AA17</f>
        <v>22573</v>
      </c>
      <c r="W213" s="46">
        <f>Frumgögn!AB17</f>
        <v>11508</v>
      </c>
      <c r="X213" s="47">
        <f>Frumgögn!AC17</f>
        <v>11065</v>
      </c>
      <c r="Y213" s="10">
        <f t="shared" si="62"/>
        <v>-3.613731425772173E-2</v>
      </c>
      <c r="Z213" s="53">
        <f t="shared" si="63"/>
        <v>3.4746209789858443E-2</v>
      </c>
    </row>
    <row r="214" spans="2:26" x14ac:dyDescent="0.35">
      <c r="B214" s="2" t="s">
        <v>21</v>
      </c>
      <c r="C214" s="68">
        <f>Frumgögn!AA40</f>
        <v>283</v>
      </c>
      <c r="D214" s="69">
        <f>Frumgögn!AB40</f>
        <v>158</v>
      </c>
      <c r="E214" s="70">
        <f>Frumgögn!AC40</f>
        <v>125</v>
      </c>
      <c r="F214" s="71">
        <f>Frumgögn!AA62</f>
        <v>318</v>
      </c>
      <c r="G214" s="72">
        <f>Frumgögn!AB62</f>
        <v>162</v>
      </c>
      <c r="H214" s="73">
        <f>Frumgögn!AC62</f>
        <v>156</v>
      </c>
      <c r="I214" s="74">
        <f>Frumgögn!AA84</f>
        <v>33</v>
      </c>
      <c r="J214" s="69">
        <f>Frumgögn!AB84</f>
        <v>20</v>
      </c>
      <c r="K214" s="70">
        <f>Frumgögn!AC84</f>
        <v>13</v>
      </c>
      <c r="L214" s="71">
        <f>Frumgögn!AA106</f>
        <v>2</v>
      </c>
      <c r="M214" s="72">
        <f>Frumgögn!AB106</f>
        <v>1</v>
      </c>
      <c r="N214" s="73">
        <f>Frumgögn!AC106</f>
        <v>1</v>
      </c>
      <c r="P214" s="45">
        <f t="shared" si="57"/>
        <v>636</v>
      </c>
      <c r="Q214" s="46">
        <f t="shared" si="58"/>
        <v>341</v>
      </c>
      <c r="R214" s="47">
        <f t="shared" si="59"/>
        <v>295</v>
      </c>
      <c r="S214" s="52">
        <f t="shared" si="60"/>
        <v>-3.3474035535486404E-2</v>
      </c>
      <c r="T214" s="53">
        <f t="shared" si="61"/>
        <v>2.8958476489643663E-2</v>
      </c>
      <c r="V214" s="45">
        <f>Frumgögn!AA18</f>
        <v>21827</v>
      </c>
      <c r="W214" s="46">
        <f>Frumgögn!AB18</f>
        <v>11138</v>
      </c>
      <c r="X214" s="47">
        <f>Frumgögn!AC18</f>
        <v>10689</v>
      </c>
      <c r="Y214" s="10">
        <f t="shared" si="62"/>
        <v>-3.4975443708942004E-2</v>
      </c>
      <c r="Z214" s="53">
        <f t="shared" si="63"/>
        <v>3.3565498097044455E-2</v>
      </c>
    </row>
    <row r="215" spans="2:26" x14ac:dyDescent="0.35">
      <c r="B215" s="2" t="s">
        <v>22</v>
      </c>
      <c r="C215" s="68">
        <f>Frumgögn!AA41</f>
        <v>346</v>
      </c>
      <c r="D215" s="69">
        <f>Frumgögn!AB41</f>
        <v>181</v>
      </c>
      <c r="E215" s="70">
        <f>Frumgögn!AC41</f>
        <v>165</v>
      </c>
      <c r="F215" s="71">
        <f>Frumgögn!AA63</f>
        <v>311</v>
      </c>
      <c r="G215" s="72">
        <f>Frumgögn!AB63</f>
        <v>165</v>
      </c>
      <c r="H215" s="73">
        <f>Frumgögn!AC63</f>
        <v>146</v>
      </c>
      <c r="I215" s="74">
        <f>Frumgögn!AA85</f>
        <v>37</v>
      </c>
      <c r="J215" s="69">
        <f>Frumgögn!AB85</f>
        <v>18</v>
      </c>
      <c r="K215" s="70">
        <f>Frumgögn!AC85</f>
        <v>19</v>
      </c>
      <c r="L215" s="71">
        <f>Frumgögn!AA107</f>
        <v>3</v>
      </c>
      <c r="M215" s="72">
        <f>Frumgögn!AB107</f>
        <v>3</v>
      </c>
      <c r="N215" s="73">
        <f>Frumgögn!AC107</f>
        <v>0</v>
      </c>
      <c r="P215" s="45">
        <f t="shared" si="57"/>
        <v>697</v>
      </c>
      <c r="Q215" s="46">
        <f t="shared" si="58"/>
        <v>367</v>
      </c>
      <c r="R215" s="47">
        <f t="shared" si="59"/>
        <v>330</v>
      </c>
      <c r="S215" s="52">
        <f t="shared" si="60"/>
        <v>-3.6026308039658388E-2</v>
      </c>
      <c r="T215" s="53">
        <f t="shared" si="61"/>
        <v>3.2394227937567487E-2</v>
      </c>
      <c r="V215" s="45">
        <f>Frumgögn!AA19</f>
        <v>20694</v>
      </c>
      <c r="W215" s="46">
        <f>Frumgögn!AB19</f>
        <v>10404</v>
      </c>
      <c r="X215" s="47">
        <f>Frumgögn!AC19</f>
        <v>10290</v>
      </c>
      <c r="Y215" s="10">
        <f t="shared" si="62"/>
        <v>-3.267054375541683E-2</v>
      </c>
      <c r="Z215" s="53">
        <f t="shared" si="63"/>
        <v>3.2312562018765777E-2</v>
      </c>
    </row>
    <row r="216" spans="2:26" x14ac:dyDescent="0.35">
      <c r="B216" s="2" t="s">
        <v>23</v>
      </c>
      <c r="C216" s="68">
        <f>Frumgögn!AA42</f>
        <v>357</v>
      </c>
      <c r="D216" s="69">
        <f>Frumgögn!AB42</f>
        <v>201</v>
      </c>
      <c r="E216" s="70">
        <f>Frumgögn!AC42</f>
        <v>156</v>
      </c>
      <c r="F216" s="71">
        <f>Frumgögn!AA64</f>
        <v>335</v>
      </c>
      <c r="G216" s="72">
        <f>Frumgögn!AB64</f>
        <v>167</v>
      </c>
      <c r="H216" s="73">
        <f>Frumgögn!AC64</f>
        <v>168</v>
      </c>
      <c r="I216" s="74">
        <f>Frumgögn!AA86</f>
        <v>45</v>
      </c>
      <c r="J216" s="69">
        <f>Frumgögn!AB86</f>
        <v>19</v>
      </c>
      <c r="K216" s="70">
        <f>Frumgögn!AC86</f>
        <v>26</v>
      </c>
      <c r="L216" s="71">
        <f>Frumgögn!AA108</f>
        <v>11</v>
      </c>
      <c r="M216" s="72">
        <f>Frumgögn!AB108</f>
        <v>5</v>
      </c>
      <c r="N216" s="73">
        <f>Frumgögn!AC108</f>
        <v>6</v>
      </c>
      <c r="P216" s="45">
        <f t="shared" si="57"/>
        <v>748</v>
      </c>
      <c r="Q216" s="46">
        <f t="shared" si="58"/>
        <v>392</v>
      </c>
      <c r="R216" s="47">
        <f t="shared" si="59"/>
        <v>356</v>
      </c>
      <c r="S216" s="52">
        <f t="shared" si="60"/>
        <v>-3.8480416216746832E-2</v>
      </c>
      <c r="T216" s="53">
        <f t="shared" si="61"/>
        <v>3.494650044173947E-2</v>
      </c>
      <c r="V216" s="45">
        <f>Frumgögn!AA20</f>
        <v>21922</v>
      </c>
      <c r="W216" s="46">
        <f>Frumgögn!AB20</f>
        <v>10931</v>
      </c>
      <c r="X216" s="47">
        <f>Frumgögn!AC20</f>
        <v>10991</v>
      </c>
      <c r="Y216" s="10">
        <f t="shared" si="62"/>
        <v>-3.4325424239759837E-2</v>
      </c>
      <c r="Z216" s="53">
        <f t="shared" si="63"/>
        <v>3.4513835680102495E-2</v>
      </c>
    </row>
    <row r="217" spans="2:26" x14ac:dyDescent="0.35">
      <c r="B217" s="2" t="s">
        <v>24</v>
      </c>
      <c r="C217" s="68">
        <f>Frumgögn!AA43</f>
        <v>332</v>
      </c>
      <c r="D217" s="69">
        <f>Frumgögn!AB43</f>
        <v>183</v>
      </c>
      <c r="E217" s="70">
        <f>Frumgögn!AC43</f>
        <v>149</v>
      </c>
      <c r="F217" s="71">
        <f>Frumgögn!AA65</f>
        <v>323</v>
      </c>
      <c r="G217" s="72">
        <f>Frumgögn!AB65</f>
        <v>169</v>
      </c>
      <c r="H217" s="73">
        <f>Frumgögn!AC65</f>
        <v>154</v>
      </c>
      <c r="I217" s="74">
        <f>Frumgögn!AA87</f>
        <v>59</v>
      </c>
      <c r="J217" s="69">
        <f>Frumgögn!AB87</f>
        <v>33</v>
      </c>
      <c r="K217" s="70">
        <f>Frumgögn!AC87</f>
        <v>26</v>
      </c>
      <c r="L217" s="71">
        <f>Frumgögn!AA109</f>
        <v>8</v>
      </c>
      <c r="M217" s="72">
        <f>Frumgögn!AB109</f>
        <v>4</v>
      </c>
      <c r="N217" s="73">
        <f>Frumgögn!AC109</f>
        <v>4</v>
      </c>
      <c r="P217" s="45">
        <f t="shared" si="57"/>
        <v>722</v>
      </c>
      <c r="Q217" s="46">
        <f t="shared" si="58"/>
        <v>389</v>
      </c>
      <c r="R217" s="47">
        <f t="shared" si="59"/>
        <v>333</v>
      </c>
      <c r="S217" s="52">
        <f t="shared" si="60"/>
        <v>-3.8185923235496223E-2</v>
      </c>
      <c r="T217" s="53">
        <f t="shared" si="61"/>
        <v>3.2688720918818102E-2</v>
      </c>
      <c r="V217" s="45">
        <f>Frumgögn!AA21</f>
        <v>21387</v>
      </c>
      <c r="W217" s="46">
        <f>Frumgögn!AB21</f>
        <v>10841</v>
      </c>
      <c r="X217" s="47">
        <f>Frumgögn!AC21</f>
        <v>10546</v>
      </c>
      <c r="Y217" s="10">
        <f t="shared" si="62"/>
        <v>-3.4042807079245854E-2</v>
      </c>
      <c r="Z217" s="53">
        <f t="shared" si="63"/>
        <v>3.3116450830894449E-2</v>
      </c>
    </row>
    <row r="218" spans="2:26" x14ac:dyDescent="0.35">
      <c r="B218" s="2" t="s">
        <v>25</v>
      </c>
      <c r="C218" s="68">
        <f>Frumgögn!AA44</f>
        <v>274</v>
      </c>
      <c r="D218" s="69">
        <f>Frumgögn!AB44</f>
        <v>165</v>
      </c>
      <c r="E218" s="70">
        <f>Frumgögn!AC44</f>
        <v>109</v>
      </c>
      <c r="F218" s="71">
        <f>Frumgögn!AA66</f>
        <v>307</v>
      </c>
      <c r="G218" s="72">
        <f>Frumgögn!AB66</f>
        <v>156</v>
      </c>
      <c r="H218" s="73">
        <f>Frumgögn!AC66</f>
        <v>151</v>
      </c>
      <c r="I218" s="74">
        <f>Frumgögn!AA88</f>
        <v>48</v>
      </c>
      <c r="J218" s="69">
        <f>Frumgögn!AB88</f>
        <v>29</v>
      </c>
      <c r="K218" s="70">
        <f>Frumgögn!AC88</f>
        <v>19</v>
      </c>
      <c r="L218" s="71">
        <f>Frumgögn!AA110</f>
        <v>7</v>
      </c>
      <c r="M218" s="72">
        <f>Frumgögn!AB110</f>
        <v>5</v>
      </c>
      <c r="N218" s="73">
        <f>Frumgögn!AC110</f>
        <v>2</v>
      </c>
      <c r="P218" s="45">
        <f t="shared" si="57"/>
        <v>636</v>
      </c>
      <c r="Q218" s="46">
        <f t="shared" si="58"/>
        <v>355</v>
      </c>
      <c r="R218" s="47">
        <f t="shared" si="59"/>
        <v>281</v>
      </c>
      <c r="S218" s="52">
        <f t="shared" si="60"/>
        <v>-3.4848336114655931E-2</v>
      </c>
      <c r="T218" s="53">
        <f t="shared" si="61"/>
        <v>2.7584175910474133E-2</v>
      </c>
      <c r="V218" s="45">
        <f>Frumgögn!AA22</f>
        <v>18543</v>
      </c>
      <c r="W218" s="46">
        <f>Frumgögn!AB22</f>
        <v>9321</v>
      </c>
      <c r="X218" s="47">
        <f>Frumgögn!AC22</f>
        <v>9222</v>
      </c>
      <c r="Y218" s="10">
        <f t="shared" si="62"/>
        <v>-2.9269717257231858E-2</v>
      </c>
      <c r="Z218" s="53">
        <f t="shared" si="63"/>
        <v>2.8958838380666475E-2</v>
      </c>
    </row>
    <row r="219" spans="2:26" x14ac:dyDescent="0.35">
      <c r="B219" s="2" t="s">
        <v>26</v>
      </c>
      <c r="C219" s="68">
        <f>Frumgögn!AA45</f>
        <v>255</v>
      </c>
      <c r="D219" s="69">
        <f>Frumgögn!AB45</f>
        <v>135</v>
      </c>
      <c r="E219" s="70">
        <f>Frumgögn!AC45</f>
        <v>120</v>
      </c>
      <c r="F219" s="71">
        <f>Frumgögn!AA67</f>
        <v>260</v>
      </c>
      <c r="G219" s="72">
        <f>Frumgögn!AB67</f>
        <v>154</v>
      </c>
      <c r="H219" s="73">
        <f>Frumgögn!AC67</f>
        <v>106</v>
      </c>
      <c r="I219" s="74">
        <f>Frumgögn!AA89</f>
        <v>48</v>
      </c>
      <c r="J219" s="69">
        <f>Frumgögn!AB89</f>
        <v>28</v>
      </c>
      <c r="K219" s="70">
        <f>Frumgögn!AC89</f>
        <v>20</v>
      </c>
      <c r="L219" s="71">
        <f>Frumgögn!AA111</f>
        <v>4</v>
      </c>
      <c r="M219" s="72">
        <f>Frumgögn!AB111</f>
        <v>2</v>
      </c>
      <c r="N219" s="73">
        <f>Frumgögn!AC111</f>
        <v>2</v>
      </c>
      <c r="P219" s="45">
        <f t="shared" si="57"/>
        <v>567</v>
      </c>
      <c r="Q219" s="46">
        <f t="shared" si="58"/>
        <v>319</v>
      </c>
      <c r="R219" s="47">
        <f t="shared" si="59"/>
        <v>248</v>
      </c>
      <c r="S219" s="52">
        <f t="shared" si="60"/>
        <v>-3.1314420339648569E-2</v>
      </c>
      <c r="T219" s="53">
        <f t="shared" si="61"/>
        <v>2.4344753116717386E-2</v>
      </c>
      <c r="V219" s="45">
        <f>Frumgögn!AA23</f>
        <v>15710</v>
      </c>
      <c r="W219" s="46">
        <f>Frumgögn!AB23</f>
        <v>8056</v>
      </c>
      <c r="X219" s="47">
        <f>Frumgögn!AC23</f>
        <v>7654</v>
      </c>
      <c r="Y219" s="10">
        <f t="shared" si="62"/>
        <v>-2.5297376056674162E-2</v>
      </c>
      <c r="Z219" s="53">
        <f t="shared" si="63"/>
        <v>2.4035019406378356E-2</v>
      </c>
    </row>
    <row r="220" spans="2:26" x14ac:dyDescent="0.35">
      <c r="B220" s="2" t="s">
        <v>27</v>
      </c>
      <c r="C220" s="68">
        <f>Frumgögn!AA46</f>
        <v>211</v>
      </c>
      <c r="D220" s="69">
        <f>Frumgögn!AB46</f>
        <v>118</v>
      </c>
      <c r="E220" s="70">
        <f>Frumgögn!AC46</f>
        <v>93</v>
      </c>
      <c r="F220" s="71">
        <f>Frumgögn!AA68</f>
        <v>212</v>
      </c>
      <c r="G220" s="72">
        <f>Frumgögn!AB68</f>
        <v>114</v>
      </c>
      <c r="H220" s="73">
        <f>Frumgögn!AC68</f>
        <v>98</v>
      </c>
      <c r="I220" s="74">
        <f>Frumgögn!AA90</f>
        <v>29</v>
      </c>
      <c r="J220" s="69">
        <f>Frumgögn!AB90</f>
        <v>15</v>
      </c>
      <c r="K220" s="70">
        <f>Frumgögn!AC90</f>
        <v>14</v>
      </c>
      <c r="L220" s="71">
        <f>Frumgögn!AA112</f>
        <v>3</v>
      </c>
      <c r="M220" s="72">
        <f>Frumgögn!AB112</f>
        <v>2</v>
      </c>
      <c r="N220" s="73">
        <f>Frumgögn!AC112</f>
        <v>1</v>
      </c>
      <c r="P220" s="45">
        <f t="shared" si="57"/>
        <v>455</v>
      </c>
      <c r="Q220" s="46">
        <f t="shared" si="58"/>
        <v>249</v>
      </c>
      <c r="R220" s="47">
        <f t="shared" si="59"/>
        <v>206</v>
      </c>
      <c r="S220" s="52">
        <f t="shared" si="60"/>
        <v>-2.4442917443800921E-2</v>
      </c>
      <c r="T220" s="53">
        <f t="shared" si="61"/>
        <v>2.0221851379208795E-2</v>
      </c>
      <c r="V220" s="45">
        <f>Frumgögn!AA24</f>
        <v>11912</v>
      </c>
      <c r="W220" s="46">
        <f>Frumgögn!AB24</f>
        <v>5901</v>
      </c>
      <c r="X220" s="47">
        <f>Frumgögn!AC24</f>
        <v>6011</v>
      </c>
      <c r="Y220" s="10">
        <f t="shared" si="62"/>
        <v>-1.8530265157700374E-2</v>
      </c>
      <c r="Z220" s="53">
        <f t="shared" si="63"/>
        <v>1.8875686131661913E-2</v>
      </c>
    </row>
    <row r="221" spans="2:26" x14ac:dyDescent="0.35">
      <c r="B221" s="2" t="s">
        <v>28</v>
      </c>
      <c r="C221" s="68">
        <f>Frumgögn!AA47</f>
        <v>129</v>
      </c>
      <c r="D221" s="69">
        <f>Frumgögn!AB47</f>
        <v>67</v>
      </c>
      <c r="E221" s="70">
        <f>Frumgögn!AC47</f>
        <v>62</v>
      </c>
      <c r="F221" s="71">
        <f>Frumgögn!AA69</f>
        <v>144</v>
      </c>
      <c r="G221" s="72">
        <f>Frumgögn!AB69</f>
        <v>79</v>
      </c>
      <c r="H221" s="73">
        <f>Frumgögn!AC69</f>
        <v>65</v>
      </c>
      <c r="I221" s="74">
        <f>Frumgögn!AA91</f>
        <v>21</v>
      </c>
      <c r="J221" s="69">
        <f>Frumgögn!AB91</f>
        <v>11</v>
      </c>
      <c r="K221" s="70">
        <f>Frumgögn!AC91</f>
        <v>10</v>
      </c>
      <c r="L221" s="71">
        <f>Frumgögn!AA113</f>
        <v>0</v>
      </c>
      <c r="M221" s="72">
        <f>Frumgögn!AB113</f>
        <v>0</v>
      </c>
      <c r="N221" s="73">
        <f>Frumgögn!AC113</f>
        <v>0</v>
      </c>
      <c r="P221" s="45">
        <f t="shared" si="57"/>
        <v>294</v>
      </c>
      <c r="Q221" s="46">
        <f t="shared" si="58"/>
        <v>157</v>
      </c>
      <c r="R221" s="47">
        <f t="shared" si="59"/>
        <v>137</v>
      </c>
      <c r="S221" s="52">
        <f t="shared" si="60"/>
        <v>-1.5411799352115441E-2</v>
      </c>
      <c r="T221" s="53">
        <f t="shared" si="61"/>
        <v>1.3448512810444685E-2</v>
      </c>
      <c r="V221" s="45">
        <f>Frumgögn!AA25</f>
        <v>8605</v>
      </c>
      <c r="W221" s="46">
        <f>Frumgögn!AB25</f>
        <v>4143</v>
      </c>
      <c r="X221" s="47">
        <f>Frumgögn!AC25</f>
        <v>4462</v>
      </c>
      <c r="Y221" s="10">
        <f t="shared" si="62"/>
        <v>-1.3009809955660508E-2</v>
      </c>
      <c r="Z221" s="53">
        <f t="shared" si="63"/>
        <v>1.4011530780148971E-2</v>
      </c>
    </row>
    <row r="222" spans="2:26" x14ac:dyDescent="0.35">
      <c r="B222" s="2" t="s">
        <v>29</v>
      </c>
      <c r="C222" s="68">
        <f>Frumgögn!AA48</f>
        <v>91</v>
      </c>
      <c r="D222" s="69">
        <f>Frumgögn!AB48</f>
        <v>53</v>
      </c>
      <c r="E222" s="70">
        <f>Frumgögn!AC48</f>
        <v>38</v>
      </c>
      <c r="F222" s="71">
        <f>Frumgögn!AA70</f>
        <v>121</v>
      </c>
      <c r="G222" s="72">
        <f>Frumgögn!AB70</f>
        <v>63</v>
      </c>
      <c r="H222" s="73">
        <f>Frumgögn!AC70</f>
        <v>58</v>
      </c>
      <c r="I222" s="74">
        <f>Frumgögn!AA92</f>
        <v>29</v>
      </c>
      <c r="J222" s="69">
        <f>Frumgögn!AB92</f>
        <v>14</v>
      </c>
      <c r="K222" s="70">
        <f>Frumgögn!AC92</f>
        <v>15</v>
      </c>
      <c r="L222" s="71">
        <f>Frumgögn!AA114</f>
        <v>3</v>
      </c>
      <c r="M222" s="72">
        <f>Frumgögn!AB114</f>
        <v>2</v>
      </c>
      <c r="N222" s="73">
        <f>Frumgögn!AC114</f>
        <v>1</v>
      </c>
      <c r="P222" s="45">
        <f t="shared" si="57"/>
        <v>244</v>
      </c>
      <c r="Q222" s="46">
        <f t="shared" si="58"/>
        <v>132</v>
      </c>
      <c r="R222" s="47">
        <f t="shared" si="59"/>
        <v>112</v>
      </c>
      <c r="S222" s="52">
        <f t="shared" si="60"/>
        <v>-1.2957691175026995E-2</v>
      </c>
      <c r="T222" s="53">
        <f t="shared" si="61"/>
        <v>1.0994404633356238E-2</v>
      </c>
      <c r="V222" s="45">
        <f>Frumgögn!AA26</f>
        <v>7677</v>
      </c>
      <c r="W222" s="46">
        <f>Frumgögn!AB26</f>
        <v>3564</v>
      </c>
      <c r="X222" s="47">
        <f>Frumgögn!AC26</f>
        <v>4113</v>
      </c>
      <c r="Y222" s="10">
        <f t="shared" si="62"/>
        <v>-1.1191639556353862E-2</v>
      </c>
      <c r="Z222" s="53">
        <f t="shared" si="63"/>
        <v>1.2915604235489179E-2</v>
      </c>
    </row>
    <row r="223" spans="2:26" x14ac:dyDescent="0.35">
      <c r="B223" s="2" t="s">
        <v>30</v>
      </c>
      <c r="C223" s="68">
        <f>Frumgögn!AA49</f>
        <v>90</v>
      </c>
      <c r="D223" s="69">
        <f>Frumgögn!AB49</f>
        <v>42</v>
      </c>
      <c r="E223" s="70">
        <f>Frumgögn!AC49</f>
        <v>48</v>
      </c>
      <c r="F223" s="71">
        <f>Frumgögn!AA71</f>
        <v>90</v>
      </c>
      <c r="G223" s="72">
        <f>Frumgögn!AB71</f>
        <v>52</v>
      </c>
      <c r="H223" s="73">
        <f>Frumgögn!AC71</f>
        <v>38</v>
      </c>
      <c r="I223" s="74">
        <f>Frumgögn!AA93</f>
        <v>34</v>
      </c>
      <c r="J223" s="69">
        <f>Frumgögn!AB93</f>
        <v>18</v>
      </c>
      <c r="K223" s="70">
        <f>Frumgögn!AC93</f>
        <v>16</v>
      </c>
      <c r="L223" s="71">
        <f>Frumgögn!AA115</f>
        <v>2</v>
      </c>
      <c r="M223" s="72">
        <f>Frumgögn!AB115</f>
        <v>1</v>
      </c>
      <c r="N223" s="73">
        <f>Frumgögn!AC115</f>
        <v>1</v>
      </c>
      <c r="P223" s="45">
        <f t="shared" si="57"/>
        <v>216</v>
      </c>
      <c r="Q223" s="46">
        <f t="shared" si="58"/>
        <v>113</v>
      </c>
      <c r="R223" s="47">
        <f t="shared" si="59"/>
        <v>103</v>
      </c>
      <c r="S223" s="52">
        <f t="shared" si="60"/>
        <v>-1.1092568960439777E-2</v>
      </c>
      <c r="T223" s="53">
        <f t="shared" si="61"/>
        <v>1.0110925689604398E-2</v>
      </c>
      <c r="V223" s="45">
        <f>Frumgögn!AA27</f>
        <v>6081</v>
      </c>
      <c r="W223" s="46">
        <f>Frumgögn!AB27</f>
        <v>2630</v>
      </c>
      <c r="X223" s="47">
        <f>Frumgögn!AC27</f>
        <v>3451</v>
      </c>
      <c r="Y223" s="10">
        <f t="shared" si="62"/>
        <v>-8.2587014683531586E-3</v>
      </c>
      <c r="Z223" s="53">
        <f t="shared" si="63"/>
        <v>1.083679801037519E-2</v>
      </c>
    </row>
    <row r="224" spans="2:26" x14ac:dyDescent="0.35">
      <c r="B224" s="2" t="s">
        <v>31</v>
      </c>
      <c r="C224" s="68">
        <f>Frumgögn!AA50</f>
        <v>55</v>
      </c>
      <c r="D224" s="69">
        <f>Frumgögn!AB50</f>
        <v>19</v>
      </c>
      <c r="E224" s="70">
        <f>Frumgögn!AC50</f>
        <v>36</v>
      </c>
      <c r="F224" s="71">
        <f>Frumgögn!AA72</f>
        <v>54</v>
      </c>
      <c r="G224" s="72">
        <f>Frumgögn!AB72</f>
        <v>18</v>
      </c>
      <c r="H224" s="73">
        <f>Frumgögn!AC72</f>
        <v>36</v>
      </c>
      <c r="I224" s="74">
        <f>Frumgögn!AA94</f>
        <v>7</v>
      </c>
      <c r="J224" s="69">
        <f>Frumgögn!AB94</f>
        <v>4</v>
      </c>
      <c r="K224" s="70">
        <f>Frumgögn!AC94</f>
        <v>3</v>
      </c>
      <c r="L224" s="71">
        <f>Frumgögn!AA116</f>
        <v>1</v>
      </c>
      <c r="M224" s="72">
        <f>Frumgögn!AB116</f>
        <v>1</v>
      </c>
      <c r="N224" s="73">
        <f>Frumgögn!AC116</f>
        <v>0</v>
      </c>
      <c r="P224" s="45">
        <f t="shared" si="57"/>
        <v>117</v>
      </c>
      <c r="Q224" s="46">
        <f t="shared" si="58"/>
        <v>42</v>
      </c>
      <c r="R224" s="47">
        <f t="shared" si="59"/>
        <v>75</v>
      </c>
      <c r="S224" s="52">
        <f t="shared" si="60"/>
        <v>-4.1229017375085898E-3</v>
      </c>
      <c r="T224" s="53">
        <f t="shared" si="61"/>
        <v>7.3623245312653381E-3</v>
      </c>
      <c r="V224" s="45">
        <f>Frumgögn!AA28</f>
        <v>3370</v>
      </c>
      <c r="W224" s="46">
        <f>Frumgögn!AB28</f>
        <v>1298</v>
      </c>
      <c r="X224" s="47">
        <f>Frumgögn!AC28</f>
        <v>2072</v>
      </c>
      <c r="Y224" s="10">
        <f t="shared" si="62"/>
        <v>-4.0759674927461596E-3</v>
      </c>
      <c r="Z224" s="53">
        <f t="shared" si="63"/>
        <v>6.5064750731664428E-3</v>
      </c>
    </row>
    <row r="225" spans="1:26" x14ac:dyDescent="0.35">
      <c r="B225" s="2" t="s">
        <v>32</v>
      </c>
      <c r="C225" s="68">
        <f>Frumgögn!AA51</f>
        <v>24</v>
      </c>
      <c r="D225" s="69">
        <f>Frumgögn!AB51</f>
        <v>13</v>
      </c>
      <c r="E225" s="70">
        <f>Frumgögn!AC51</f>
        <v>11</v>
      </c>
      <c r="F225" s="71">
        <f>Frumgögn!AA73</f>
        <v>10</v>
      </c>
      <c r="G225" s="72">
        <f>Frumgögn!AB73</f>
        <v>5</v>
      </c>
      <c r="H225" s="73">
        <f>Frumgögn!AC73</f>
        <v>5</v>
      </c>
      <c r="I225" s="74">
        <f>Frumgögn!AA95</f>
        <v>4</v>
      </c>
      <c r="J225" s="69">
        <f>Frumgögn!AB95</f>
        <v>1</v>
      </c>
      <c r="K225" s="70">
        <f>Frumgögn!AC95</f>
        <v>3</v>
      </c>
      <c r="L225" s="71">
        <f>Frumgögn!AA117</f>
        <v>2</v>
      </c>
      <c r="M225" s="72">
        <f>Frumgögn!AB117</f>
        <v>1</v>
      </c>
      <c r="N225" s="73">
        <f>Frumgögn!AC117</f>
        <v>1</v>
      </c>
      <c r="P225" s="45">
        <f t="shared" si="57"/>
        <v>40</v>
      </c>
      <c r="Q225" s="46">
        <f t="shared" si="58"/>
        <v>20</v>
      </c>
      <c r="R225" s="47">
        <f t="shared" si="59"/>
        <v>20</v>
      </c>
      <c r="S225" s="52">
        <f t="shared" si="60"/>
        <v>-1.9632865416707567E-3</v>
      </c>
      <c r="T225" s="53">
        <f t="shared" si="61"/>
        <v>1.9632865416707567E-3</v>
      </c>
      <c r="V225" s="45">
        <f>Frumgögn!AA29</f>
        <v>1230</v>
      </c>
      <c r="W225" s="46">
        <f>Frumgögn!AB29</f>
        <v>407</v>
      </c>
      <c r="X225" s="47">
        <f>Frumgögn!AC29</f>
        <v>823</v>
      </c>
      <c r="Y225" s="10">
        <f t="shared" si="62"/>
        <v>-1.2780576036576941E-3</v>
      </c>
      <c r="Z225" s="53">
        <f t="shared" si="63"/>
        <v>2.5843769233667869E-3</v>
      </c>
    </row>
    <row r="226" spans="1:26" x14ac:dyDescent="0.35">
      <c r="B226" s="2" t="s">
        <v>33</v>
      </c>
      <c r="C226" s="68">
        <f>Frumgögn!AA52</f>
        <v>5</v>
      </c>
      <c r="D226" s="69">
        <f>Frumgögn!AB52</f>
        <v>3</v>
      </c>
      <c r="E226" s="70">
        <f>Frumgögn!AC52</f>
        <v>2</v>
      </c>
      <c r="F226" s="71">
        <f>Frumgögn!AA74</f>
        <v>2</v>
      </c>
      <c r="G226" s="72">
        <f>Frumgögn!AB74</f>
        <v>1</v>
      </c>
      <c r="H226" s="73">
        <f>Frumgögn!AC74</f>
        <v>1</v>
      </c>
      <c r="I226" s="74">
        <f>Frumgögn!AA96</f>
        <v>1</v>
      </c>
      <c r="J226" s="69">
        <f>Frumgögn!AB96</f>
        <v>0</v>
      </c>
      <c r="K226" s="70">
        <f>Frumgögn!AC96</f>
        <v>1</v>
      </c>
      <c r="L226" s="71">
        <f>Frumgögn!AA118</f>
        <v>0</v>
      </c>
      <c r="M226" s="72">
        <f>Frumgögn!AB118</f>
        <v>0</v>
      </c>
      <c r="N226" s="73">
        <f>Frumgögn!AC118</f>
        <v>0</v>
      </c>
      <c r="P226" s="45">
        <f t="shared" si="57"/>
        <v>8</v>
      </c>
      <c r="Q226" s="46">
        <f t="shared" si="58"/>
        <v>4</v>
      </c>
      <c r="R226" s="47">
        <f t="shared" si="59"/>
        <v>4</v>
      </c>
      <c r="S226" s="52">
        <f t="shared" si="60"/>
        <v>-3.9265730833415137E-4</v>
      </c>
      <c r="T226" s="53">
        <f t="shared" si="61"/>
        <v>3.9265730833415137E-4</v>
      </c>
      <c r="V226" s="45">
        <f>Frumgögn!AA30</f>
        <v>259</v>
      </c>
      <c r="W226" s="46">
        <f>Frumgögn!AB30</f>
        <v>63</v>
      </c>
      <c r="X226" s="47">
        <f>Frumgögn!AC30</f>
        <v>196</v>
      </c>
      <c r="Y226" s="10">
        <f t="shared" si="62"/>
        <v>-1.9783201235979049E-4</v>
      </c>
      <c r="Z226" s="53">
        <f t="shared" si="63"/>
        <v>6.1547737178601486E-4</v>
      </c>
    </row>
    <row r="227" spans="1:26" ht="15" thickBot="1" x14ac:dyDescent="0.4">
      <c r="B227" s="2" t="s">
        <v>34</v>
      </c>
      <c r="C227" s="75">
        <f>Frumgögn!AA53</f>
        <v>0</v>
      </c>
      <c r="D227" s="76">
        <f>Frumgögn!AB53</f>
        <v>0</v>
      </c>
      <c r="E227" s="77">
        <f>Frumgögn!AC53</f>
        <v>0</v>
      </c>
      <c r="F227" s="78">
        <f>Frumgögn!AA75</f>
        <v>0</v>
      </c>
      <c r="G227" s="79">
        <f>Frumgögn!AB75</f>
        <v>0</v>
      </c>
      <c r="H227" s="80">
        <f>Frumgögn!AC75</f>
        <v>0</v>
      </c>
      <c r="I227" s="81">
        <f>Frumgögn!AA97</f>
        <v>0</v>
      </c>
      <c r="J227" s="76">
        <f>Frumgögn!AB97</f>
        <v>0</v>
      </c>
      <c r="K227" s="77">
        <f>Frumgögn!AC97</f>
        <v>0</v>
      </c>
      <c r="L227" s="78">
        <f>Frumgögn!AA119</f>
        <v>0</v>
      </c>
      <c r="M227" s="79">
        <f>Frumgögn!AB119</f>
        <v>0</v>
      </c>
      <c r="N227" s="80">
        <f>Frumgögn!AC119</f>
        <v>0</v>
      </c>
      <c r="P227" s="48">
        <f t="shared" si="57"/>
        <v>0</v>
      </c>
      <c r="Q227" s="49">
        <f t="shared" si="58"/>
        <v>0</v>
      </c>
      <c r="R227" s="50">
        <f t="shared" si="59"/>
        <v>0</v>
      </c>
      <c r="S227" s="54">
        <f t="shared" si="60"/>
        <v>0</v>
      </c>
      <c r="T227" s="55">
        <f t="shared" si="61"/>
        <v>0</v>
      </c>
      <c r="V227" s="48">
        <f>Frumgögn!AA31</f>
        <v>39</v>
      </c>
      <c r="W227" s="49">
        <f>Frumgögn!AB31</f>
        <v>7</v>
      </c>
      <c r="X227" s="50">
        <f>Frumgögn!AC31</f>
        <v>32</v>
      </c>
      <c r="Y227" s="60">
        <f t="shared" si="62"/>
        <v>-2.1981334706643388E-5</v>
      </c>
      <c r="Z227" s="55">
        <f t="shared" si="63"/>
        <v>1.0048610151608406E-4</v>
      </c>
    </row>
    <row r="228" spans="1:26" x14ac:dyDescent="0.35">
      <c r="B228" s="9"/>
      <c r="C228" s="9"/>
      <c r="D228" s="9"/>
      <c r="H228" s="9"/>
      <c r="I228" s="9"/>
      <c r="J228" s="10"/>
      <c r="O228" s="2" t="s">
        <v>43</v>
      </c>
      <c r="P228" s="9">
        <f>SUM(P207:P227)</f>
        <v>10187</v>
      </c>
      <c r="Q228" s="9">
        <f>SUM(Q207:Q227)</f>
        <v>5406</v>
      </c>
      <c r="R228" s="9">
        <f>SUM(R207:R227)</f>
        <v>4781</v>
      </c>
      <c r="U228" s="2" t="s">
        <v>43</v>
      </c>
      <c r="V228" s="9">
        <f>SUM(V207:V227)</f>
        <v>318452</v>
      </c>
      <c r="W228" s="9">
        <f>SUM(W207:W227)</f>
        <v>160006</v>
      </c>
      <c r="X228" s="9">
        <f>SUM(X207:X227)</f>
        <v>158446</v>
      </c>
    </row>
    <row r="229" spans="1:26" ht="15" thickBot="1" x14ac:dyDescent="0.4"/>
    <row r="230" spans="1:26" ht="21.5" thickBot="1" x14ac:dyDescent="0.55000000000000004">
      <c r="A230" s="2" t="s">
        <v>39</v>
      </c>
      <c r="B230" s="58">
        <v>2012</v>
      </c>
      <c r="C230" s="227" t="s">
        <v>35</v>
      </c>
      <c r="D230" s="228"/>
      <c r="E230" s="229"/>
      <c r="F230" s="227" t="s">
        <v>36</v>
      </c>
      <c r="G230" s="228"/>
      <c r="H230" s="229"/>
      <c r="I230" s="227" t="s">
        <v>37</v>
      </c>
      <c r="J230" s="228"/>
      <c r="K230" s="229"/>
      <c r="L230" s="227" t="s">
        <v>38</v>
      </c>
      <c r="M230" s="228"/>
      <c r="N230" s="229"/>
      <c r="O230" s="51"/>
      <c r="P230" s="230" t="s">
        <v>39</v>
      </c>
      <c r="Q230" s="231"/>
      <c r="R230" s="232"/>
      <c r="S230" s="233">
        <f>B230</f>
        <v>2012</v>
      </c>
      <c r="T230" s="234"/>
      <c r="V230" s="230" t="s">
        <v>40</v>
      </c>
      <c r="W230" s="231"/>
      <c r="X230" s="232"/>
      <c r="Y230" s="233">
        <f>B230</f>
        <v>2012</v>
      </c>
      <c r="Z230" s="234"/>
    </row>
    <row r="231" spans="1:26" ht="15" thickBot="1" x14ac:dyDescent="0.4">
      <c r="A231" s="2"/>
      <c r="B231" s="2"/>
      <c r="C231" s="13" t="s">
        <v>10</v>
      </c>
      <c r="D231" s="12" t="s">
        <v>11</v>
      </c>
      <c r="E231" s="14" t="s">
        <v>12</v>
      </c>
      <c r="F231" s="13" t="s">
        <v>10</v>
      </c>
      <c r="G231" s="12" t="s">
        <v>11</v>
      </c>
      <c r="H231" s="14" t="s">
        <v>12</v>
      </c>
      <c r="I231" s="13" t="s">
        <v>10</v>
      </c>
      <c r="J231" s="12" t="s">
        <v>11</v>
      </c>
      <c r="K231" s="14" t="s">
        <v>12</v>
      </c>
      <c r="L231" s="13" t="s">
        <v>10</v>
      </c>
      <c r="M231" s="12" t="s">
        <v>11</v>
      </c>
      <c r="N231" s="14" t="s">
        <v>12</v>
      </c>
      <c r="O231" s="12"/>
      <c r="P231" s="21" t="s">
        <v>10</v>
      </c>
      <c r="Q231" s="22" t="s">
        <v>11</v>
      </c>
      <c r="R231" s="23" t="s">
        <v>12</v>
      </c>
      <c r="S231" s="18" t="s">
        <v>41</v>
      </c>
      <c r="T231" s="20" t="s">
        <v>42</v>
      </c>
      <c r="U231" s="2"/>
      <c r="V231" s="15" t="s">
        <v>10</v>
      </c>
      <c r="W231" s="16" t="s">
        <v>11</v>
      </c>
      <c r="X231" s="17" t="s">
        <v>12</v>
      </c>
      <c r="Y231" s="18" t="s">
        <v>41</v>
      </c>
      <c r="Z231" s="20" t="s">
        <v>42</v>
      </c>
    </row>
    <row r="232" spans="1:26" x14ac:dyDescent="0.35">
      <c r="B232" s="2" t="s">
        <v>14</v>
      </c>
      <c r="C232" s="61">
        <f>Frumgögn!AD33</f>
        <v>318</v>
      </c>
      <c r="D232" s="62">
        <f>Frumgögn!AE33</f>
        <v>161</v>
      </c>
      <c r="E232" s="63">
        <f>Frumgögn!AF33</f>
        <v>157</v>
      </c>
      <c r="F232" s="64">
        <f>Frumgögn!AD55</f>
        <v>310</v>
      </c>
      <c r="G232" s="65">
        <f>Frumgögn!AE55</f>
        <v>159</v>
      </c>
      <c r="H232" s="66">
        <f>Frumgögn!AF55</f>
        <v>151</v>
      </c>
      <c r="I232" s="67">
        <f>Frumgögn!AD77</f>
        <v>34</v>
      </c>
      <c r="J232" s="62">
        <f>Frumgögn!AE77</f>
        <v>17</v>
      </c>
      <c r="K232" s="63">
        <f>Frumgögn!AF77</f>
        <v>17</v>
      </c>
      <c r="L232" s="64">
        <f>Frumgögn!AD99</f>
        <v>1</v>
      </c>
      <c r="M232" s="65">
        <f>Frumgögn!AE99</f>
        <v>0</v>
      </c>
      <c r="N232" s="66">
        <f>Frumgögn!AF99</f>
        <v>1</v>
      </c>
      <c r="P232" s="42">
        <f>C232+F232+I232+L232</f>
        <v>663</v>
      </c>
      <c r="Q232" s="43">
        <f>M232+J232+G232+D232</f>
        <v>337</v>
      </c>
      <c r="R232" s="44">
        <f>N232+K232+H232+E232</f>
        <v>326</v>
      </c>
      <c r="S232" s="52">
        <f>Q232/$P$253*-1</f>
        <v>-3.2997160481738959E-2</v>
      </c>
      <c r="T232" s="53">
        <f>R232/$P$253</f>
        <v>3.1920101830999706E-2</v>
      </c>
      <c r="V232" s="42">
        <f>Frumgögn!AD11</f>
        <v>23488</v>
      </c>
      <c r="W232" s="43">
        <f>Frumgögn!AE11</f>
        <v>12085</v>
      </c>
      <c r="X232" s="44">
        <f>Frumgögn!AF11</f>
        <v>11403</v>
      </c>
      <c r="Y232" s="59">
        <f>W232/$V$253*-1</f>
        <v>-3.7815849174685126E-2</v>
      </c>
      <c r="Z232" s="57">
        <f>X232/$V$253</f>
        <v>3.5681764843933352E-2</v>
      </c>
    </row>
    <row r="233" spans="1:26" x14ac:dyDescent="0.35">
      <c r="B233" s="2" t="s">
        <v>15</v>
      </c>
      <c r="C233" s="68">
        <f>Frumgögn!AD34</f>
        <v>307</v>
      </c>
      <c r="D233" s="69">
        <f>Frumgögn!AE34</f>
        <v>172</v>
      </c>
      <c r="E233" s="70">
        <f>Frumgögn!AF34</f>
        <v>135</v>
      </c>
      <c r="F233" s="71">
        <f>Frumgögn!AD56</f>
        <v>316</v>
      </c>
      <c r="G233" s="72">
        <f>Frumgögn!AE56</f>
        <v>170</v>
      </c>
      <c r="H233" s="73">
        <f>Frumgögn!AF56</f>
        <v>146</v>
      </c>
      <c r="I233" s="74">
        <f>Frumgögn!AD78</f>
        <v>43</v>
      </c>
      <c r="J233" s="69">
        <f>Frumgögn!AE78</f>
        <v>16</v>
      </c>
      <c r="K233" s="70">
        <f>Frumgögn!AF78</f>
        <v>27</v>
      </c>
      <c r="L233" s="71">
        <f>Frumgögn!AD100</f>
        <v>3</v>
      </c>
      <c r="M233" s="72">
        <f>Frumgögn!AE100</f>
        <v>3</v>
      </c>
      <c r="N233" s="73">
        <f>Frumgögn!AF100</f>
        <v>0</v>
      </c>
      <c r="P233" s="45">
        <f t="shared" ref="P233:P252" si="64">C233+F233+I233+L233</f>
        <v>669</v>
      </c>
      <c r="Q233" s="46">
        <f t="shared" ref="Q233:Q252" si="65">M233+J233+G233+D233</f>
        <v>361</v>
      </c>
      <c r="R233" s="47">
        <f t="shared" ref="R233:R252" si="66">N233+K233+H233+E233</f>
        <v>308</v>
      </c>
      <c r="S233" s="52">
        <f t="shared" ref="S233:S252" si="67">Q233/$P$253*-1</f>
        <v>-3.534710662880642E-2</v>
      </c>
      <c r="T233" s="53">
        <f t="shared" ref="T233:T252" si="68">R233/$P$253</f>
        <v>3.015764222069911E-2</v>
      </c>
      <c r="V233" s="45">
        <f>Frumgögn!AD12</f>
        <v>21361</v>
      </c>
      <c r="W233" s="46">
        <f>Frumgögn!AE12</f>
        <v>10875</v>
      </c>
      <c r="X233" s="47">
        <f>Frumgögn!AF12</f>
        <v>10486</v>
      </c>
      <c r="Y233" s="10">
        <f t="shared" ref="Y233:Y252" si="69">W233/$V$253*-1</f>
        <v>-3.4029570523351323E-2</v>
      </c>
      <c r="Z233" s="53">
        <f t="shared" ref="Z233:Z252" si="70">X233/$V$253</f>
        <v>3.2812328874286159E-2</v>
      </c>
    </row>
    <row r="234" spans="1:26" x14ac:dyDescent="0.35">
      <c r="B234" s="2" t="s">
        <v>16</v>
      </c>
      <c r="C234" s="68">
        <f>Frumgögn!AD35</f>
        <v>333</v>
      </c>
      <c r="D234" s="69">
        <f>Frumgögn!AE35</f>
        <v>155</v>
      </c>
      <c r="E234" s="70">
        <f>Frumgögn!AF35</f>
        <v>178</v>
      </c>
      <c r="F234" s="71">
        <f>Frumgögn!AD57</f>
        <v>323</v>
      </c>
      <c r="G234" s="72">
        <f>Frumgögn!AE57</f>
        <v>168</v>
      </c>
      <c r="H234" s="73">
        <f>Frumgögn!AF57</f>
        <v>155</v>
      </c>
      <c r="I234" s="74">
        <f>Frumgögn!AD79</f>
        <v>42</v>
      </c>
      <c r="J234" s="69">
        <f>Frumgögn!AE79</f>
        <v>23</v>
      </c>
      <c r="K234" s="70">
        <f>Frumgögn!AF79</f>
        <v>19</v>
      </c>
      <c r="L234" s="71">
        <f>Frumgögn!AD101</f>
        <v>7</v>
      </c>
      <c r="M234" s="72">
        <f>Frumgögn!AE101</f>
        <v>5</v>
      </c>
      <c r="N234" s="73">
        <f>Frumgögn!AF101</f>
        <v>2</v>
      </c>
      <c r="P234" s="45">
        <f t="shared" si="64"/>
        <v>705</v>
      </c>
      <c r="Q234" s="46">
        <f t="shared" si="65"/>
        <v>351</v>
      </c>
      <c r="R234" s="47">
        <f t="shared" si="66"/>
        <v>354</v>
      </c>
      <c r="S234" s="52">
        <f t="shared" si="67"/>
        <v>-3.4367962400861644E-2</v>
      </c>
      <c r="T234" s="53">
        <f t="shared" si="68"/>
        <v>3.4661705669245077E-2</v>
      </c>
      <c r="V234" s="45">
        <f>Frumgögn!AD13</f>
        <v>21434</v>
      </c>
      <c r="W234" s="46">
        <f>Frumgögn!AE13</f>
        <v>10904</v>
      </c>
      <c r="X234" s="47">
        <f>Frumgögn!AF13</f>
        <v>10530</v>
      </c>
      <c r="Y234" s="10">
        <f t="shared" si="69"/>
        <v>-3.4120316044746926E-2</v>
      </c>
      <c r="Z234" s="53">
        <f t="shared" si="70"/>
        <v>3.2950011734334664E-2</v>
      </c>
    </row>
    <row r="235" spans="1:26" x14ac:dyDescent="0.35">
      <c r="B235" s="2" t="s">
        <v>17</v>
      </c>
      <c r="C235" s="68">
        <f>Frumgögn!AD36</f>
        <v>365</v>
      </c>
      <c r="D235" s="69">
        <f>Frumgögn!AE36</f>
        <v>190</v>
      </c>
      <c r="E235" s="70">
        <f>Frumgögn!AF36</f>
        <v>175</v>
      </c>
      <c r="F235" s="71">
        <f>Frumgögn!AD58</f>
        <v>342</v>
      </c>
      <c r="G235" s="72">
        <f>Frumgögn!AE58</f>
        <v>159</v>
      </c>
      <c r="H235" s="73">
        <f>Frumgögn!AF58</f>
        <v>183</v>
      </c>
      <c r="I235" s="74">
        <f>Frumgögn!AD80</f>
        <v>41</v>
      </c>
      <c r="J235" s="69">
        <f>Frumgögn!AE80</f>
        <v>21</v>
      </c>
      <c r="K235" s="70">
        <f>Frumgögn!AF80</f>
        <v>20</v>
      </c>
      <c r="L235" s="71">
        <f>Frumgögn!AD102</f>
        <v>3</v>
      </c>
      <c r="M235" s="72">
        <f>Frumgögn!AE102</f>
        <v>3</v>
      </c>
      <c r="N235" s="73">
        <f>Frumgögn!AF102</f>
        <v>0</v>
      </c>
      <c r="P235" s="45">
        <f t="shared" si="64"/>
        <v>751</v>
      </c>
      <c r="Q235" s="46">
        <f t="shared" si="65"/>
        <v>373</v>
      </c>
      <c r="R235" s="47">
        <f t="shared" si="66"/>
        <v>378</v>
      </c>
      <c r="S235" s="52">
        <f t="shared" si="67"/>
        <v>-3.6522079702340157E-2</v>
      </c>
      <c r="T235" s="53">
        <f t="shared" si="68"/>
        <v>3.7011651816312545E-2</v>
      </c>
      <c r="V235" s="45">
        <f>Frumgögn!AD14</f>
        <v>23187</v>
      </c>
      <c r="W235" s="46">
        <f>Frumgögn!AE14</f>
        <v>11878</v>
      </c>
      <c r="X235" s="47">
        <f>Frumgögn!AF14</f>
        <v>11309</v>
      </c>
      <c r="Y235" s="10">
        <f t="shared" si="69"/>
        <v>-3.7168113901275134E-2</v>
      </c>
      <c r="Z235" s="53">
        <f t="shared" si="70"/>
        <v>3.5387624188375183E-2</v>
      </c>
    </row>
    <row r="236" spans="1:26" x14ac:dyDescent="0.35">
      <c r="B236" s="2" t="s">
        <v>18</v>
      </c>
      <c r="C236" s="68">
        <f>Frumgögn!AD37</f>
        <v>372</v>
      </c>
      <c r="D236" s="69">
        <f>Frumgögn!AE37</f>
        <v>197</v>
      </c>
      <c r="E236" s="70">
        <f>Frumgögn!AF37</f>
        <v>175</v>
      </c>
      <c r="F236" s="71">
        <f>Frumgögn!AD59</f>
        <v>321</v>
      </c>
      <c r="G236" s="72">
        <f>Frumgögn!AE59</f>
        <v>160</v>
      </c>
      <c r="H236" s="73">
        <f>Frumgögn!AF59</f>
        <v>161</v>
      </c>
      <c r="I236" s="74">
        <f>Frumgögn!AD81</f>
        <v>56</v>
      </c>
      <c r="J236" s="69">
        <f>Frumgögn!AE81</f>
        <v>36</v>
      </c>
      <c r="K236" s="70">
        <f>Frumgögn!AF81</f>
        <v>20</v>
      </c>
      <c r="L236" s="71">
        <f>Frumgögn!AD103</f>
        <v>13</v>
      </c>
      <c r="M236" s="72">
        <f>Frumgögn!AE103</f>
        <v>7</v>
      </c>
      <c r="N236" s="73">
        <f>Frumgögn!AF103</f>
        <v>6</v>
      </c>
      <c r="P236" s="45">
        <f t="shared" si="64"/>
        <v>762</v>
      </c>
      <c r="Q236" s="46">
        <f t="shared" si="65"/>
        <v>400</v>
      </c>
      <c r="R236" s="47">
        <f t="shared" si="66"/>
        <v>362</v>
      </c>
      <c r="S236" s="52">
        <f t="shared" si="67"/>
        <v>-3.9165769117791051E-2</v>
      </c>
      <c r="T236" s="53">
        <f t="shared" si="68"/>
        <v>3.5445021051600904E-2</v>
      </c>
      <c r="V236" s="45">
        <f>Frumgögn!AD15</f>
        <v>23999</v>
      </c>
      <c r="W236" s="46">
        <f>Frumgögn!AE15</f>
        <v>12304</v>
      </c>
      <c r="X236" s="47">
        <f>Frumgögn!AF15</f>
        <v>11695</v>
      </c>
      <c r="Y236" s="10">
        <f t="shared" si="69"/>
        <v>-3.8501134319017444E-2</v>
      </c>
      <c r="Z236" s="53">
        <f t="shared" si="70"/>
        <v>3.659547836970977E-2</v>
      </c>
    </row>
    <row r="237" spans="1:26" x14ac:dyDescent="0.35">
      <c r="B237" s="2" t="s">
        <v>19</v>
      </c>
      <c r="C237" s="68">
        <f>Frumgögn!AD38</f>
        <v>347</v>
      </c>
      <c r="D237" s="69">
        <f>Frumgögn!AE38</f>
        <v>192</v>
      </c>
      <c r="E237" s="70">
        <f>Frumgögn!AF38</f>
        <v>155</v>
      </c>
      <c r="F237" s="71">
        <f>Frumgögn!AD60</f>
        <v>276</v>
      </c>
      <c r="G237" s="72">
        <f>Frumgögn!AE60</f>
        <v>136</v>
      </c>
      <c r="H237" s="73">
        <f>Frumgögn!AF60</f>
        <v>140</v>
      </c>
      <c r="I237" s="74">
        <f>Frumgögn!AD82</f>
        <v>27</v>
      </c>
      <c r="J237" s="69">
        <f>Frumgögn!AE82</f>
        <v>19</v>
      </c>
      <c r="K237" s="70">
        <f>Frumgögn!AF82</f>
        <v>8</v>
      </c>
      <c r="L237" s="71">
        <f>Frumgögn!AD104</f>
        <v>3</v>
      </c>
      <c r="M237" s="72">
        <f>Frumgögn!AE104</f>
        <v>2</v>
      </c>
      <c r="N237" s="73">
        <f>Frumgögn!AF104</f>
        <v>1</v>
      </c>
      <c r="P237" s="45">
        <f t="shared" si="64"/>
        <v>653</v>
      </c>
      <c r="Q237" s="46">
        <f t="shared" si="65"/>
        <v>349</v>
      </c>
      <c r="R237" s="47">
        <f t="shared" si="66"/>
        <v>304</v>
      </c>
      <c r="S237" s="52">
        <f t="shared" si="67"/>
        <v>-3.4172133555272689E-2</v>
      </c>
      <c r="T237" s="53">
        <f t="shared" si="68"/>
        <v>2.97659845295212E-2</v>
      </c>
      <c r="V237" s="45">
        <f>Frumgögn!AD16</f>
        <v>22493</v>
      </c>
      <c r="W237" s="46">
        <f>Frumgögn!AE16</f>
        <v>11351</v>
      </c>
      <c r="X237" s="47">
        <f>Frumgögn!AF16</f>
        <v>11142</v>
      </c>
      <c r="Y237" s="10">
        <f t="shared" si="69"/>
        <v>-3.5519048736603304E-2</v>
      </c>
      <c r="Z237" s="53">
        <f t="shared" si="70"/>
        <v>3.486505515137292E-2</v>
      </c>
    </row>
    <row r="238" spans="1:26" x14ac:dyDescent="0.35">
      <c r="B238" s="2" t="s">
        <v>20</v>
      </c>
      <c r="C238" s="68">
        <f>Frumgögn!AD39</f>
        <v>313</v>
      </c>
      <c r="D238" s="69">
        <f>Frumgögn!AE39</f>
        <v>179</v>
      </c>
      <c r="E238" s="70">
        <f>Frumgögn!AF39</f>
        <v>134</v>
      </c>
      <c r="F238" s="71">
        <f>Frumgögn!AD61</f>
        <v>282</v>
      </c>
      <c r="G238" s="72">
        <f>Frumgögn!AE61</f>
        <v>150</v>
      </c>
      <c r="H238" s="73">
        <f>Frumgögn!AF61</f>
        <v>132</v>
      </c>
      <c r="I238" s="74">
        <f>Frumgögn!AD83</f>
        <v>26</v>
      </c>
      <c r="J238" s="69">
        <f>Frumgögn!AE83</f>
        <v>9</v>
      </c>
      <c r="K238" s="70">
        <f>Frumgögn!AF83</f>
        <v>17</v>
      </c>
      <c r="L238" s="71">
        <f>Frumgögn!AD105</f>
        <v>2</v>
      </c>
      <c r="M238" s="72">
        <f>Frumgögn!AE105</f>
        <v>2</v>
      </c>
      <c r="N238" s="73">
        <f>Frumgögn!AF105</f>
        <v>0</v>
      </c>
      <c r="P238" s="45">
        <f t="shared" si="64"/>
        <v>623</v>
      </c>
      <c r="Q238" s="46">
        <f t="shared" si="65"/>
        <v>340</v>
      </c>
      <c r="R238" s="47">
        <f t="shared" si="66"/>
        <v>283</v>
      </c>
      <c r="S238" s="52">
        <f t="shared" si="67"/>
        <v>-3.3290903750122391E-2</v>
      </c>
      <c r="T238" s="53">
        <f t="shared" si="68"/>
        <v>2.7709781650837168E-2</v>
      </c>
      <c r="V238" s="45">
        <f>Frumgögn!AD17</f>
        <v>22576</v>
      </c>
      <c r="W238" s="46">
        <f>Frumgögn!AE17</f>
        <v>11494</v>
      </c>
      <c r="X238" s="47">
        <f>Frumgögn!AF17</f>
        <v>11082</v>
      </c>
      <c r="Y238" s="10">
        <f t="shared" si="69"/>
        <v>-3.596651803176093E-2</v>
      </c>
      <c r="Z238" s="53">
        <f t="shared" si="70"/>
        <v>3.4677305796761322E-2</v>
      </c>
    </row>
    <row r="239" spans="1:26" x14ac:dyDescent="0.35">
      <c r="B239" s="2" t="s">
        <v>21</v>
      </c>
      <c r="C239" s="68">
        <f>Frumgögn!AD40</f>
        <v>264</v>
      </c>
      <c r="D239" s="69">
        <f>Frumgögn!AE40</f>
        <v>151</v>
      </c>
      <c r="E239" s="70">
        <f>Frumgögn!AF40</f>
        <v>113</v>
      </c>
      <c r="F239" s="71">
        <f>Frumgögn!AD62</f>
        <v>319</v>
      </c>
      <c r="G239" s="72">
        <f>Frumgögn!AE62</f>
        <v>168</v>
      </c>
      <c r="H239" s="73">
        <f>Frumgögn!AF62</f>
        <v>151</v>
      </c>
      <c r="I239" s="74">
        <f>Frumgögn!AD84</f>
        <v>37</v>
      </c>
      <c r="J239" s="69">
        <f>Frumgögn!AE84</f>
        <v>18</v>
      </c>
      <c r="K239" s="70">
        <f>Frumgögn!AF84</f>
        <v>19</v>
      </c>
      <c r="L239" s="71">
        <f>Frumgögn!AD106</f>
        <v>5</v>
      </c>
      <c r="M239" s="72">
        <f>Frumgögn!AE106</f>
        <v>3</v>
      </c>
      <c r="N239" s="73">
        <f>Frumgögn!AF106</f>
        <v>2</v>
      </c>
      <c r="P239" s="45">
        <f t="shared" si="64"/>
        <v>625</v>
      </c>
      <c r="Q239" s="46">
        <f t="shared" si="65"/>
        <v>340</v>
      </c>
      <c r="R239" s="47">
        <f t="shared" si="66"/>
        <v>285</v>
      </c>
      <c r="S239" s="52">
        <f t="shared" si="67"/>
        <v>-3.3290903750122391E-2</v>
      </c>
      <c r="T239" s="53">
        <f t="shared" si="68"/>
        <v>2.7905610496426123E-2</v>
      </c>
      <c r="V239" s="45">
        <f>Frumgögn!AD18</f>
        <v>21788</v>
      </c>
      <c r="W239" s="46">
        <f>Frumgögn!AE18</f>
        <v>11098</v>
      </c>
      <c r="X239" s="47">
        <f>Frumgögn!AF18</f>
        <v>10690</v>
      </c>
      <c r="Y239" s="10">
        <f t="shared" si="69"/>
        <v>-3.4727372291324415E-2</v>
      </c>
      <c r="Z239" s="53">
        <f t="shared" si="70"/>
        <v>3.3450676679965582E-2</v>
      </c>
    </row>
    <row r="240" spans="1:26" x14ac:dyDescent="0.35">
      <c r="B240" s="2" t="s">
        <v>22</v>
      </c>
      <c r="C240" s="68">
        <f>Frumgögn!AD41</f>
        <v>334</v>
      </c>
      <c r="D240" s="69">
        <f>Frumgögn!AE41</f>
        <v>170</v>
      </c>
      <c r="E240" s="70">
        <f>Frumgögn!AF41</f>
        <v>164</v>
      </c>
      <c r="F240" s="71">
        <f>Frumgögn!AD63</f>
        <v>286</v>
      </c>
      <c r="G240" s="72">
        <f>Frumgögn!AE63</f>
        <v>152</v>
      </c>
      <c r="H240" s="73">
        <f>Frumgögn!AF63</f>
        <v>134</v>
      </c>
      <c r="I240" s="74">
        <f>Frumgögn!AD85</f>
        <v>36</v>
      </c>
      <c r="J240" s="69">
        <f>Frumgögn!AE85</f>
        <v>21</v>
      </c>
      <c r="K240" s="70">
        <f>Frumgögn!AF85</f>
        <v>15</v>
      </c>
      <c r="L240" s="71">
        <f>Frumgögn!AD107</f>
        <v>3</v>
      </c>
      <c r="M240" s="72">
        <f>Frumgögn!AE107</f>
        <v>3</v>
      </c>
      <c r="N240" s="73">
        <f>Frumgögn!AF107</f>
        <v>0</v>
      </c>
      <c r="P240" s="45">
        <f t="shared" si="64"/>
        <v>659</v>
      </c>
      <c r="Q240" s="46">
        <f t="shared" si="65"/>
        <v>346</v>
      </c>
      <c r="R240" s="47">
        <f t="shared" si="66"/>
        <v>313</v>
      </c>
      <c r="S240" s="52">
        <f t="shared" si="67"/>
        <v>-3.3878390286889257E-2</v>
      </c>
      <c r="T240" s="53">
        <f t="shared" si="68"/>
        <v>3.0647214334671498E-2</v>
      </c>
      <c r="V240" s="45">
        <f>Frumgögn!AD19</f>
        <v>20206</v>
      </c>
      <c r="W240" s="46">
        <f>Frumgögn!AE19</f>
        <v>10167</v>
      </c>
      <c r="X240" s="47">
        <f>Frumgögn!AF19</f>
        <v>10039</v>
      </c>
      <c r="Y240" s="10">
        <f t="shared" si="69"/>
        <v>-3.1814128138934521E-2</v>
      </c>
      <c r="Z240" s="53">
        <f t="shared" si="70"/>
        <v>3.1413596182429789E-2</v>
      </c>
    </row>
    <row r="241" spans="1:26" x14ac:dyDescent="0.35">
      <c r="B241" s="2" t="s">
        <v>23</v>
      </c>
      <c r="C241" s="68">
        <f>Frumgögn!AD42</f>
        <v>349</v>
      </c>
      <c r="D241" s="69">
        <f>Frumgögn!AE42</f>
        <v>196</v>
      </c>
      <c r="E241" s="70">
        <f>Frumgögn!AF42</f>
        <v>153</v>
      </c>
      <c r="F241" s="71">
        <f>Frumgögn!AD64</f>
        <v>350</v>
      </c>
      <c r="G241" s="72">
        <f>Frumgögn!AE64</f>
        <v>177</v>
      </c>
      <c r="H241" s="73">
        <f>Frumgögn!AF64</f>
        <v>173</v>
      </c>
      <c r="I241" s="74">
        <f>Frumgögn!AD86</f>
        <v>50</v>
      </c>
      <c r="J241" s="69">
        <f>Frumgögn!AE86</f>
        <v>20</v>
      </c>
      <c r="K241" s="70">
        <f>Frumgögn!AF86</f>
        <v>30</v>
      </c>
      <c r="L241" s="71">
        <f>Frumgögn!AD108</f>
        <v>9</v>
      </c>
      <c r="M241" s="72">
        <f>Frumgögn!AE108</f>
        <v>6</v>
      </c>
      <c r="N241" s="73">
        <f>Frumgögn!AF108</f>
        <v>3</v>
      </c>
      <c r="P241" s="45">
        <f t="shared" si="64"/>
        <v>758</v>
      </c>
      <c r="Q241" s="46">
        <f t="shared" si="65"/>
        <v>399</v>
      </c>
      <c r="R241" s="47">
        <f t="shared" si="66"/>
        <v>359</v>
      </c>
      <c r="S241" s="52">
        <f t="shared" si="67"/>
        <v>-3.9067854694996573E-2</v>
      </c>
      <c r="T241" s="53">
        <f t="shared" si="68"/>
        <v>3.5151277783217465E-2</v>
      </c>
      <c r="V241" s="45">
        <f>Frumgögn!AD20</f>
        <v>22057</v>
      </c>
      <c r="W241" s="46">
        <f>Frumgögn!AE20</f>
        <v>10915</v>
      </c>
      <c r="X241" s="47">
        <f>Frumgögn!AF20</f>
        <v>11142</v>
      </c>
      <c r="Y241" s="10">
        <f t="shared" si="69"/>
        <v>-3.4154736759759052E-2</v>
      </c>
      <c r="Z241" s="53">
        <f t="shared" si="70"/>
        <v>3.486505515137292E-2</v>
      </c>
    </row>
    <row r="242" spans="1:26" x14ac:dyDescent="0.35">
      <c r="B242" s="2" t="s">
        <v>24</v>
      </c>
      <c r="C242" s="68">
        <f>Frumgögn!AD43</f>
        <v>350</v>
      </c>
      <c r="D242" s="69">
        <f>Frumgögn!AE43</f>
        <v>192</v>
      </c>
      <c r="E242" s="70">
        <f>Frumgögn!AF43</f>
        <v>158</v>
      </c>
      <c r="F242" s="71">
        <f>Frumgögn!AD65</f>
        <v>317</v>
      </c>
      <c r="G242" s="72">
        <f>Frumgögn!AE65</f>
        <v>165</v>
      </c>
      <c r="H242" s="73">
        <f>Frumgögn!AF65</f>
        <v>152</v>
      </c>
      <c r="I242" s="74">
        <f>Frumgögn!AD87</f>
        <v>50</v>
      </c>
      <c r="J242" s="69">
        <f>Frumgögn!AE87</f>
        <v>28</v>
      </c>
      <c r="K242" s="70">
        <f>Frumgögn!AF87</f>
        <v>22</v>
      </c>
      <c r="L242" s="71">
        <f>Frumgögn!AD109</f>
        <v>9</v>
      </c>
      <c r="M242" s="72">
        <f>Frumgögn!AE109</f>
        <v>3</v>
      </c>
      <c r="N242" s="73">
        <f>Frumgögn!AF109</f>
        <v>6</v>
      </c>
      <c r="P242" s="45">
        <f t="shared" si="64"/>
        <v>726</v>
      </c>
      <c r="Q242" s="46">
        <f t="shared" si="65"/>
        <v>388</v>
      </c>
      <c r="R242" s="47">
        <f t="shared" si="66"/>
        <v>338</v>
      </c>
      <c r="S242" s="52">
        <f t="shared" si="67"/>
        <v>-3.799079604425732E-2</v>
      </c>
      <c r="T242" s="53">
        <f t="shared" si="68"/>
        <v>3.3095074904533436E-2</v>
      </c>
      <c r="V242" s="45">
        <f>Frumgögn!AD21</f>
        <v>21308</v>
      </c>
      <c r="W242" s="46">
        <f>Frumgögn!AE21</f>
        <v>10746</v>
      </c>
      <c r="X242" s="47">
        <f>Frumgögn!AF21</f>
        <v>10562</v>
      </c>
      <c r="Y242" s="10">
        <f t="shared" si="69"/>
        <v>-3.3625909410936398E-2</v>
      </c>
      <c r="Z242" s="53">
        <f t="shared" si="70"/>
        <v>3.3050144723460843E-2</v>
      </c>
    </row>
    <row r="243" spans="1:26" x14ac:dyDescent="0.35">
      <c r="B243" s="2" t="s">
        <v>25</v>
      </c>
      <c r="C243" s="68">
        <f>Frumgögn!AD44</f>
        <v>278</v>
      </c>
      <c r="D243" s="69">
        <f>Frumgögn!AE44</f>
        <v>163</v>
      </c>
      <c r="E243" s="70">
        <f>Frumgögn!AF44</f>
        <v>115</v>
      </c>
      <c r="F243" s="71">
        <f>Frumgögn!AD66</f>
        <v>294</v>
      </c>
      <c r="G243" s="72">
        <f>Frumgögn!AE66</f>
        <v>147</v>
      </c>
      <c r="H243" s="73">
        <f>Frumgögn!AF66</f>
        <v>147</v>
      </c>
      <c r="I243" s="74">
        <f>Frumgögn!AD88</f>
        <v>50</v>
      </c>
      <c r="J243" s="69">
        <f>Frumgögn!AE88</f>
        <v>30</v>
      </c>
      <c r="K243" s="70">
        <f>Frumgögn!AF88</f>
        <v>20</v>
      </c>
      <c r="L243" s="71">
        <f>Frumgögn!AD110</f>
        <v>7</v>
      </c>
      <c r="M243" s="72">
        <f>Frumgögn!AE110</f>
        <v>5</v>
      </c>
      <c r="N243" s="73">
        <f>Frumgögn!AF110</f>
        <v>2</v>
      </c>
      <c r="P243" s="45">
        <f t="shared" si="64"/>
        <v>629</v>
      </c>
      <c r="Q243" s="46">
        <f t="shared" si="65"/>
        <v>345</v>
      </c>
      <c r="R243" s="47">
        <f t="shared" si="66"/>
        <v>284</v>
      </c>
      <c r="S243" s="52">
        <f t="shared" si="67"/>
        <v>-3.3780475864094779E-2</v>
      </c>
      <c r="T243" s="53">
        <f t="shared" si="68"/>
        <v>2.7807696073631646E-2</v>
      </c>
      <c r="V243" s="45">
        <f>Frumgögn!AD22</f>
        <v>19116</v>
      </c>
      <c r="W243" s="46">
        <f>Frumgögn!AE22</f>
        <v>9661</v>
      </c>
      <c r="X243" s="47">
        <f>Frumgögn!AF22</f>
        <v>9455</v>
      </c>
      <c r="Y243" s="10">
        <f t="shared" si="69"/>
        <v>-3.0230775248376751E-2</v>
      </c>
      <c r="Z243" s="53">
        <f t="shared" si="70"/>
        <v>2.9586169130876947E-2</v>
      </c>
    </row>
    <row r="244" spans="1:26" x14ac:dyDescent="0.35">
      <c r="B244" s="2" t="s">
        <v>26</v>
      </c>
      <c r="C244" s="68">
        <f>Frumgögn!AD45</f>
        <v>257</v>
      </c>
      <c r="D244" s="69">
        <f>Frumgögn!AE45</f>
        <v>144</v>
      </c>
      <c r="E244" s="70">
        <f>Frumgögn!AF45</f>
        <v>113</v>
      </c>
      <c r="F244" s="71">
        <f>Frumgögn!AD67</f>
        <v>276</v>
      </c>
      <c r="G244" s="72">
        <f>Frumgögn!AE67</f>
        <v>162</v>
      </c>
      <c r="H244" s="73">
        <f>Frumgögn!AF67</f>
        <v>114</v>
      </c>
      <c r="I244" s="74">
        <f>Frumgögn!AD89</f>
        <v>47</v>
      </c>
      <c r="J244" s="69">
        <f>Frumgögn!AE89</f>
        <v>27</v>
      </c>
      <c r="K244" s="70">
        <f>Frumgögn!AF89</f>
        <v>20</v>
      </c>
      <c r="L244" s="71">
        <f>Frumgögn!AD111</f>
        <v>5</v>
      </c>
      <c r="M244" s="72">
        <f>Frumgögn!AE111</f>
        <v>3</v>
      </c>
      <c r="N244" s="73">
        <f>Frumgögn!AF111</f>
        <v>2</v>
      </c>
      <c r="P244" s="45">
        <f t="shared" si="64"/>
        <v>585</v>
      </c>
      <c r="Q244" s="46">
        <f t="shared" si="65"/>
        <v>336</v>
      </c>
      <c r="R244" s="47">
        <f t="shared" si="66"/>
        <v>249</v>
      </c>
      <c r="S244" s="52">
        <f t="shared" si="67"/>
        <v>-3.2899246058944481E-2</v>
      </c>
      <c r="T244" s="53">
        <f t="shared" si="68"/>
        <v>2.4380691275824928E-2</v>
      </c>
      <c r="V244" s="45">
        <f>Frumgögn!AD23</f>
        <v>16240</v>
      </c>
      <c r="W244" s="46">
        <f>Frumgögn!AE23</f>
        <v>8225</v>
      </c>
      <c r="X244" s="47">
        <f>Frumgögn!AF23</f>
        <v>8015</v>
      </c>
      <c r="Y244" s="10">
        <f t="shared" si="69"/>
        <v>-2.5737307361339279E-2</v>
      </c>
      <c r="Z244" s="53">
        <f t="shared" si="70"/>
        <v>2.50801846201987E-2</v>
      </c>
    </row>
    <row r="245" spans="1:26" x14ac:dyDescent="0.35">
      <c r="B245" s="2" t="s">
        <v>27</v>
      </c>
      <c r="C245" s="68">
        <f>Frumgögn!AD46</f>
        <v>213</v>
      </c>
      <c r="D245" s="69">
        <f>Frumgögn!AE46</f>
        <v>116</v>
      </c>
      <c r="E245" s="70">
        <f>Frumgögn!AF46</f>
        <v>97</v>
      </c>
      <c r="F245" s="71">
        <f>Frumgögn!AD68</f>
        <v>221</v>
      </c>
      <c r="G245" s="72">
        <f>Frumgögn!AE68</f>
        <v>112</v>
      </c>
      <c r="H245" s="73">
        <f>Frumgögn!AF68</f>
        <v>109</v>
      </c>
      <c r="I245" s="74">
        <f>Frumgögn!AD90</f>
        <v>32</v>
      </c>
      <c r="J245" s="69">
        <f>Frumgögn!AE90</f>
        <v>17</v>
      </c>
      <c r="K245" s="70">
        <f>Frumgögn!AF90</f>
        <v>15</v>
      </c>
      <c r="L245" s="71">
        <f>Frumgögn!AD112</f>
        <v>3</v>
      </c>
      <c r="M245" s="72">
        <f>Frumgögn!AE112</f>
        <v>2</v>
      </c>
      <c r="N245" s="73">
        <f>Frumgögn!AF112</f>
        <v>1</v>
      </c>
      <c r="P245" s="45">
        <f t="shared" si="64"/>
        <v>469</v>
      </c>
      <c r="Q245" s="46">
        <f t="shared" si="65"/>
        <v>247</v>
      </c>
      <c r="R245" s="47">
        <f t="shared" si="66"/>
        <v>222</v>
      </c>
      <c r="S245" s="52">
        <f t="shared" si="67"/>
        <v>-2.4184862430235973E-2</v>
      </c>
      <c r="T245" s="53">
        <f t="shared" si="68"/>
        <v>2.1737001860374035E-2</v>
      </c>
      <c r="V245" s="45">
        <f>Frumgögn!AD24</f>
        <v>12620</v>
      </c>
      <c r="W245" s="46">
        <f>Frumgögn!AE24</f>
        <v>6327</v>
      </c>
      <c r="X245" s="47">
        <f>Frumgögn!AF24</f>
        <v>6293</v>
      </c>
      <c r="Y245" s="10">
        <f t="shared" si="69"/>
        <v>-1.9798169443792538E-2</v>
      </c>
      <c r="Z245" s="53">
        <f t="shared" si="70"/>
        <v>1.9691778142845968E-2</v>
      </c>
    </row>
    <row r="246" spans="1:26" x14ac:dyDescent="0.35">
      <c r="B246" s="2" t="s">
        <v>28</v>
      </c>
      <c r="C246" s="68">
        <f>Frumgögn!AD47</f>
        <v>121</v>
      </c>
      <c r="D246" s="69">
        <f>Frumgögn!AE47</f>
        <v>60</v>
      </c>
      <c r="E246" s="70">
        <f>Frumgögn!AF47</f>
        <v>61</v>
      </c>
      <c r="F246" s="71">
        <f>Frumgögn!AD69</f>
        <v>159</v>
      </c>
      <c r="G246" s="72">
        <f>Frumgögn!AE69</f>
        <v>95</v>
      </c>
      <c r="H246" s="73">
        <f>Frumgögn!AF69</f>
        <v>64</v>
      </c>
      <c r="I246" s="74">
        <f>Frumgögn!AD91</f>
        <v>25</v>
      </c>
      <c r="J246" s="69">
        <f>Frumgögn!AE91</f>
        <v>15</v>
      </c>
      <c r="K246" s="70">
        <f>Frumgögn!AF91</f>
        <v>10</v>
      </c>
      <c r="L246" s="71">
        <f>Frumgögn!AD113</f>
        <v>0</v>
      </c>
      <c r="M246" s="72">
        <f>Frumgögn!AE113</f>
        <v>0</v>
      </c>
      <c r="N246" s="73">
        <f>Frumgögn!AF113</f>
        <v>0</v>
      </c>
      <c r="P246" s="45">
        <f t="shared" si="64"/>
        <v>305</v>
      </c>
      <c r="Q246" s="46">
        <f t="shared" si="65"/>
        <v>170</v>
      </c>
      <c r="R246" s="47">
        <f t="shared" si="66"/>
        <v>135</v>
      </c>
      <c r="S246" s="52">
        <f t="shared" si="67"/>
        <v>-1.6645451875061196E-2</v>
      </c>
      <c r="T246" s="53">
        <f t="shared" si="68"/>
        <v>1.321844707725448E-2</v>
      </c>
      <c r="V246" s="45">
        <f>Frumgögn!AD25</f>
        <v>8768</v>
      </c>
      <c r="W246" s="46">
        <f>Frumgögn!AE25</f>
        <v>4237</v>
      </c>
      <c r="X246" s="47">
        <f>Frumgögn!AF25</f>
        <v>4531</v>
      </c>
      <c r="Y246" s="10">
        <f t="shared" si="69"/>
        <v>-1.3258233591488696E-2</v>
      </c>
      <c r="Z246" s="53">
        <f t="shared" si="70"/>
        <v>1.4178205429085504E-2</v>
      </c>
    </row>
    <row r="247" spans="1:26" x14ac:dyDescent="0.35">
      <c r="B247" s="2" t="s">
        <v>29</v>
      </c>
      <c r="C247" s="68">
        <f>Frumgögn!AD48</f>
        <v>114</v>
      </c>
      <c r="D247" s="69">
        <f>Frumgögn!AE48</f>
        <v>66</v>
      </c>
      <c r="E247" s="70">
        <f>Frumgögn!AF48</f>
        <v>48</v>
      </c>
      <c r="F247" s="71">
        <f>Frumgögn!AD70</f>
        <v>117</v>
      </c>
      <c r="G247" s="72">
        <f>Frumgögn!AE70</f>
        <v>57</v>
      </c>
      <c r="H247" s="73">
        <f>Frumgögn!AF70</f>
        <v>60</v>
      </c>
      <c r="I247" s="74">
        <f>Frumgögn!AD92</f>
        <v>26</v>
      </c>
      <c r="J247" s="69">
        <f>Frumgögn!AE92</f>
        <v>10</v>
      </c>
      <c r="K247" s="70">
        <f>Frumgögn!AF92</f>
        <v>16</v>
      </c>
      <c r="L247" s="71">
        <f>Frumgögn!AD114</f>
        <v>2</v>
      </c>
      <c r="M247" s="72">
        <f>Frumgögn!AE114</f>
        <v>1</v>
      </c>
      <c r="N247" s="73">
        <f>Frumgögn!AF114</f>
        <v>1</v>
      </c>
      <c r="P247" s="45">
        <f t="shared" si="64"/>
        <v>259</v>
      </c>
      <c r="Q247" s="46">
        <f t="shared" si="65"/>
        <v>134</v>
      </c>
      <c r="R247" s="47">
        <f t="shared" si="66"/>
        <v>125</v>
      </c>
      <c r="S247" s="52">
        <f t="shared" si="67"/>
        <v>-1.3120532654460003E-2</v>
      </c>
      <c r="T247" s="53">
        <f t="shared" si="68"/>
        <v>1.2239302849309703E-2</v>
      </c>
      <c r="V247" s="45">
        <f>Frumgögn!AD26</f>
        <v>7599</v>
      </c>
      <c r="W247" s="46">
        <f>Frumgögn!AE26</f>
        <v>3503</v>
      </c>
      <c r="X247" s="47">
        <f>Frumgögn!AF26</f>
        <v>4096</v>
      </c>
      <c r="Y247" s="10">
        <f t="shared" si="69"/>
        <v>-1.0961433153406868E-2</v>
      </c>
      <c r="Z247" s="53">
        <f t="shared" si="70"/>
        <v>1.2817022608151452E-2</v>
      </c>
    </row>
    <row r="248" spans="1:26" x14ac:dyDescent="0.35">
      <c r="B248" s="2" t="s">
        <v>30</v>
      </c>
      <c r="C248" s="68">
        <f>Frumgögn!AD49</f>
        <v>73</v>
      </c>
      <c r="D248" s="69">
        <f>Frumgögn!AE49</f>
        <v>38</v>
      </c>
      <c r="E248" s="70">
        <f>Frumgögn!AF49</f>
        <v>35</v>
      </c>
      <c r="F248" s="71">
        <f>Frumgögn!AD71</f>
        <v>87</v>
      </c>
      <c r="G248" s="72">
        <f>Frumgögn!AE71</f>
        <v>49</v>
      </c>
      <c r="H248" s="73">
        <f>Frumgögn!AF71</f>
        <v>38</v>
      </c>
      <c r="I248" s="74">
        <f>Frumgögn!AD93</f>
        <v>33</v>
      </c>
      <c r="J248" s="69">
        <f>Frumgögn!AE93</f>
        <v>19</v>
      </c>
      <c r="K248" s="70">
        <f>Frumgögn!AF93</f>
        <v>14</v>
      </c>
      <c r="L248" s="71">
        <f>Frumgögn!AD115</f>
        <v>1</v>
      </c>
      <c r="M248" s="72">
        <f>Frumgögn!AE115</f>
        <v>1</v>
      </c>
      <c r="N248" s="73">
        <f>Frumgögn!AF115</f>
        <v>0</v>
      </c>
      <c r="P248" s="45">
        <f t="shared" si="64"/>
        <v>194</v>
      </c>
      <c r="Q248" s="46">
        <f t="shared" si="65"/>
        <v>107</v>
      </c>
      <c r="R248" s="47">
        <f t="shared" si="66"/>
        <v>87</v>
      </c>
      <c r="S248" s="52">
        <f t="shared" si="67"/>
        <v>-1.0476843239009105E-2</v>
      </c>
      <c r="T248" s="53">
        <f t="shared" si="68"/>
        <v>8.5185547831195529E-3</v>
      </c>
      <c r="V248" s="45">
        <f>Frumgögn!AD27</f>
        <v>6191</v>
      </c>
      <c r="W248" s="46">
        <f>Frumgögn!AE27</f>
        <v>2716</v>
      </c>
      <c r="X248" s="47">
        <f>Frumgögn!AF27</f>
        <v>3475</v>
      </c>
      <c r="Y248" s="10">
        <f t="shared" si="69"/>
        <v>-8.4987874520848009E-3</v>
      </c>
      <c r="Z248" s="53">
        <f t="shared" si="70"/>
        <v>1.0873816787921459E-2</v>
      </c>
    </row>
    <row r="249" spans="1:26" x14ac:dyDescent="0.35">
      <c r="B249" s="2" t="s">
        <v>31</v>
      </c>
      <c r="C249" s="68">
        <f>Frumgögn!AD50</f>
        <v>61</v>
      </c>
      <c r="D249" s="69">
        <f>Frumgögn!AE50</f>
        <v>18</v>
      </c>
      <c r="E249" s="70">
        <f>Frumgögn!AF50</f>
        <v>43</v>
      </c>
      <c r="F249" s="71">
        <f>Frumgögn!AD72</f>
        <v>63</v>
      </c>
      <c r="G249" s="72">
        <f>Frumgögn!AE72</f>
        <v>26</v>
      </c>
      <c r="H249" s="73">
        <f>Frumgögn!AF72</f>
        <v>37</v>
      </c>
      <c r="I249" s="74">
        <f>Frumgögn!AD94</f>
        <v>10</v>
      </c>
      <c r="J249" s="69">
        <f>Frumgögn!AE94</f>
        <v>4</v>
      </c>
      <c r="K249" s="70">
        <f>Frumgögn!AF94</f>
        <v>6</v>
      </c>
      <c r="L249" s="71">
        <f>Frumgögn!AD116</f>
        <v>2</v>
      </c>
      <c r="M249" s="72">
        <f>Frumgögn!AE116</f>
        <v>1</v>
      </c>
      <c r="N249" s="73">
        <f>Frumgögn!AF116</f>
        <v>1</v>
      </c>
      <c r="P249" s="45">
        <f t="shared" si="64"/>
        <v>136</v>
      </c>
      <c r="Q249" s="46">
        <f t="shared" si="65"/>
        <v>49</v>
      </c>
      <c r="R249" s="47">
        <f t="shared" si="66"/>
        <v>87</v>
      </c>
      <c r="S249" s="52">
        <f t="shared" si="67"/>
        <v>-4.7978067169294038E-3</v>
      </c>
      <c r="T249" s="53">
        <f t="shared" si="68"/>
        <v>8.5185547831195529E-3</v>
      </c>
      <c r="V249" s="45">
        <f>Frumgögn!AD28</f>
        <v>3537</v>
      </c>
      <c r="W249" s="46">
        <f>Frumgögn!AE28</f>
        <v>1376</v>
      </c>
      <c r="X249" s="47">
        <f>Frumgögn!AF28</f>
        <v>2161</v>
      </c>
      <c r="Y249" s="10">
        <f t="shared" si="69"/>
        <v>-4.3057185324258777E-3</v>
      </c>
      <c r="Z249" s="53">
        <f t="shared" si="70"/>
        <v>6.7621059219275604E-3</v>
      </c>
    </row>
    <row r="250" spans="1:26" x14ac:dyDescent="0.35">
      <c r="B250" s="2" t="s">
        <v>32</v>
      </c>
      <c r="C250" s="68">
        <f>Frumgögn!AD51</f>
        <v>15</v>
      </c>
      <c r="D250" s="69">
        <f>Frumgögn!AE51</f>
        <v>8</v>
      </c>
      <c r="E250" s="70">
        <f>Frumgögn!AF51</f>
        <v>7</v>
      </c>
      <c r="F250" s="71">
        <f>Frumgögn!AD73</f>
        <v>13</v>
      </c>
      <c r="G250" s="72">
        <f>Frumgögn!AE73</f>
        <v>5</v>
      </c>
      <c r="H250" s="73">
        <f>Frumgögn!AF73</f>
        <v>8</v>
      </c>
      <c r="I250" s="74">
        <f>Frumgögn!AD95</f>
        <v>2</v>
      </c>
      <c r="J250" s="69">
        <f>Frumgögn!AE95</f>
        <v>0</v>
      </c>
      <c r="K250" s="70">
        <f>Frumgögn!AF95</f>
        <v>2</v>
      </c>
      <c r="L250" s="71">
        <f>Frumgögn!AD117</f>
        <v>0</v>
      </c>
      <c r="M250" s="72">
        <f>Frumgögn!AE117</f>
        <v>0</v>
      </c>
      <c r="N250" s="73">
        <f>Frumgögn!AF117</f>
        <v>0</v>
      </c>
      <c r="P250" s="45">
        <f t="shared" si="64"/>
        <v>30</v>
      </c>
      <c r="Q250" s="46">
        <f t="shared" si="65"/>
        <v>13</v>
      </c>
      <c r="R250" s="47">
        <f t="shared" si="66"/>
        <v>17</v>
      </c>
      <c r="S250" s="52">
        <f t="shared" si="67"/>
        <v>-1.2728874963282091E-3</v>
      </c>
      <c r="T250" s="53">
        <f t="shared" si="68"/>
        <v>1.6645451875061197E-3</v>
      </c>
      <c r="V250" s="45">
        <f>Frumgögn!AD29</f>
        <v>1298</v>
      </c>
      <c r="W250" s="46">
        <f>Frumgögn!AE29</f>
        <v>421</v>
      </c>
      <c r="X250" s="47">
        <f>Frumgögn!AF29</f>
        <v>877</v>
      </c>
      <c r="Y250" s="10">
        <f t="shared" si="69"/>
        <v>-1.3173746381913479E-3</v>
      </c>
      <c r="Z250" s="53">
        <f t="shared" si="70"/>
        <v>2.7442697332394589E-3</v>
      </c>
    </row>
    <row r="251" spans="1:26" x14ac:dyDescent="0.35">
      <c r="B251" s="2" t="s">
        <v>33</v>
      </c>
      <c r="C251" s="68">
        <f>Frumgögn!AD52</f>
        <v>6</v>
      </c>
      <c r="D251" s="69">
        <f>Frumgögn!AE52</f>
        <v>3</v>
      </c>
      <c r="E251" s="70">
        <f>Frumgögn!AF52</f>
        <v>3</v>
      </c>
      <c r="F251" s="71">
        <f>Frumgögn!AD74</f>
        <v>3</v>
      </c>
      <c r="G251" s="72">
        <f>Frumgögn!AE74</f>
        <v>1</v>
      </c>
      <c r="H251" s="73">
        <f>Frumgögn!AF74</f>
        <v>2</v>
      </c>
      <c r="I251" s="74">
        <f>Frumgögn!AD96</f>
        <v>3</v>
      </c>
      <c r="J251" s="69">
        <f>Frumgögn!AE96</f>
        <v>1</v>
      </c>
      <c r="K251" s="70">
        <f>Frumgögn!AF96</f>
        <v>2</v>
      </c>
      <c r="L251" s="71">
        <f>Frumgögn!AD118</f>
        <v>0</v>
      </c>
      <c r="M251" s="72">
        <f>Frumgögn!AE118</f>
        <v>0</v>
      </c>
      <c r="N251" s="73">
        <f>Frumgögn!AF118</f>
        <v>0</v>
      </c>
      <c r="P251" s="45">
        <f t="shared" si="64"/>
        <v>12</v>
      </c>
      <c r="Q251" s="46">
        <f t="shared" si="65"/>
        <v>5</v>
      </c>
      <c r="R251" s="47">
        <f t="shared" si="66"/>
        <v>7</v>
      </c>
      <c r="S251" s="52">
        <f t="shared" si="67"/>
        <v>-4.8957211397238814E-4</v>
      </c>
      <c r="T251" s="53">
        <f t="shared" si="68"/>
        <v>6.8540095956134343E-4</v>
      </c>
      <c r="V251" s="45">
        <f>Frumgögn!AD30</f>
        <v>263</v>
      </c>
      <c r="W251" s="46">
        <f>Frumgögn!AE30</f>
        <v>74</v>
      </c>
      <c r="X251" s="47">
        <f>Frumgögn!AF30</f>
        <v>189</v>
      </c>
      <c r="Y251" s="10">
        <f t="shared" si="69"/>
        <v>-2.3155753735429869E-4</v>
      </c>
      <c r="Z251" s="53">
        <f t="shared" si="70"/>
        <v>5.9141046702651957E-4</v>
      </c>
    </row>
    <row r="252" spans="1:26" ht="15" thickBot="1" x14ac:dyDescent="0.4">
      <c r="B252" s="2" t="s">
        <v>34</v>
      </c>
      <c r="C252" s="75">
        <f>Frumgögn!AD53</f>
        <v>0</v>
      </c>
      <c r="D252" s="76">
        <f>Frumgögn!AE53</f>
        <v>0</v>
      </c>
      <c r="E252" s="77">
        <f>Frumgögn!AF53</f>
        <v>0</v>
      </c>
      <c r="F252" s="78">
        <f>Frumgögn!AD75</f>
        <v>0</v>
      </c>
      <c r="G252" s="79">
        <f>Frumgögn!AE75</f>
        <v>0</v>
      </c>
      <c r="H252" s="80">
        <f>Frumgögn!AF75</f>
        <v>0</v>
      </c>
      <c r="I252" s="81">
        <f>Frumgögn!AD97</f>
        <v>0</v>
      </c>
      <c r="J252" s="76">
        <f>Frumgögn!AE97</f>
        <v>0</v>
      </c>
      <c r="K252" s="77">
        <f>Frumgögn!AF97</f>
        <v>0</v>
      </c>
      <c r="L252" s="78">
        <f>Frumgögn!AD119</f>
        <v>0</v>
      </c>
      <c r="M252" s="79">
        <f>Frumgögn!AE119</f>
        <v>0</v>
      </c>
      <c r="N252" s="80">
        <f>Frumgögn!AF119</f>
        <v>0</v>
      </c>
      <c r="P252" s="48">
        <f t="shared" si="64"/>
        <v>0</v>
      </c>
      <c r="Q252" s="49">
        <f t="shared" si="65"/>
        <v>0</v>
      </c>
      <c r="R252" s="50">
        <f t="shared" si="66"/>
        <v>0</v>
      </c>
      <c r="S252" s="54">
        <f t="shared" si="67"/>
        <v>0</v>
      </c>
      <c r="T252" s="55">
        <f t="shared" si="68"/>
        <v>0</v>
      </c>
      <c r="V252" s="48">
        <f>Frumgögn!AD31</f>
        <v>46</v>
      </c>
      <c r="W252" s="49">
        <f>Frumgögn!AE31</f>
        <v>7</v>
      </c>
      <c r="X252" s="50">
        <f>Frumgögn!AF31</f>
        <v>39</v>
      </c>
      <c r="Y252" s="60">
        <f t="shared" si="69"/>
        <v>-2.1904091371352578E-5</v>
      </c>
      <c r="Z252" s="55">
        <f t="shared" si="70"/>
        <v>1.2203708049753579E-4</v>
      </c>
    </row>
    <row r="253" spans="1:26" x14ac:dyDescent="0.35">
      <c r="B253" s="9"/>
      <c r="C253" s="9"/>
      <c r="D253" s="9"/>
      <c r="H253" s="9"/>
      <c r="I253" s="9"/>
      <c r="J253" s="10"/>
      <c r="O253" s="2" t="s">
        <v>43</v>
      </c>
      <c r="P253" s="9">
        <f>SUM(P232:P252)</f>
        <v>10213</v>
      </c>
      <c r="Q253" s="9">
        <f>SUM(Q232:Q252)</f>
        <v>5390</v>
      </c>
      <c r="R253" s="9">
        <f>SUM(R232:R252)</f>
        <v>4823</v>
      </c>
      <c r="U253" s="2" t="s">
        <v>43</v>
      </c>
      <c r="V253" s="9">
        <f>SUM(V232:V252)</f>
        <v>319575</v>
      </c>
      <c r="W253" s="9">
        <f>SUM(W232:W252)</f>
        <v>160364</v>
      </c>
      <c r="X253" s="9">
        <f>SUM(X232:X252)</f>
        <v>159211</v>
      </c>
    </row>
    <row r="254" spans="1:26" ht="15" thickBot="1" x14ac:dyDescent="0.4"/>
    <row r="255" spans="1:26" ht="21.5" thickBot="1" x14ac:dyDescent="0.55000000000000004">
      <c r="A255" s="2" t="s">
        <v>39</v>
      </c>
      <c r="B255" s="58">
        <v>2013</v>
      </c>
      <c r="C255" s="227" t="s">
        <v>35</v>
      </c>
      <c r="D255" s="228"/>
      <c r="E255" s="229"/>
      <c r="F255" s="227" t="s">
        <v>36</v>
      </c>
      <c r="G255" s="228"/>
      <c r="H255" s="229"/>
      <c r="I255" s="227" t="s">
        <v>37</v>
      </c>
      <c r="J255" s="228"/>
      <c r="K255" s="229"/>
      <c r="L255" s="227" t="s">
        <v>38</v>
      </c>
      <c r="M255" s="228"/>
      <c r="N255" s="229"/>
      <c r="O255" s="51"/>
      <c r="P255" s="230" t="s">
        <v>39</v>
      </c>
      <c r="Q255" s="231"/>
      <c r="R255" s="232"/>
      <c r="S255" s="233">
        <f>B255</f>
        <v>2013</v>
      </c>
      <c r="T255" s="234"/>
      <c r="V255" s="230" t="s">
        <v>40</v>
      </c>
      <c r="W255" s="231"/>
      <c r="X255" s="232"/>
      <c r="Y255" s="233">
        <f>B255</f>
        <v>2013</v>
      </c>
      <c r="Z255" s="234"/>
    </row>
    <row r="256" spans="1:26" ht="15" thickBot="1" x14ac:dyDescent="0.4">
      <c r="A256" s="2"/>
      <c r="B256" s="2"/>
      <c r="C256" s="13" t="s">
        <v>10</v>
      </c>
      <c r="D256" s="12" t="s">
        <v>11</v>
      </c>
      <c r="E256" s="14" t="s">
        <v>12</v>
      </c>
      <c r="F256" s="13" t="s">
        <v>10</v>
      </c>
      <c r="G256" s="12" t="s">
        <v>11</v>
      </c>
      <c r="H256" s="14" t="s">
        <v>12</v>
      </c>
      <c r="I256" s="13" t="s">
        <v>10</v>
      </c>
      <c r="J256" s="12" t="s">
        <v>11</v>
      </c>
      <c r="K256" s="14" t="s">
        <v>12</v>
      </c>
      <c r="L256" s="13" t="s">
        <v>10</v>
      </c>
      <c r="M256" s="12" t="s">
        <v>11</v>
      </c>
      <c r="N256" s="14" t="s">
        <v>12</v>
      </c>
      <c r="O256" s="12"/>
      <c r="P256" s="21" t="s">
        <v>10</v>
      </c>
      <c r="Q256" s="22" t="s">
        <v>11</v>
      </c>
      <c r="R256" s="23" t="s">
        <v>12</v>
      </c>
      <c r="S256" s="18" t="s">
        <v>41</v>
      </c>
      <c r="T256" s="20" t="s">
        <v>42</v>
      </c>
      <c r="U256" s="2"/>
      <c r="V256" s="15" t="s">
        <v>10</v>
      </c>
      <c r="W256" s="16" t="s">
        <v>11</v>
      </c>
      <c r="X256" s="17" t="s">
        <v>12</v>
      </c>
      <c r="Y256" s="18" t="s">
        <v>41</v>
      </c>
      <c r="Z256" s="20" t="s">
        <v>42</v>
      </c>
    </row>
    <row r="257" spans="2:26" x14ac:dyDescent="0.35">
      <c r="B257" s="2" t="s">
        <v>14</v>
      </c>
      <c r="C257" s="61">
        <f>Frumgögn!AG33</f>
        <v>342</v>
      </c>
      <c r="D257" s="62">
        <f>Frumgögn!AH33</f>
        <v>173</v>
      </c>
      <c r="E257" s="63">
        <f>Frumgögn!AI33</f>
        <v>169</v>
      </c>
      <c r="F257" s="64">
        <f>Frumgögn!AG55</f>
        <v>315</v>
      </c>
      <c r="G257" s="65">
        <f>Frumgögn!AH55</f>
        <v>165</v>
      </c>
      <c r="H257" s="66">
        <f>Frumgögn!AI55</f>
        <v>150</v>
      </c>
      <c r="I257" s="67">
        <f>Frumgögn!AG77</f>
        <v>31</v>
      </c>
      <c r="J257" s="62">
        <f>Frumgögn!AH77</f>
        <v>17</v>
      </c>
      <c r="K257" s="63">
        <f>Frumgögn!AI77</f>
        <v>14</v>
      </c>
      <c r="L257" s="64">
        <f>Frumgögn!AG99</f>
        <v>0</v>
      </c>
      <c r="M257" s="65">
        <f>Frumgögn!AH99</f>
        <v>0</v>
      </c>
      <c r="N257" s="66">
        <f>Frumgögn!AI99</f>
        <v>0</v>
      </c>
      <c r="P257" s="42">
        <f>C257+F257+I257+L257</f>
        <v>688</v>
      </c>
      <c r="Q257" s="43">
        <f>M257+J257+G257+D257</f>
        <v>355</v>
      </c>
      <c r="R257" s="44">
        <f>N257+K257+H257+E257</f>
        <v>333</v>
      </c>
      <c r="S257" s="52">
        <f>Q257/$P$278*-1</f>
        <v>-3.4573432021815349E-2</v>
      </c>
      <c r="T257" s="53">
        <f>R257/$P$278</f>
        <v>3.2430853135956367E-2</v>
      </c>
      <c r="V257" s="42">
        <f>Frumgögn!AG11</f>
        <v>23471</v>
      </c>
      <c r="W257" s="43">
        <f>Frumgögn!AH11</f>
        <v>12045</v>
      </c>
      <c r="X257" s="44">
        <f>Frumgögn!AI11</f>
        <v>11426</v>
      </c>
      <c r="Y257" s="59">
        <f>W257/$V$278*-1</f>
        <v>-3.7423452029938763E-2</v>
      </c>
      <c r="Z257" s="57">
        <f>X257/$V$278</f>
        <v>3.5500237683194713E-2</v>
      </c>
    </row>
    <row r="258" spans="2:26" x14ac:dyDescent="0.35">
      <c r="B258" s="2" t="s">
        <v>15</v>
      </c>
      <c r="C258" s="68">
        <f>Frumgögn!AG34</f>
        <v>302</v>
      </c>
      <c r="D258" s="69">
        <f>Frumgögn!AH34</f>
        <v>169</v>
      </c>
      <c r="E258" s="70">
        <f>Frumgögn!AI34</f>
        <v>133</v>
      </c>
      <c r="F258" s="71">
        <f>Frumgögn!AG56</f>
        <v>328</v>
      </c>
      <c r="G258" s="72">
        <f>Frumgögn!AH56</f>
        <v>183</v>
      </c>
      <c r="H258" s="73">
        <f>Frumgögn!AI56</f>
        <v>145</v>
      </c>
      <c r="I258" s="74">
        <f>Frumgögn!AG78</f>
        <v>48</v>
      </c>
      <c r="J258" s="69">
        <f>Frumgögn!AH78</f>
        <v>21</v>
      </c>
      <c r="K258" s="70">
        <f>Frumgögn!AI78</f>
        <v>27</v>
      </c>
      <c r="L258" s="71">
        <f>Frumgögn!AG100</f>
        <v>3</v>
      </c>
      <c r="M258" s="72">
        <f>Frumgögn!AH100</f>
        <v>3</v>
      </c>
      <c r="N258" s="73">
        <f>Frumgögn!AI100</f>
        <v>0</v>
      </c>
      <c r="P258" s="45">
        <f t="shared" ref="P258:P277" si="71">C258+F258+I258+L258</f>
        <v>681</v>
      </c>
      <c r="Q258" s="46">
        <f t="shared" ref="Q258:Q277" si="72">M258+J258+G258+D258</f>
        <v>376</v>
      </c>
      <c r="R258" s="47">
        <f t="shared" ref="R258:R277" si="73">N258+K258+H258+E258</f>
        <v>305</v>
      </c>
      <c r="S258" s="52">
        <f t="shared" ref="S258:S277" si="74">Q258/$P$278*-1</f>
        <v>-3.6618620958317104E-2</v>
      </c>
      <c r="T258" s="53">
        <f t="shared" ref="T258:T277" si="75">R258/$P$278</f>
        <v>2.9703934553954033E-2</v>
      </c>
      <c r="V258" s="45">
        <f>Frumgögn!AG12</f>
        <v>21831</v>
      </c>
      <c r="W258" s="46">
        <f>Frumgögn!AH12</f>
        <v>11185</v>
      </c>
      <c r="X258" s="47">
        <f>Frumgögn!AI12</f>
        <v>10646</v>
      </c>
      <c r="Y258" s="10">
        <f t="shared" ref="Y258:Y277" si="76">W258/$V$278*-1</f>
        <v>-3.4751457945609389E-2</v>
      </c>
      <c r="Z258" s="53">
        <f t="shared" ref="Z258:Z277" si="77">X258/$V$278</f>
        <v>3.3076801188105277E-2</v>
      </c>
    </row>
    <row r="259" spans="2:26" x14ac:dyDescent="0.35">
      <c r="B259" s="2" t="s">
        <v>16</v>
      </c>
      <c r="C259" s="68">
        <f>Frumgögn!AG35</f>
        <v>315</v>
      </c>
      <c r="D259" s="69">
        <f>Frumgögn!AH35</f>
        <v>141</v>
      </c>
      <c r="E259" s="70">
        <f>Frumgögn!AI35</f>
        <v>174</v>
      </c>
      <c r="F259" s="71">
        <f>Frumgögn!AG57</f>
        <v>313</v>
      </c>
      <c r="G259" s="72">
        <f>Frumgögn!AH57</f>
        <v>159</v>
      </c>
      <c r="H259" s="73">
        <f>Frumgögn!AI57</f>
        <v>154</v>
      </c>
      <c r="I259" s="74">
        <f>Frumgögn!AG79</f>
        <v>46</v>
      </c>
      <c r="J259" s="69">
        <f>Frumgögn!AH79</f>
        <v>27</v>
      </c>
      <c r="K259" s="70">
        <f>Frumgögn!AI79</f>
        <v>19</v>
      </c>
      <c r="L259" s="71">
        <f>Frumgögn!AG101</f>
        <v>5</v>
      </c>
      <c r="M259" s="72">
        <f>Frumgögn!AH101</f>
        <v>4</v>
      </c>
      <c r="N259" s="73">
        <f>Frumgögn!AI101</f>
        <v>1</v>
      </c>
      <c r="P259" s="45">
        <f t="shared" si="71"/>
        <v>679</v>
      </c>
      <c r="Q259" s="46">
        <f t="shared" si="72"/>
        <v>331</v>
      </c>
      <c r="R259" s="47">
        <f t="shared" si="73"/>
        <v>348</v>
      </c>
      <c r="S259" s="52">
        <f t="shared" si="74"/>
        <v>-3.2236073237241918E-2</v>
      </c>
      <c r="T259" s="53">
        <f t="shared" si="75"/>
        <v>3.3891702376314767E-2</v>
      </c>
      <c r="V259" s="45">
        <f>Frumgögn!AG13</f>
        <v>21164</v>
      </c>
      <c r="W259" s="46">
        <f>Frumgögn!AH13</f>
        <v>10690</v>
      </c>
      <c r="X259" s="47">
        <f>Frumgögn!AI13</f>
        <v>10474</v>
      </c>
      <c r="Y259" s="10">
        <f t="shared" si="76"/>
        <v>-3.3213507862187241E-2</v>
      </c>
      <c r="Z259" s="53">
        <f t="shared" si="77"/>
        <v>3.2542402371239398E-2</v>
      </c>
    </row>
    <row r="260" spans="2:26" x14ac:dyDescent="0.35">
      <c r="B260" s="2" t="s">
        <v>17</v>
      </c>
      <c r="C260" s="68">
        <f>Frumgögn!AG36</f>
        <v>356</v>
      </c>
      <c r="D260" s="69">
        <f>Frumgögn!AH36</f>
        <v>194</v>
      </c>
      <c r="E260" s="70">
        <f>Frumgögn!AI36</f>
        <v>162</v>
      </c>
      <c r="F260" s="71">
        <f>Frumgögn!AG58</f>
        <v>346</v>
      </c>
      <c r="G260" s="72">
        <f>Frumgögn!AH58</f>
        <v>159</v>
      </c>
      <c r="H260" s="73">
        <f>Frumgögn!AI58</f>
        <v>187</v>
      </c>
      <c r="I260" s="74">
        <f>Frumgögn!AG80</f>
        <v>43</v>
      </c>
      <c r="J260" s="69">
        <f>Frumgögn!AH80</f>
        <v>18</v>
      </c>
      <c r="K260" s="70">
        <f>Frumgögn!AI80</f>
        <v>25</v>
      </c>
      <c r="L260" s="71">
        <f>Frumgögn!AG102</f>
        <v>4</v>
      </c>
      <c r="M260" s="72">
        <f>Frumgögn!AH102</f>
        <v>2</v>
      </c>
      <c r="N260" s="73">
        <f>Frumgögn!AI102</f>
        <v>2</v>
      </c>
      <c r="P260" s="45">
        <f t="shared" si="71"/>
        <v>749</v>
      </c>
      <c r="Q260" s="46">
        <f t="shared" si="72"/>
        <v>373</v>
      </c>
      <c r="R260" s="47">
        <f t="shared" si="73"/>
        <v>376</v>
      </c>
      <c r="S260" s="52">
        <f t="shared" si="74"/>
        <v>-3.632645111024542E-2</v>
      </c>
      <c r="T260" s="53">
        <f t="shared" si="75"/>
        <v>3.6618620958317104E-2</v>
      </c>
      <c r="V260" s="45">
        <f>Frumgögn!AG14</f>
        <v>22803</v>
      </c>
      <c r="W260" s="46">
        <f>Frumgögn!AH14</f>
        <v>11687</v>
      </c>
      <c r="X260" s="47">
        <f>Frumgögn!AI14</f>
        <v>11116</v>
      </c>
      <c r="Y260" s="10">
        <f t="shared" si="76"/>
        <v>-3.6311156818090023E-2</v>
      </c>
      <c r="Z260" s="53">
        <f t="shared" si="77"/>
        <v>3.4537077024889937E-2</v>
      </c>
    </row>
    <row r="261" spans="2:26" x14ac:dyDescent="0.35">
      <c r="B261" s="2" t="s">
        <v>18</v>
      </c>
      <c r="C261" s="68">
        <f>Frumgögn!AG37</f>
        <v>363</v>
      </c>
      <c r="D261" s="69">
        <f>Frumgögn!AH37</f>
        <v>192</v>
      </c>
      <c r="E261" s="70">
        <f>Frumgögn!AI37</f>
        <v>171</v>
      </c>
      <c r="F261" s="71">
        <f>Frumgögn!AG59</f>
        <v>314</v>
      </c>
      <c r="G261" s="72">
        <f>Frumgögn!AH59</f>
        <v>163</v>
      </c>
      <c r="H261" s="73">
        <f>Frumgögn!AI59</f>
        <v>151</v>
      </c>
      <c r="I261" s="74">
        <f>Frumgögn!AG81</f>
        <v>55</v>
      </c>
      <c r="J261" s="69">
        <f>Frumgögn!AH81</f>
        <v>35</v>
      </c>
      <c r="K261" s="70">
        <f>Frumgögn!AI81</f>
        <v>20</v>
      </c>
      <c r="L261" s="71">
        <f>Frumgögn!AG103</f>
        <v>12</v>
      </c>
      <c r="M261" s="72">
        <f>Frumgögn!AH103</f>
        <v>10</v>
      </c>
      <c r="N261" s="73">
        <f>Frumgögn!AI103</f>
        <v>2</v>
      </c>
      <c r="P261" s="45">
        <f t="shared" si="71"/>
        <v>744</v>
      </c>
      <c r="Q261" s="46">
        <f t="shared" si="72"/>
        <v>400</v>
      </c>
      <c r="R261" s="47">
        <f t="shared" si="73"/>
        <v>344</v>
      </c>
      <c r="S261" s="52">
        <f t="shared" si="74"/>
        <v>-3.8955979742890535E-2</v>
      </c>
      <c r="T261" s="53">
        <f t="shared" si="75"/>
        <v>3.3502142578885862E-2</v>
      </c>
      <c r="V261" s="45">
        <f>Frumgögn!AG15</f>
        <v>24367</v>
      </c>
      <c r="W261" s="46">
        <f>Frumgögn!AH15</f>
        <v>12551</v>
      </c>
      <c r="X261" s="47">
        <f>Frumgögn!AI15</f>
        <v>11816</v>
      </c>
      <c r="Y261" s="10">
        <f t="shared" si="76"/>
        <v>-3.8995578781881396E-2</v>
      </c>
      <c r="Z261" s="53">
        <f t="shared" si="77"/>
        <v>3.6711955930739427E-2</v>
      </c>
    </row>
    <row r="262" spans="2:26" x14ac:dyDescent="0.35">
      <c r="B262" s="2" t="s">
        <v>19</v>
      </c>
      <c r="C262" s="68">
        <f>Frumgögn!AG38</f>
        <v>364</v>
      </c>
      <c r="D262" s="69">
        <f>Frumgögn!AH38</f>
        <v>200</v>
      </c>
      <c r="E262" s="70">
        <f>Frumgögn!AI38</f>
        <v>164</v>
      </c>
      <c r="F262" s="71">
        <f>Frumgögn!AG60</f>
        <v>280</v>
      </c>
      <c r="G262" s="72">
        <f>Frumgögn!AH60</f>
        <v>147</v>
      </c>
      <c r="H262" s="73">
        <f>Frumgögn!AI60</f>
        <v>133</v>
      </c>
      <c r="I262" s="74">
        <f>Frumgögn!AG82</f>
        <v>28</v>
      </c>
      <c r="J262" s="69">
        <f>Frumgögn!AH82</f>
        <v>19</v>
      </c>
      <c r="K262" s="70">
        <f>Frumgögn!AI82</f>
        <v>9</v>
      </c>
      <c r="L262" s="71">
        <f>Frumgögn!AG104</f>
        <v>6</v>
      </c>
      <c r="M262" s="72">
        <f>Frumgögn!AH104</f>
        <v>3</v>
      </c>
      <c r="N262" s="73">
        <f>Frumgögn!AI104</f>
        <v>3</v>
      </c>
      <c r="P262" s="45">
        <f t="shared" si="71"/>
        <v>678</v>
      </c>
      <c r="Q262" s="46">
        <f t="shared" si="72"/>
        <v>369</v>
      </c>
      <c r="R262" s="47">
        <f t="shared" si="73"/>
        <v>309</v>
      </c>
      <c r="S262" s="52">
        <f t="shared" si="74"/>
        <v>-3.5936891312816514E-2</v>
      </c>
      <c r="T262" s="53">
        <f t="shared" si="75"/>
        <v>3.0093494351382939E-2</v>
      </c>
      <c r="V262" s="45">
        <f>Frumgögn!AG16</f>
        <v>22260</v>
      </c>
      <c r="W262" s="46">
        <f>Frumgögn!AH16</f>
        <v>11211</v>
      </c>
      <c r="X262" s="47">
        <f>Frumgögn!AI16</f>
        <v>11049</v>
      </c>
      <c r="Y262" s="10">
        <f t="shared" si="76"/>
        <v>-3.4832239162112366E-2</v>
      </c>
      <c r="Z262" s="53">
        <f t="shared" si="77"/>
        <v>3.4328910043901484E-2</v>
      </c>
    </row>
    <row r="263" spans="2:26" x14ac:dyDescent="0.35">
      <c r="B263" s="2" t="s">
        <v>20</v>
      </c>
      <c r="C263" s="68">
        <f>Frumgögn!AG39</f>
        <v>308</v>
      </c>
      <c r="D263" s="69">
        <f>Frumgögn!AH39</f>
        <v>176</v>
      </c>
      <c r="E263" s="70">
        <f>Frumgögn!AI39</f>
        <v>132</v>
      </c>
      <c r="F263" s="71">
        <f>Frumgögn!AG61</f>
        <v>282</v>
      </c>
      <c r="G263" s="72">
        <f>Frumgögn!AH61</f>
        <v>146</v>
      </c>
      <c r="H263" s="73">
        <f>Frumgögn!AI61</f>
        <v>136</v>
      </c>
      <c r="I263" s="74">
        <f>Frumgögn!AG83</f>
        <v>25</v>
      </c>
      <c r="J263" s="69">
        <f>Frumgögn!AH83</f>
        <v>11</v>
      </c>
      <c r="K263" s="70">
        <f>Frumgögn!AI83</f>
        <v>14</v>
      </c>
      <c r="L263" s="71">
        <f>Frumgögn!AG105</f>
        <v>1</v>
      </c>
      <c r="M263" s="72">
        <f>Frumgögn!AH105</f>
        <v>1</v>
      </c>
      <c r="N263" s="73">
        <f>Frumgögn!AI105</f>
        <v>0</v>
      </c>
      <c r="P263" s="45">
        <f t="shared" si="71"/>
        <v>616</v>
      </c>
      <c r="Q263" s="46">
        <f t="shared" si="72"/>
        <v>334</v>
      </c>
      <c r="R263" s="47">
        <f t="shared" si="73"/>
        <v>282</v>
      </c>
      <c r="S263" s="52">
        <f t="shared" si="74"/>
        <v>-3.2528243085313595E-2</v>
      </c>
      <c r="T263" s="53">
        <f t="shared" si="75"/>
        <v>2.7463965718737826E-2</v>
      </c>
      <c r="V263" s="45">
        <f>Frumgögn!AG17</f>
        <v>23031</v>
      </c>
      <c r="W263" s="46">
        <f>Frumgögn!AH17</f>
        <v>11806</v>
      </c>
      <c r="X263" s="47">
        <f>Frumgögn!AI17</f>
        <v>11225</v>
      </c>
      <c r="Y263" s="10">
        <f t="shared" si="76"/>
        <v>-3.6680886232084438E-2</v>
      </c>
      <c r="Z263" s="53">
        <f t="shared" si="77"/>
        <v>3.4875736740229354E-2</v>
      </c>
    </row>
    <row r="264" spans="2:26" x14ac:dyDescent="0.35">
      <c r="B264" s="2" t="s">
        <v>21</v>
      </c>
      <c r="C264" s="68">
        <f>Frumgögn!AG40</f>
        <v>267</v>
      </c>
      <c r="D264" s="69">
        <f>Frumgögn!AH40</f>
        <v>151</v>
      </c>
      <c r="E264" s="70">
        <f>Frumgögn!AI40</f>
        <v>116</v>
      </c>
      <c r="F264" s="71">
        <f>Frumgögn!AG62</f>
        <v>297</v>
      </c>
      <c r="G264" s="72">
        <f>Frumgögn!AH62</f>
        <v>150</v>
      </c>
      <c r="H264" s="73">
        <f>Frumgögn!AI62</f>
        <v>147</v>
      </c>
      <c r="I264" s="74">
        <f>Frumgögn!AG84</f>
        <v>39</v>
      </c>
      <c r="J264" s="69">
        <f>Frumgögn!AH84</f>
        <v>17</v>
      </c>
      <c r="K264" s="70">
        <f>Frumgögn!AI84</f>
        <v>22</v>
      </c>
      <c r="L264" s="71">
        <f>Frumgögn!AG106</f>
        <v>6</v>
      </c>
      <c r="M264" s="72">
        <f>Frumgögn!AH106</f>
        <v>4</v>
      </c>
      <c r="N264" s="73">
        <f>Frumgögn!AI106</f>
        <v>2</v>
      </c>
      <c r="P264" s="45">
        <f t="shared" si="71"/>
        <v>609</v>
      </c>
      <c r="Q264" s="46">
        <f t="shared" si="72"/>
        <v>322</v>
      </c>
      <c r="R264" s="47">
        <f t="shared" si="73"/>
        <v>287</v>
      </c>
      <c r="S264" s="52">
        <f t="shared" si="74"/>
        <v>-3.1359563693026879E-2</v>
      </c>
      <c r="T264" s="53">
        <f t="shared" si="75"/>
        <v>2.7950915465523959E-2</v>
      </c>
      <c r="V264" s="45">
        <f>Frumgögn!AG18</f>
        <v>21256</v>
      </c>
      <c r="W264" s="46">
        <f>Frumgögn!AH18</f>
        <v>10761</v>
      </c>
      <c r="X264" s="47">
        <f>Frumgögn!AI18</f>
        <v>10495</v>
      </c>
      <c r="Y264" s="10">
        <f t="shared" si="76"/>
        <v>-3.3434102722637693E-2</v>
      </c>
      <c r="Z264" s="53">
        <f t="shared" si="77"/>
        <v>3.2607648738414888E-2</v>
      </c>
    </row>
    <row r="265" spans="2:26" x14ac:dyDescent="0.35">
      <c r="B265" s="2" t="s">
        <v>22</v>
      </c>
      <c r="C265" s="68">
        <f>Frumgögn!AG41</f>
        <v>314</v>
      </c>
      <c r="D265" s="69">
        <f>Frumgögn!AH41</f>
        <v>166</v>
      </c>
      <c r="E265" s="70">
        <f>Frumgögn!AI41</f>
        <v>148</v>
      </c>
      <c r="F265" s="71">
        <f>Frumgögn!AG63</f>
        <v>309</v>
      </c>
      <c r="G265" s="72">
        <f>Frumgögn!AH63</f>
        <v>165</v>
      </c>
      <c r="H265" s="73">
        <f>Frumgögn!AI63</f>
        <v>144</v>
      </c>
      <c r="I265" s="74">
        <f>Frumgögn!AG85</f>
        <v>38</v>
      </c>
      <c r="J265" s="69">
        <f>Frumgögn!AH85</f>
        <v>21</v>
      </c>
      <c r="K265" s="70">
        <f>Frumgögn!AI85</f>
        <v>17</v>
      </c>
      <c r="L265" s="71">
        <f>Frumgögn!AG107</f>
        <v>2</v>
      </c>
      <c r="M265" s="72">
        <f>Frumgögn!AH107</f>
        <v>2</v>
      </c>
      <c r="N265" s="73">
        <f>Frumgögn!AI107</f>
        <v>0</v>
      </c>
      <c r="P265" s="45">
        <f t="shared" si="71"/>
        <v>663</v>
      </c>
      <c r="Q265" s="46">
        <f t="shared" si="72"/>
        <v>354</v>
      </c>
      <c r="R265" s="47">
        <f t="shared" si="73"/>
        <v>309</v>
      </c>
      <c r="S265" s="52">
        <f t="shared" si="74"/>
        <v>-3.4476042072458121E-2</v>
      </c>
      <c r="T265" s="53">
        <f t="shared" si="75"/>
        <v>3.0093494351382939E-2</v>
      </c>
      <c r="V265" s="45">
        <f>Frumgögn!AG19</f>
        <v>20534</v>
      </c>
      <c r="W265" s="46">
        <f>Frumgögn!AH19</f>
        <v>10348</v>
      </c>
      <c r="X265" s="47">
        <f>Frumgögn!AI19</f>
        <v>10186</v>
      </c>
      <c r="Y265" s="10">
        <f t="shared" si="76"/>
        <v>-3.215092416818649E-2</v>
      </c>
      <c r="Z265" s="53">
        <f t="shared" si="77"/>
        <v>3.1647595049975608E-2</v>
      </c>
    </row>
    <row r="266" spans="2:26" x14ac:dyDescent="0.35">
      <c r="B266" s="2" t="s">
        <v>23</v>
      </c>
      <c r="C266" s="68">
        <f>Frumgögn!AG42</f>
        <v>352</v>
      </c>
      <c r="D266" s="69">
        <f>Frumgögn!AH42</f>
        <v>189</v>
      </c>
      <c r="E266" s="70">
        <f>Frumgögn!AI42</f>
        <v>163</v>
      </c>
      <c r="F266" s="71">
        <f>Frumgögn!AG64</f>
        <v>342</v>
      </c>
      <c r="G266" s="72">
        <f>Frumgögn!AH64</f>
        <v>172</v>
      </c>
      <c r="H266" s="73">
        <f>Frumgögn!AI64</f>
        <v>170</v>
      </c>
      <c r="I266" s="74">
        <f>Frumgögn!AG86</f>
        <v>42</v>
      </c>
      <c r="J266" s="69">
        <f>Frumgögn!AH86</f>
        <v>22</v>
      </c>
      <c r="K266" s="70">
        <f>Frumgögn!AI86</f>
        <v>20</v>
      </c>
      <c r="L266" s="71">
        <f>Frumgögn!AG108</f>
        <v>9</v>
      </c>
      <c r="M266" s="72">
        <f>Frumgögn!AH108</f>
        <v>6</v>
      </c>
      <c r="N266" s="73">
        <f>Frumgögn!AI108</f>
        <v>3</v>
      </c>
      <c r="P266" s="45">
        <f t="shared" si="71"/>
        <v>745</v>
      </c>
      <c r="Q266" s="46">
        <f t="shared" si="72"/>
        <v>389</v>
      </c>
      <c r="R266" s="47">
        <f t="shared" si="73"/>
        <v>356</v>
      </c>
      <c r="S266" s="52">
        <f t="shared" si="74"/>
        <v>-3.7884690299961041E-2</v>
      </c>
      <c r="T266" s="53">
        <f t="shared" si="75"/>
        <v>3.4670821971172577E-2</v>
      </c>
      <c r="V266" s="45">
        <f>Frumgögn!AG20</f>
        <v>21717</v>
      </c>
      <c r="W266" s="46">
        <f>Frumgögn!AH20</f>
        <v>10666</v>
      </c>
      <c r="X266" s="47">
        <f>Frumgögn!AI20</f>
        <v>11051</v>
      </c>
      <c r="Y266" s="10">
        <f t="shared" si="76"/>
        <v>-3.3138940585415264E-2</v>
      </c>
      <c r="Z266" s="53">
        <f t="shared" si="77"/>
        <v>3.4335123983632483E-2</v>
      </c>
    </row>
    <row r="267" spans="2:26" x14ac:dyDescent="0.35">
      <c r="B267" s="2" t="s">
        <v>24</v>
      </c>
      <c r="C267" s="68">
        <f>Frumgögn!AG43</f>
        <v>342</v>
      </c>
      <c r="D267" s="69">
        <f>Frumgögn!AH43</f>
        <v>183</v>
      </c>
      <c r="E267" s="70">
        <f>Frumgögn!AI43</f>
        <v>159</v>
      </c>
      <c r="F267" s="71">
        <f>Frumgögn!AG65</f>
        <v>307</v>
      </c>
      <c r="G267" s="72">
        <f>Frumgögn!AH65</f>
        <v>149</v>
      </c>
      <c r="H267" s="73">
        <f>Frumgögn!AI65</f>
        <v>158</v>
      </c>
      <c r="I267" s="74">
        <f>Frumgögn!AG87</f>
        <v>58</v>
      </c>
      <c r="J267" s="69">
        <f>Frumgögn!AH87</f>
        <v>26</v>
      </c>
      <c r="K267" s="70">
        <f>Frumgögn!AI87</f>
        <v>32</v>
      </c>
      <c r="L267" s="71">
        <f>Frumgögn!AG109</f>
        <v>9</v>
      </c>
      <c r="M267" s="72">
        <f>Frumgögn!AH109</f>
        <v>4</v>
      </c>
      <c r="N267" s="73">
        <f>Frumgögn!AI109</f>
        <v>5</v>
      </c>
      <c r="P267" s="45">
        <f t="shared" si="71"/>
        <v>716</v>
      </c>
      <c r="Q267" s="46">
        <f t="shared" si="72"/>
        <v>362</v>
      </c>
      <c r="R267" s="47">
        <f t="shared" si="73"/>
        <v>354</v>
      </c>
      <c r="S267" s="52">
        <f t="shared" si="74"/>
        <v>-3.5255161667315932E-2</v>
      </c>
      <c r="T267" s="53">
        <f t="shared" si="75"/>
        <v>3.4476042072458121E-2</v>
      </c>
      <c r="V267" s="45">
        <f>Frumgögn!AG21</f>
        <v>21425</v>
      </c>
      <c r="W267" s="46">
        <f>Frumgögn!AH21</f>
        <v>10690</v>
      </c>
      <c r="X267" s="47">
        <f>Frumgögn!AI21</f>
        <v>10735</v>
      </c>
      <c r="Y267" s="10">
        <f t="shared" si="76"/>
        <v>-3.3213507862187241E-2</v>
      </c>
      <c r="Z267" s="53">
        <f t="shared" si="77"/>
        <v>3.3353321506134709E-2</v>
      </c>
    </row>
    <row r="268" spans="2:26" x14ac:dyDescent="0.35">
      <c r="B268" s="2" t="s">
        <v>25</v>
      </c>
      <c r="C268" s="68">
        <f>Frumgögn!AG44</f>
        <v>297</v>
      </c>
      <c r="D268" s="69">
        <f>Frumgögn!AH44</f>
        <v>188</v>
      </c>
      <c r="E268" s="70">
        <f>Frumgögn!AI44</f>
        <v>109</v>
      </c>
      <c r="F268" s="71">
        <f>Frumgögn!AG66</f>
        <v>311</v>
      </c>
      <c r="G268" s="72">
        <f>Frumgögn!AH66</f>
        <v>165</v>
      </c>
      <c r="H268" s="73">
        <f>Frumgögn!AI66</f>
        <v>146</v>
      </c>
      <c r="I268" s="74">
        <f>Frumgögn!AG88</f>
        <v>52</v>
      </c>
      <c r="J268" s="69">
        <f>Frumgögn!AH88</f>
        <v>32</v>
      </c>
      <c r="K268" s="70">
        <f>Frumgögn!AI88</f>
        <v>20</v>
      </c>
      <c r="L268" s="71">
        <f>Frumgögn!AG110</f>
        <v>7</v>
      </c>
      <c r="M268" s="72">
        <f>Frumgögn!AH110</f>
        <v>4</v>
      </c>
      <c r="N268" s="73">
        <f>Frumgögn!AI110</f>
        <v>3</v>
      </c>
      <c r="P268" s="45">
        <f t="shared" si="71"/>
        <v>667</v>
      </c>
      <c r="Q268" s="46">
        <f t="shared" si="72"/>
        <v>389</v>
      </c>
      <c r="R268" s="47">
        <f t="shared" si="73"/>
        <v>278</v>
      </c>
      <c r="S268" s="52">
        <f t="shared" si="74"/>
        <v>-3.7884690299961041E-2</v>
      </c>
      <c r="T268" s="53">
        <f t="shared" si="75"/>
        <v>2.7074405921308921E-2</v>
      </c>
      <c r="V268" s="45">
        <f>Frumgögn!AG22</f>
        <v>19652</v>
      </c>
      <c r="W268" s="46">
        <f>Frumgögn!AH22</f>
        <v>9922</v>
      </c>
      <c r="X268" s="47">
        <f>Frumgögn!AI22</f>
        <v>9730</v>
      </c>
      <c r="Y268" s="10">
        <f t="shared" si="76"/>
        <v>-3.0827355005483802E-2</v>
      </c>
      <c r="Z268" s="53">
        <f t="shared" si="77"/>
        <v>3.023081679130794E-2</v>
      </c>
    </row>
    <row r="269" spans="2:26" x14ac:dyDescent="0.35">
      <c r="B269" s="2" t="s">
        <v>26</v>
      </c>
      <c r="C269" s="68">
        <f>Frumgögn!AG45</f>
        <v>265</v>
      </c>
      <c r="D269" s="69">
        <f>Frumgögn!AH45</f>
        <v>138</v>
      </c>
      <c r="E269" s="70">
        <f>Frumgögn!AI45</f>
        <v>127</v>
      </c>
      <c r="F269" s="71">
        <f>Frumgögn!AG67</f>
        <v>274</v>
      </c>
      <c r="G269" s="72">
        <f>Frumgögn!AH67</f>
        <v>156</v>
      </c>
      <c r="H269" s="73">
        <f>Frumgögn!AI67</f>
        <v>118</v>
      </c>
      <c r="I269" s="74">
        <f>Frumgögn!AG89</f>
        <v>45</v>
      </c>
      <c r="J269" s="69">
        <f>Frumgögn!AH89</f>
        <v>23</v>
      </c>
      <c r="K269" s="70">
        <f>Frumgögn!AI89</f>
        <v>22</v>
      </c>
      <c r="L269" s="71">
        <f>Frumgögn!AG111</f>
        <v>6</v>
      </c>
      <c r="M269" s="72">
        <f>Frumgögn!AH111</f>
        <v>4</v>
      </c>
      <c r="N269" s="73">
        <f>Frumgögn!AI111</f>
        <v>2</v>
      </c>
      <c r="P269" s="45">
        <f t="shared" si="71"/>
        <v>590</v>
      </c>
      <c r="Q269" s="46">
        <f t="shared" si="72"/>
        <v>321</v>
      </c>
      <c r="R269" s="47">
        <f t="shared" si="73"/>
        <v>269</v>
      </c>
      <c r="S269" s="52">
        <f t="shared" si="74"/>
        <v>-3.1262173743669651E-2</v>
      </c>
      <c r="T269" s="53">
        <f t="shared" si="75"/>
        <v>2.6197896377093882E-2</v>
      </c>
      <c r="V269" s="45">
        <f>Frumgögn!AG23</f>
        <v>16669</v>
      </c>
      <c r="W269" s="46">
        <f>Frumgögn!AH23</f>
        <v>8422</v>
      </c>
      <c r="X269" s="47">
        <f>Frumgögn!AI23</f>
        <v>8247</v>
      </c>
      <c r="Y269" s="10">
        <f t="shared" si="76"/>
        <v>-2.6166900207234889E-2</v>
      </c>
      <c r="Z269" s="53">
        <f t="shared" si="77"/>
        <v>2.5623180480772518E-2</v>
      </c>
    </row>
    <row r="270" spans="2:26" x14ac:dyDescent="0.35">
      <c r="B270" s="2" t="s">
        <v>27</v>
      </c>
      <c r="C270" s="68">
        <f>Frumgögn!AG46</f>
        <v>224</v>
      </c>
      <c r="D270" s="69">
        <f>Frumgögn!AH46</f>
        <v>123</v>
      </c>
      <c r="E270" s="70">
        <f>Frumgögn!AI46</f>
        <v>101</v>
      </c>
      <c r="F270" s="71">
        <f>Frumgögn!AG68</f>
        <v>222</v>
      </c>
      <c r="G270" s="72">
        <f>Frumgögn!AH68</f>
        <v>117</v>
      </c>
      <c r="H270" s="73">
        <f>Frumgögn!AI68</f>
        <v>105</v>
      </c>
      <c r="I270" s="74">
        <f>Frumgögn!AG90</f>
        <v>35</v>
      </c>
      <c r="J270" s="69">
        <f>Frumgögn!AH90</f>
        <v>22</v>
      </c>
      <c r="K270" s="70">
        <f>Frumgögn!AI90</f>
        <v>13</v>
      </c>
      <c r="L270" s="71">
        <f>Frumgögn!AG112</f>
        <v>3</v>
      </c>
      <c r="M270" s="72">
        <f>Frumgögn!AH112</f>
        <v>2</v>
      </c>
      <c r="N270" s="73">
        <f>Frumgögn!AI112</f>
        <v>1</v>
      </c>
      <c r="P270" s="45">
        <f t="shared" si="71"/>
        <v>484</v>
      </c>
      <c r="Q270" s="46">
        <f t="shared" si="72"/>
        <v>264</v>
      </c>
      <c r="R270" s="47">
        <f t="shared" si="73"/>
        <v>220</v>
      </c>
      <c r="S270" s="52">
        <f t="shared" si="74"/>
        <v>-2.5710946630307752E-2</v>
      </c>
      <c r="T270" s="53">
        <f t="shared" si="75"/>
        <v>2.1425788858589794E-2</v>
      </c>
      <c r="V270" s="45">
        <f>Frumgögn!AG24</f>
        <v>13200</v>
      </c>
      <c r="W270" s="46">
        <f>Frumgögn!AH24</f>
        <v>6681</v>
      </c>
      <c r="X270" s="47">
        <f>Frumgögn!AI24</f>
        <v>6519</v>
      </c>
      <c r="Y270" s="10">
        <f t="shared" si="76"/>
        <v>-2.0757665671400652E-2</v>
      </c>
      <c r="Z270" s="53">
        <f t="shared" si="77"/>
        <v>2.025433655318977E-2</v>
      </c>
    </row>
    <row r="271" spans="2:26" x14ac:dyDescent="0.35">
      <c r="B271" s="2" t="s">
        <v>28</v>
      </c>
      <c r="C271" s="68">
        <f>Frumgögn!AG47</f>
        <v>131</v>
      </c>
      <c r="D271" s="69">
        <f>Frumgögn!AH47</f>
        <v>69</v>
      </c>
      <c r="E271" s="70">
        <f>Frumgögn!AI47</f>
        <v>62</v>
      </c>
      <c r="F271" s="71">
        <f>Frumgögn!AG69</f>
        <v>168</v>
      </c>
      <c r="G271" s="72">
        <f>Frumgögn!AH69</f>
        <v>96</v>
      </c>
      <c r="H271" s="73">
        <f>Frumgögn!AI69</f>
        <v>72</v>
      </c>
      <c r="I271" s="74">
        <f>Frumgögn!AG91</f>
        <v>25</v>
      </c>
      <c r="J271" s="69">
        <f>Frumgögn!AH91</f>
        <v>15</v>
      </c>
      <c r="K271" s="70">
        <f>Frumgögn!AI91</f>
        <v>10</v>
      </c>
      <c r="L271" s="71">
        <f>Frumgögn!AG113</f>
        <v>2</v>
      </c>
      <c r="M271" s="72">
        <f>Frumgögn!AH113</f>
        <v>1</v>
      </c>
      <c r="N271" s="73">
        <f>Frumgögn!AI113</f>
        <v>1</v>
      </c>
      <c r="P271" s="45">
        <f t="shared" si="71"/>
        <v>326</v>
      </c>
      <c r="Q271" s="46">
        <f t="shared" si="72"/>
        <v>181</v>
      </c>
      <c r="R271" s="47">
        <f t="shared" si="73"/>
        <v>145</v>
      </c>
      <c r="S271" s="52">
        <f t="shared" si="74"/>
        <v>-1.7627580833657966E-2</v>
      </c>
      <c r="T271" s="53">
        <f t="shared" si="75"/>
        <v>1.4121542656797818E-2</v>
      </c>
      <c r="V271" s="45">
        <f>Frumgögn!AG25</f>
        <v>9234</v>
      </c>
      <c r="W271" s="46">
        <f>Frumgögn!AH25</f>
        <v>4456</v>
      </c>
      <c r="X271" s="47">
        <f>Frumgögn!AI25</f>
        <v>4778</v>
      </c>
      <c r="Y271" s="10">
        <f t="shared" si="76"/>
        <v>-1.3844657720664767E-2</v>
      </c>
      <c r="Z271" s="53">
        <f t="shared" si="77"/>
        <v>1.4845102017355534E-2</v>
      </c>
    </row>
    <row r="272" spans="2:26" x14ac:dyDescent="0.35">
      <c r="B272" s="2" t="s">
        <v>29</v>
      </c>
      <c r="C272" s="68">
        <f>Frumgögn!AG48</f>
        <v>115</v>
      </c>
      <c r="D272" s="69">
        <f>Frumgögn!AH48</f>
        <v>63</v>
      </c>
      <c r="E272" s="70">
        <f>Frumgögn!AI48</f>
        <v>52</v>
      </c>
      <c r="F272" s="71">
        <f>Frumgögn!AG70</f>
        <v>115</v>
      </c>
      <c r="G272" s="72">
        <f>Frumgögn!AH70</f>
        <v>56</v>
      </c>
      <c r="H272" s="73">
        <f>Frumgögn!AI70</f>
        <v>59</v>
      </c>
      <c r="I272" s="74">
        <f>Frumgögn!AG92</f>
        <v>26</v>
      </c>
      <c r="J272" s="69">
        <f>Frumgögn!AH92</f>
        <v>9</v>
      </c>
      <c r="K272" s="70">
        <f>Frumgögn!AI92</f>
        <v>17</v>
      </c>
      <c r="L272" s="71">
        <f>Frumgögn!AG114</f>
        <v>1</v>
      </c>
      <c r="M272" s="72">
        <f>Frumgögn!AH114</f>
        <v>0</v>
      </c>
      <c r="N272" s="73">
        <f>Frumgögn!AI114</f>
        <v>1</v>
      </c>
      <c r="P272" s="45">
        <f t="shared" si="71"/>
        <v>257</v>
      </c>
      <c r="Q272" s="46">
        <f t="shared" si="72"/>
        <v>128</v>
      </c>
      <c r="R272" s="47">
        <f t="shared" si="73"/>
        <v>129</v>
      </c>
      <c r="S272" s="52">
        <f t="shared" si="74"/>
        <v>-1.2465913517724971E-2</v>
      </c>
      <c r="T272" s="53">
        <f t="shared" si="75"/>
        <v>1.2563303467082197E-2</v>
      </c>
      <c r="V272" s="45">
        <f>Frumgögn!AG26</f>
        <v>7597</v>
      </c>
      <c r="W272" s="46">
        <f>Frumgögn!AH26</f>
        <v>3530</v>
      </c>
      <c r="X272" s="47">
        <f>Frumgögn!AI26</f>
        <v>4067</v>
      </c>
      <c r="Y272" s="10">
        <f t="shared" si="76"/>
        <v>-1.0967603625212438E-2</v>
      </c>
      <c r="Z272" s="53">
        <f t="shared" si="77"/>
        <v>1.2636046442985549E-2</v>
      </c>
    </row>
    <row r="273" spans="1:26" x14ac:dyDescent="0.35">
      <c r="B273" s="2" t="s">
        <v>30</v>
      </c>
      <c r="C273" s="68">
        <f>Frumgögn!AG49</f>
        <v>70</v>
      </c>
      <c r="D273" s="69">
        <f>Frumgögn!AH49</f>
        <v>38</v>
      </c>
      <c r="E273" s="70">
        <f>Frumgögn!AI49</f>
        <v>32</v>
      </c>
      <c r="F273" s="71">
        <f>Frumgögn!AG71</f>
        <v>96</v>
      </c>
      <c r="G273" s="72">
        <f>Frumgögn!AH71</f>
        <v>50</v>
      </c>
      <c r="H273" s="73">
        <f>Frumgögn!AI71</f>
        <v>46</v>
      </c>
      <c r="I273" s="74">
        <f>Frumgögn!AG93</f>
        <v>29</v>
      </c>
      <c r="J273" s="69">
        <f>Frumgögn!AH93</f>
        <v>17</v>
      </c>
      <c r="K273" s="70">
        <f>Frumgögn!AI93</f>
        <v>12</v>
      </c>
      <c r="L273" s="71">
        <f>Frumgögn!AG115</f>
        <v>2</v>
      </c>
      <c r="M273" s="72">
        <f>Frumgögn!AH115</f>
        <v>2</v>
      </c>
      <c r="N273" s="73">
        <f>Frumgögn!AI115</f>
        <v>0</v>
      </c>
      <c r="P273" s="45">
        <f t="shared" si="71"/>
        <v>197</v>
      </c>
      <c r="Q273" s="46">
        <f t="shared" si="72"/>
        <v>107</v>
      </c>
      <c r="R273" s="47">
        <f t="shared" si="73"/>
        <v>90</v>
      </c>
      <c r="S273" s="52">
        <f t="shared" si="74"/>
        <v>-1.0420724581223218E-2</v>
      </c>
      <c r="T273" s="53">
        <f t="shared" si="75"/>
        <v>8.7650954421503707E-3</v>
      </c>
      <c r="V273" s="45">
        <f>Frumgögn!AG27</f>
        <v>6270</v>
      </c>
      <c r="W273" s="46">
        <f>Frumgögn!AH27</f>
        <v>2786</v>
      </c>
      <c r="X273" s="47">
        <f>Frumgögn!AI27</f>
        <v>3484</v>
      </c>
      <c r="Y273" s="10">
        <f t="shared" si="76"/>
        <v>-8.6560180452809783E-3</v>
      </c>
      <c r="Z273" s="53">
        <f t="shared" si="77"/>
        <v>1.0824683011399473E-2</v>
      </c>
    </row>
    <row r="274" spans="1:26" x14ac:dyDescent="0.35">
      <c r="B274" s="2" t="s">
        <v>31</v>
      </c>
      <c r="C274" s="68">
        <f>Frumgögn!AG50</f>
        <v>58</v>
      </c>
      <c r="D274" s="69">
        <f>Frumgögn!AH50</f>
        <v>19</v>
      </c>
      <c r="E274" s="70">
        <f>Frumgögn!AI50</f>
        <v>39</v>
      </c>
      <c r="F274" s="71">
        <f>Frumgögn!AG72</f>
        <v>55</v>
      </c>
      <c r="G274" s="72">
        <f>Frumgögn!AH72</f>
        <v>26</v>
      </c>
      <c r="H274" s="73">
        <f>Frumgögn!AI72</f>
        <v>29</v>
      </c>
      <c r="I274" s="74">
        <f>Frumgögn!AG94</f>
        <v>17</v>
      </c>
      <c r="J274" s="69">
        <f>Frumgögn!AH94</f>
        <v>6</v>
      </c>
      <c r="K274" s="70">
        <f>Frumgögn!AI94</f>
        <v>11</v>
      </c>
      <c r="L274" s="71">
        <f>Frumgögn!AG116</f>
        <v>2</v>
      </c>
      <c r="M274" s="72">
        <f>Frumgögn!AH116</f>
        <v>1</v>
      </c>
      <c r="N274" s="73">
        <f>Frumgögn!AI116</f>
        <v>1</v>
      </c>
      <c r="P274" s="45">
        <f t="shared" si="71"/>
        <v>132</v>
      </c>
      <c r="Q274" s="46">
        <f t="shared" si="72"/>
        <v>52</v>
      </c>
      <c r="R274" s="47">
        <f t="shared" si="73"/>
        <v>80</v>
      </c>
      <c r="S274" s="52">
        <f t="shared" si="74"/>
        <v>-5.0642773665757696E-3</v>
      </c>
      <c r="T274" s="53">
        <f t="shared" si="75"/>
        <v>7.7911959485781066E-3</v>
      </c>
      <c r="V274" s="45">
        <f>Frumgögn!AG28</f>
        <v>3673</v>
      </c>
      <c r="W274" s="46">
        <f>Frumgögn!AH28</f>
        <v>1443</v>
      </c>
      <c r="X274" s="47">
        <f>Frumgögn!AI28</f>
        <v>2230</v>
      </c>
      <c r="Y274" s="10">
        <f t="shared" si="76"/>
        <v>-4.483357515915453E-3</v>
      </c>
      <c r="Z274" s="53">
        <f t="shared" si="77"/>
        <v>6.9285428000633821E-3</v>
      </c>
    </row>
    <row r="275" spans="1:26" x14ac:dyDescent="0.35">
      <c r="B275" s="2" t="s">
        <v>32</v>
      </c>
      <c r="C275" s="68">
        <f>Frumgögn!AG51</f>
        <v>18</v>
      </c>
      <c r="D275" s="69">
        <f>Frumgögn!AH51</f>
        <v>8</v>
      </c>
      <c r="E275" s="70">
        <f>Frumgögn!AI51</f>
        <v>10</v>
      </c>
      <c r="F275" s="71">
        <f>Frumgögn!AG73</f>
        <v>13</v>
      </c>
      <c r="G275" s="72">
        <f>Frumgögn!AH73</f>
        <v>4</v>
      </c>
      <c r="H275" s="73">
        <f>Frumgögn!AI73</f>
        <v>9</v>
      </c>
      <c r="I275" s="74">
        <f>Frumgögn!AG95</f>
        <v>2</v>
      </c>
      <c r="J275" s="69">
        <f>Frumgögn!AH95</f>
        <v>1</v>
      </c>
      <c r="K275" s="70">
        <f>Frumgögn!AI95</f>
        <v>1</v>
      </c>
      <c r="L275" s="71">
        <f>Frumgögn!AG117</f>
        <v>0</v>
      </c>
      <c r="M275" s="72">
        <f>Frumgögn!AH117</f>
        <v>0</v>
      </c>
      <c r="N275" s="73">
        <f>Frumgögn!AI117</f>
        <v>0</v>
      </c>
      <c r="P275" s="45">
        <f t="shared" si="71"/>
        <v>33</v>
      </c>
      <c r="Q275" s="46">
        <f t="shared" si="72"/>
        <v>13</v>
      </c>
      <c r="R275" s="47">
        <f t="shared" si="73"/>
        <v>20</v>
      </c>
      <c r="S275" s="52">
        <f t="shared" si="74"/>
        <v>-1.2660693416439424E-3</v>
      </c>
      <c r="T275" s="53">
        <f t="shared" si="75"/>
        <v>1.9477989871445266E-3</v>
      </c>
      <c r="V275" s="45">
        <f>Frumgögn!AG29</f>
        <v>1383</v>
      </c>
      <c r="W275" s="46">
        <f>Frumgögn!AH29</f>
        <v>475</v>
      </c>
      <c r="X275" s="47">
        <f>Frumgögn!AI29</f>
        <v>908</v>
      </c>
      <c r="Y275" s="10">
        <f t="shared" si="76"/>
        <v>-1.4758106861121553E-3</v>
      </c>
      <c r="Z275" s="53">
        <f t="shared" si="77"/>
        <v>2.8211286378733414E-3</v>
      </c>
    </row>
    <row r="276" spans="1:26" x14ac:dyDescent="0.35">
      <c r="B276" s="2" t="s">
        <v>33</v>
      </c>
      <c r="C276" s="68">
        <f>Frumgögn!AG52</f>
        <v>6</v>
      </c>
      <c r="D276" s="69">
        <f>Frumgögn!AH52</f>
        <v>2</v>
      </c>
      <c r="E276" s="70">
        <f>Frumgögn!AI52</f>
        <v>4</v>
      </c>
      <c r="F276" s="71">
        <f>Frumgögn!AG74</f>
        <v>5</v>
      </c>
      <c r="G276" s="72">
        <f>Frumgögn!AH74</f>
        <v>2</v>
      </c>
      <c r="H276" s="73">
        <f>Frumgögn!AI74</f>
        <v>3</v>
      </c>
      <c r="I276" s="74">
        <f>Frumgögn!AG96</f>
        <v>3</v>
      </c>
      <c r="J276" s="69">
        <f>Frumgögn!AH96</f>
        <v>1</v>
      </c>
      <c r="K276" s="70">
        <f>Frumgögn!AI96</f>
        <v>2</v>
      </c>
      <c r="L276" s="71">
        <f>Frumgögn!AG118</f>
        <v>0</v>
      </c>
      <c r="M276" s="72">
        <f>Frumgögn!AH118</f>
        <v>0</v>
      </c>
      <c r="N276" s="73">
        <f>Frumgögn!AI118</f>
        <v>0</v>
      </c>
      <c r="P276" s="45">
        <f t="shared" si="71"/>
        <v>14</v>
      </c>
      <c r="Q276" s="46">
        <f t="shared" si="72"/>
        <v>5</v>
      </c>
      <c r="R276" s="47">
        <f t="shared" si="73"/>
        <v>9</v>
      </c>
      <c r="S276" s="52">
        <f t="shared" si="74"/>
        <v>-4.8694974678613166E-4</v>
      </c>
      <c r="T276" s="53">
        <f t="shared" si="75"/>
        <v>8.76509544215037E-4</v>
      </c>
      <c r="V276" s="45">
        <f>Frumgögn!AG30</f>
        <v>278</v>
      </c>
      <c r="W276" s="46">
        <f>Frumgögn!AH30</f>
        <v>77</v>
      </c>
      <c r="X276" s="47">
        <f>Frumgögn!AI30</f>
        <v>201</v>
      </c>
      <c r="Y276" s="10">
        <f t="shared" si="76"/>
        <v>-2.3923667964344413E-4</v>
      </c>
      <c r="Z276" s="53">
        <f t="shared" si="77"/>
        <v>6.2450094296535418E-4</v>
      </c>
    </row>
    <row r="277" spans="1:26" ht="15" thickBot="1" x14ac:dyDescent="0.4">
      <c r="B277" s="2" t="s">
        <v>34</v>
      </c>
      <c r="C277" s="75">
        <f>Frumgögn!AG53</f>
        <v>0</v>
      </c>
      <c r="D277" s="76">
        <f>Frumgögn!AH53</f>
        <v>0</v>
      </c>
      <c r="E277" s="77">
        <f>Frumgögn!AI53</f>
        <v>0</v>
      </c>
      <c r="F277" s="78">
        <f>Frumgögn!AG75</f>
        <v>0</v>
      </c>
      <c r="G277" s="79">
        <f>Frumgögn!AH75</f>
        <v>0</v>
      </c>
      <c r="H277" s="80">
        <f>Frumgögn!AI75</f>
        <v>0</v>
      </c>
      <c r="I277" s="81">
        <f>Frumgögn!AG97</f>
        <v>0</v>
      </c>
      <c r="J277" s="76">
        <f>Frumgögn!AH97</f>
        <v>0</v>
      </c>
      <c r="K277" s="77">
        <f>Frumgögn!AI97</f>
        <v>0</v>
      </c>
      <c r="L277" s="78">
        <f>Frumgögn!AG119</f>
        <v>0</v>
      </c>
      <c r="M277" s="79">
        <f>Frumgögn!AH119</f>
        <v>0</v>
      </c>
      <c r="N277" s="80">
        <f>Frumgögn!AI119</f>
        <v>0</v>
      </c>
      <c r="P277" s="48">
        <f t="shared" si="71"/>
        <v>0</v>
      </c>
      <c r="Q277" s="49">
        <f t="shared" si="72"/>
        <v>0</v>
      </c>
      <c r="R277" s="50">
        <f t="shared" si="73"/>
        <v>0</v>
      </c>
      <c r="S277" s="54">
        <f t="shared" si="74"/>
        <v>0</v>
      </c>
      <c r="T277" s="55">
        <f t="shared" si="75"/>
        <v>0</v>
      </c>
      <c r="V277" s="48">
        <f>Frumgögn!AG31</f>
        <v>42</v>
      </c>
      <c r="W277" s="49">
        <f>Frumgögn!AH31</f>
        <v>6</v>
      </c>
      <c r="X277" s="50">
        <f>Frumgögn!AI31</f>
        <v>36</v>
      </c>
      <c r="Y277" s="60">
        <f t="shared" si="76"/>
        <v>-1.8641819192995648E-5</v>
      </c>
      <c r="Z277" s="55">
        <f t="shared" si="77"/>
        <v>1.1185091515797388E-4</v>
      </c>
    </row>
    <row r="278" spans="1:26" x14ac:dyDescent="0.35">
      <c r="B278" s="9"/>
      <c r="C278" s="9"/>
      <c r="D278" s="9"/>
      <c r="H278" s="9"/>
      <c r="I278" s="9"/>
      <c r="J278" s="10"/>
      <c r="O278" s="2" t="s">
        <v>43</v>
      </c>
      <c r="P278" s="9">
        <f>SUM(P257:P277)</f>
        <v>10268</v>
      </c>
      <c r="Q278" s="9">
        <f>SUM(Q257:Q277)</f>
        <v>5425</v>
      </c>
      <c r="R278" s="9">
        <f>SUM(R257:R277)</f>
        <v>4843</v>
      </c>
      <c r="U278" s="2" t="s">
        <v>43</v>
      </c>
      <c r="V278" s="9">
        <f>SUM(V257:V277)</f>
        <v>321857</v>
      </c>
      <c r="W278" s="9">
        <f>SUM(W257:W277)</f>
        <v>161438</v>
      </c>
      <c r="X278" s="9">
        <f>SUM(X257:X277)</f>
        <v>160419</v>
      </c>
    </row>
    <row r="279" spans="1:26" ht="15" thickBot="1" x14ac:dyDescent="0.4"/>
    <row r="280" spans="1:26" ht="21.5" thickBot="1" x14ac:dyDescent="0.55000000000000004">
      <c r="A280" s="2" t="s">
        <v>39</v>
      </c>
      <c r="B280" s="58">
        <v>2014</v>
      </c>
      <c r="C280" s="227" t="s">
        <v>35</v>
      </c>
      <c r="D280" s="228"/>
      <c r="E280" s="229"/>
      <c r="F280" s="227" t="s">
        <v>36</v>
      </c>
      <c r="G280" s="228"/>
      <c r="H280" s="229"/>
      <c r="I280" s="227" t="s">
        <v>37</v>
      </c>
      <c r="J280" s="228"/>
      <c r="K280" s="229"/>
      <c r="L280" s="227" t="s">
        <v>38</v>
      </c>
      <c r="M280" s="228"/>
      <c r="N280" s="229"/>
      <c r="O280" s="51"/>
      <c r="P280" s="230" t="s">
        <v>39</v>
      </c>
      <c r="Q280" s="231"/>
      <c r="R280" s="232"/>
      <c r="S280" s="233">
        <f>B280</f>
        <v>2014</v>
      </c>
      <c r="T280" s="234"/>
      <c r="V280" s="230" t="s">
        <v>40</v>
      </c>
      <c r="W280" s="231"/>
      <c r="X280" s="232"/>
      <c r="Y280" s="233">
        <f>B280</f>
        <v>2014</v>
      </c>
      <c r="Z280" s="234"/>
    </row>
    <row r="281" spans="1:26" ht="15" thickBot="1" x14ac:dyDescent="0.4">
      <c r="A281" s="2"/>
      <c r="B281" s="2"/>
      <c r="C281" s="13" t="s">
        <v>10</v>
      </c>
      <c r="D281" s="12" t="s">
        <v>11</v>
      </c>
      <c r="E281" s="14" t="s">
        <v>12</v>
      </c>
      <c r="F281" s="13" t="s">
        <v>10</v>
      </c>
      <c r="G281" s="12" t="s">
        <v>11</v>
      </c>
      <c r="H281" s="14" t="s">
        <v>12</v>
      </c>
      <c r="I281" s="13" t="s">
        <v>10</v>
      </c>
      <c r="J281" s="12" t="s">
        <v>11</v>
      </c>
      <c r="K281" s="14" t="s">
        <v>12</v>
      </c>
      <c r="L281" s="13" t="s">
        <v>10</v>
      </c>
      <c r="M281" s="12" t="s">
        <v>11</v>
      </c>
      <c r="N281" s="14" t="s">
        <v>12</v>
      </c>
      <c r="O281" s="12"/>
      <c r="P281" s="21" t="s">
        <v>10</v>
      </c>
      <c r="Q281" s="22" t="s">
        <v>11</v>
      </c>
      <c r="R281" s="23" t="s">
        <v>12</v>
      </c>
      <c r="S281" s="18" t="s">
        <v>41</v>
      </c>
      <c r="T281" s="20" t="s">
        <v>42</v>
      </c>
      <c r="U281" s="2"/>
      <c r="V281" s="15" t="s">
        <v>10</v>
      </c>
      <c r="W281" s="16" t="s">
        <v>11</v>
      </c>
      <c r="X281" s="17" t="s">
        <v>12</v>
      </c>
      <c r="Y281" s="18" t="s">
        <v>41</v>
      </c>
      <c r="Z281" s="20" t="s">
        <v>42</v>
      </c>
    </row>
    <row r="282" spans="1:26" x14ac:dyDescent="0.35">
      <c r="B282" s="2" t="s">
        <v>14</v>
      </c>
      <c r="C282" s="61">
        <f>Frumgögn!AJ33</f>
        <v>373</v>
      </c>
      <c r="D282" s="62">
        <f>Frumgögn!AK33</f>
        <v>190</v>
      </c>
      <c r="E282" s="63">
        <f>Frumgögn!AL33</f>
        <v>183</v>
      </c>
      <c r="F282" s="64">
        <f>Frumgögn!AJ55</f>
        <v>330</v>
      </c>
      <c r="G282" s="65">
        <f>Frumgögn!AK55</f>
        <v>164</v>
      </c>
      <c r="H282" s="66">
        <f>Frumgögn!AL55</f>
        <v>166</v>
      </c>
      <c r="I282" s="67">
        <f>Frumgögn!AJ77</f>
        <v>29</v>
      </c>
      <c r="J282" s="62">
        <f>Frumgögn!AK77</f>
        <v>15</v>
      </c>
      <c r="K282" s="63">
        <f>Frumgögn!AL77</f>
        <v>14</v>
      </c>
      <c r="L282" s="64">
        <f>Frumgögn!AJ99</f>
        <v>0</v>
      </c>
      <c r="M282" s="65">
        <f>Frumgögn!AK99</f>
        <v>0</v>
      </c>
      <c r="N282" s="66">
        <f>Frumgögn!AL99</f>
        <v>0</v>
      </c>
      <c r="P282" s="42">
        <f>C282+F282+I282+L282</f>
        <v>732</v>
      </c>
      <c r="Q282" s="43">
        <f>M282+J282+G282+D282</f>
        <v>369</v>
      </c>
      <c r="R282" s="44">
        <f>N282+K282+H282+E282</f>
        <v>363</v>
      </c>
      <c r="S282" s="52">
        <f>Q282/$P$303*-1</f>
        <v>-3.5628077628656947E-2</v>
      </c>
      <c r="T282" s="53">
        <f>R282/$P$303</f>
        <v>3.5048759293231632E-2</v>
      </c>
      <c r="V282" s="42">
        <f>Frumgögn!AJ11</f>
        <v>23153</v>
      </c>
      <c r="W282" s="43">
        <f>Frumgögn!AK11</f>
        <v>11793</v>
      </c>
      <c r="X282" s="44">
        <f>Frumgögn!AL11</f>
        <v>11360</v>
      </c>
      <c r="Y282" s="59">
        <f>W282/$V$303*-1</f>
        <v>-3.6211391250679369E-2</v>
      </c>
      <c r="Z282" s="57">
        <f>X282/$V$303</f>
        <v>3.48818285938877E-2</v>
      </c>
    </row>
    <row r="283" spans="1:26" x14ac:dyDescent="0.35">
      <c r="B283" s="2" t="s">
        <v>15</v>
      </c>
      <c r="C283" s="68">
        <f>Frumgögn!AJ34</f>
        <v>307</v>
      </c>
      <c r="D283" s="69">
        <f>Frumgögn!AK34</f>
        <v>152</v>
      </c>
      <c r="E283" s="70">
        <f>Frumgögn!AL34</f>
        <v>155</v>
      </c>
      <c r="F283" s="71">
        <f>Frumgögn!AJ56</f>
        <v>332</v>
      </c>
      <c r="G283" s="72">
        <f>Frumgögn!AK56</f>
        <v>191</v>
      </c>
      <c r="H283" s="73">
        <f>Frumgögn!AL56</f>
        <v>141</v>
      </c>
      <c r="I283" s="74">
        <f>Frumgögn!AJ78</f>
        <v>48</v>
      </c>
      <c r="J283" s="69">
        <f>Frumgögn!AK78</f>
        <v>18</v>
      </c>
      <c r="K283" s="70">
        <f>Frumgögn!AL78</f>
        <v>30</v>
      </c>
      <c r="L283" s="71">
        <f>Frumgögn!AJ100</f>
        <v>1</v>
      </c>
      <c r="M283" s="72">
        <f>Frumgögn!AK100</f>
        <v>1</v>
      </c>
      <c r="N283" s="73">
        <f>Frumgögn!AL100</f>
        <v>0</v>
      </c>
      <c r="P283" s="45">
        <f t="shared" ref="P283:P302" si="78">C283+F283+I283+L283</f>
        <v>688</v>
      </c>
      <c r="Q283" s="46">
        <f t="shared" ref="Q283:Q302" si="79">M283+J283+G283+D283</f>
        <v>362</v>
      </c>
      <c r="R283" s="47">
        <f t="shared" ref="R283:R302" si="80">N283+K283+H283+E283</f>
        <v>326</v>
      </c>
      <c r="S283" s="52">
        <f t="shared" ref="S283:S302" si="81">Q283/$P$303*-1</f>
        <v>-3.4952206237327414E-2</v>
      </c>
      <c r="T283" s="53">
        <f t="shared" ref="T283:T302" si="82">R283/$P$303</f>
        <v>3.1476296224775512E-2</v>
      </c>
      <c r="V283" s="45">
        <f>Frumgögn!AJ12</f>
        <v>22480</v>
      </c>
      <c r="W283" s="46">
        <f>Frumgögn!AK12</f>
        <v>11557</v>
      </c>
      <c r="X283" s="47">
        <f>Frumgögn!AL12</f>
        <v>10923</v>
      </c>
      <c r="Y283" s="10">
        <f t="shared" ref="Y283:Y302" si="83">W283/$V$303*-1</f>
        <v>-3.5486733543975364E-2</v>
      </c>
      <c r="Z283" s="53">
        <f t="shared" ref="Z283:Z302" si="84">X283/$V$303</f>
        <v>3.3539983603084092E-2</v>
      </c>
    </row>
    <row r="284" spans="1:26" x14ac:dyDescent="0.35">
      <c r="B284" s="2" t="s">
        <v>16</v>
      </c>
      <c r="C284" s="68">
        <f>Frumgögn!AJ35</f>
        <v>304</v>
      </c>
      <c r="D284" s="69">
        <f>Frumgögn!AK35</f>
        <v>154</v>
      </c>
      <c r="E284" s="70">
        <f>Frumgögn!AL35</f>
        <v>150</v>
      </c>
      <c r="F284" s="71">
        <f>Frumgögn!AJ57</f>
        <v>305</v>
      </c>
      <c r="G284" s="72">
        <f>Frumgögn!AK57</f>
        <v>152</v>
      </c>
      <c r="H284" s="73">
        <f>Frumgögn!AL57</f>
        <v>153</v>
      </c>
      <c r="I284" s="74">
        <f>Frumgögn!AJ79</f>
        <v>45</v>
      </c>
      <c r="J284" s="69">
        <f>Frumgögn!AK79</f>
        <v>25</v>
      </c>
      <c r="K284" s="70">
        <f>Frumgögn!AL79</f>
        <v>20</v>
      </c>
      <c r="L284" s="71">
        <f>Frumgögn!AJ101</f>
        <v>4</v>
      </c>
      <c r="M284" s="72">
        <f>Frumgögn!AK101</f>
        <v>4</v>
      </c>
      <c r="N284" s="73">
        <f>Frumgögn!AL101</f>
        <v>0</v>
      </c>
      <c r="P284" s="45">
        <f t="shared" si="78"/>
        <v>658</v>
      </c>
      <c r="Q284" s="46">
        <f t="shared" si="79"/>
        <v>335</v>
      </c>
      <c r="R284" s="47">
        <f t="shared" si="80"/>
        <v>323</v>
      </c>
      <c r="S284" s="52">
        <f t="shared" si="81"/>
        <v>-3.2345273727913487E-2</v>
      </c>
      <c r="T284" s="53">
        <f t="shared" si="82"/>
        <v>3.1186637057062858E-2</v>
      </c>
      <c r="V284" s="45">
        <f>Frumgögn!AJ13</f>
        <v>21176</v>
      </c>
      <c r="W284" s="46">
        <f>Frumgögn!AK13</f>
        <v>10670</v>
      </c>
      <c r="X284" s="47">
        <f>Frumgögn!AL13</f>
        <v>10506</v>
      </c>
      <c r="Y284" s="10">
        <f t="shared" si="83"/>
        <v>-3.2763125976829378E-2</v>
      </c>
      <c r="Z284" s="53">
        <f t="shared" si="84"/>
        <v>3.2259550282340156E-2</v>
      </c>
    </row>
    <row r="285" spans="1:26" x14ac:dyDescent="0.35">
      <c r="B285" s="2" t="s">
        <v>17</v>
      </c>
      <c r="C285" s="68">
        <f>Frumgögn!AJ36</f>
        <v>367</v>
      </c>
      <c r="D285" s="69">
        <f>Frumgögn!AK36</f>
        <v>190</v>
      </c>
      <c r="E285" s="70">
        <f>Frumgögn!AL36</f>
        <v>177</v>
      </c>
      <c r="F285" s="71">
        <f>Frumgögn!AJ58</f>
        <v>327</v>
      </c>
      <c r="G285" s="72">
        <f>Frumgögn!AK58</f>
        <v>156</v>
      </c>
      <c r="H285" s="73">
        <f>Frumgögn!AL58</f>
        <v>171</v>
      </c>
      <c r="I285" s="74">
        <f>Frumgögn!AJ80</f>
        <v>51</v>
      </c>
      <c r="J285" s="69">
        <f>Frumgögn!AK80</f>
        <v>24</v>
      </c>
      <c r="K285" s="70">
        <f>Frumgögn!AL80</f>
        <v>27</v>
      </c>
      <c r="L285" s="71">
        <f>Frumgögn!AJ102</f>
        <v>4</v>
      </c>
      <c r="M285" s="72">
        <f>Frumgögn!AK102</f>
        <v>2</v>
      </c>
      <c r="N285" s="73">
        <f>Frumgögn!AL102</f>
        <v>2</v>
      </c>
      <c r="P285" s="45">
        <f t="shared" si="78"/>
        <v>749</v>
      </c>
      <c r="Q285" s="46">
        <f t="shared" si="79"/>
        <v>372</v>
      </c>
      <c r="R285" s="47">
        <f t="shared" si="80"/>
        <v>377</v>
      </c>
      <c r="S285" s="52">
        <f t="shared" si="81"/>
        <v>-3.5917736796369608E-2</v>
      </c>
      <c r="T285" s="53">
        <f t="shared" si="82"/>
        <v>3.6400502075890705E-2</v>
      </c>
      <c r="V285" s="45">
        <f>Frumgögn!AJ14</f>
        <v>22445</v>
      </c>
      <c r="W285" s="46">
        <f>Frumgögn!AK14</f>
        <v>11521</v>
      </c>
      <c r="X285" s="47">
        <f>Frumgögn!AL14</f>
        <v>10924</v>
      </c>
      <c r="Y285" s="10">
        <f t="shared" si="83"/>
        <v>-3.5376192537867973E-2</v>
      </c>
      <c r="Z285" s="53">
        <f t="shared" si="84"/>
        <v>3.3543054186587075E-2</v>
      </c>
    </row>
    <row r="286" spans="1:26" x14ac:dyDescent="0.35">
      <c r="B286" s="2" t="s">
        <v>18</v>
      </c>
      <c r="C286" s="68">
        <f>Frumgögn!AJ37</f>
        <v>352</v>
      </c>
      <c r="D286" s="69">
        <f>Frumgögn!AK37</f>
        <v>181</v>
      </c>
      <c r="E286" s="70">
        <f>Frumgögn!AL37</f>
        <v>171</v>
      </c>
      <c r="F286" s="71">
        <f>Frumgögn!AJ59</f>
        <v>330</v>
      </c>
      <c r="G286" s="72">
        <f>Frumgögn!AK59</f>
        <v>168</v>
      </c>
      <c r="H286" s="73">
        <f>Frumgögn!AL59</f>
        <v>162</v>
      </c>
      <c r="I286" s="74">
        <f>Frumgögn!AJ81</f>
        <v>48</v>
      </c>
      <c r="J286" s="69">
        <f>Frumgögn!AK81</f>
        <v>28</v>
      </c>
      <c r="K286" s="70">
        <f>Frumgögn!AL81</f>
        <v>20</v>
      </c>
      <c r="L286" s="71">
        <f>Frumgögn!AJ103</f>
        <v>8</v>
      </c>
      <c r="M286" s="72">
        <f>Frumgögn!AK103</f>
        <v>7</v>
      </c>
      <c r="N286" s="73">
        <f>Frumgögn!AL103</f>
        <v>1</v>
      </c>
      <c r="P286" s="45">
        <f t="shared" si="78"/>
        <v>738</v>
      </c>
      <c r="Q286" s="46">
        <f t="shared" si="79"/>
        <v>384</v>
      </c>
      <c r="R286" s="47">
        <f t="shared" si="80"/>
        <v>354</v>
      </c>
      <c r="S286" s="52">
        <f t="shared" si="81"/>
        <v>-3.7076373467220237E-2</v>
      </c>
      <c r="T286" s="53">
        <f t="shared" si="82"/>
        <v>3.4179781790093657E-2</v>
      </c>
      <c r="V286" s="45">
        <f>Frumgögn!AJ15</f>
        <v>24754</v>
      </c>
      <c r="W286" s="46">
        <f>Frumgögn!AK15</f>
        <v>12670</v>
      </c>
      <c r="X286" s="47">
        <f>Frumgögn!AL15</f>
        <v>12084</v>
      </c>
      <c r="Y286" s="10">
        <f t="shared" si="83"/>
        <v>-3.8904292982795519E-2</v>
      </c>
      <c r="Z286" s="53">
        <f t="shared" si="84"/>
        <v>3.7104931050047439E-2</v>
      </c>
    </row>
    <row r="287" spans="1:26" x14ac:dyDescent="0.35">
      <c r="B287" s="2" t="s">
        <v>19</v>
      </c>
      <c r="C287" s="68">
        <f>Frumgögn!AJ38</f>
        <v>341</v>
      </c>
      <c r="D287" s="69">
        <f>Frumgögn!AK38</f>
        <v>189</v>
      </c>
      <c r="E287" s="70">
        <f>Frumgögn!AL38</f>
        <v>152</v>
      </c>
      <c r="F287" s="71">
        <f>Frumgögn!AJ60</f>
        <v>283</v>
      </c>
      <c r="G287" s="72">
        <f>Frumgögn!AK60</f>
        <v>151</v>
      </c>
      <c r="H287" s="73">
        <f>Frumgögn!AL60</f>
        <v>132</v>
      </c>
      <c r="I287" s="74">
        <f>Frumgögn!AJ82</f>
        <v>35</v>
      </c>
      <c r="J287" s="69">
        <f>Frumgögn!AK82</f>
        <v>23</v>
      </c>
      <c r="K287" s="70">
        <f>Frumgögn!AL82</f>
        <v>12</v>
      </c>
      <c r="L287" s="71">
        <f>Frumgögn!AJ104</f>
        <v>4</v>
      </c>
      <c r="M287" s="72">
        <f>Frumgögn!AK104</f>
        <v>3</v>
      </c>
      <c r="N287" s="73">
        <f>Frumgögn!AL104</f>
        <v>1</v>
      </c>
      <c r="P287" s="45">
        <f t="shared" si="78"/>
        <v>663</v>
      </c>
      <c r="Q287" s="46">
        <f t="shared" si="79"/>
        <v>366</v>
      </c>
      <c r="R287" s="47">
        <f t="shared" si="80"/>
        <v>297</v>
      </c>
      <c r="S287" s="52">
        <f t="shared" si="81"/>
        <v>-3.5338418460944286E-2</v>
      </c>
      <c r="T287" s="53">
        <f t="shared" si="82"/>
        <v>2.8676257603553152E-2</v>
      </c>
      <c r="V287" s="45">
        <f>Frumgögn!AJ16</f>
        <v>22751</v>
      </c>
      <c r="W287" s="46">
        <f>Frumgögn!AK16</f>
        <v>11581</v>
      </c>
      <c r="X287" s="47">
        <f>Frumgögn!AL16</f>
        <v>11170</v>
      </c>
      <c r="Y287" s="10">
        <f t="shared" si="83"/>
        <v>-3.5560427548046954E-2</v>
      </c>
      <c r="Z287" s="53">
        <f t="shared" si="84"/>
        <v>3.4298417728320915E-2</v>
      </c>
    </row>
    <row r="288" spans="1:26" x14ac:dyDescent="0.35">
      <c r="B288" s="2" t="s">
        <v>20</v>
      </c>
      <c r="C288" s="68">
        <f>Frumgögn!AJ39</f>
        <v>332</v>
      </c>
      <c r="D288" s="69">
        <f>Frumgögn!AK39</f>
        <v>189</v>
      </c>
      <c r="E288" s="70">
        <f>Frumgögn!AL39</f>
        <v>143</v>
      </c>
      <c r="F288" s="71">
        <f>Frumgögn!AJ61</f>
        <v>291</v>
      </c>
      <c r="G288" s="72">
        <f>Frumgögn!AK61</f>
        <v>133</v>
      </c>
      <c r="H288" s="73">
        <f>Frumgögn!AL61</f>
        <v>158</v>
      </c>
      <c r="I288" s="74">
        <f>Frumgögn!AJ83</f>
        <v>25</v>
      </c>
      <c r="J288" s="69">
        <f>Frumgögn!AK83</f>
        <v>15</v>
      </c>
      <c r="K288" s="70">
        <f>Frumgögn!AL83</f>
        <v>10</v>
      </c>
      <c r="L288" s="71">
        <f>Frumgögn!AJ105</f>
        <v>0</v>
      </c>
      <c r="M288" s="72">
        <f>Frumgögn!AK105</f>
        <v>0</v>
      </c>
      <c r="N288" s="73">
        <f>Frumgögn!AL105</f>
        <v>0</v>
      </c>
      <c r="P288" s="45">
        <f t="shared" si="78"/>
        <v>648</v>
      </c>
      <c r="Q288" s="46">
        <f t="shared" si="79"/>
        <v>337</v>
      </c>
      <c r="R288" s="47">
        <f t="shared" si="80"/>
        <v>311</v>
      </c>
      <c r="S288" s="52">
        <f t="shared" si="81"/>
        <v>-3.253837983972193E-2</v>
      </c>
      <c r="T288" s="53">
        <f t="shared" si="82"/>
        <v>3.0028000386212225E-2</v>
      </c>
      <c r="V288" s="45">
        <f>Frumgögn!AJ17</f>
        <v>23482</v>
      </c>
      <c r="W288" s="46">
        <f>Frumgögn!AK17</f>
        <v>12037</v>
      </c>
      <c r="X288" s="47">
        <f>Frumgögn!AL17</f>
        <v>11445</v>
      </c>
      <c r="Y288" s="10">
        <f t="shared" si="83"/>
        <v>-3.6960613625407236E-2</v>
      </c>
      <c r="Z288" s="53">
        <f t="shared" si="84"/>
        <v>3.5142828191641259E-2</v>
      </c>
    </row>
    <row r="289" spans="2:26" x14ac:dyDescent="0.35">
      <c r="B289" s="2" t="s">
        <v>21</v>
      </c>
      <c r="C289" s="68">
        <f>Frumgögn!AJ40</f>
        <v>276</v>
      </c>
      <c r="D289" s="69">
        <f>Frumgögn!AK40</f>
        <v>156</v>
      </c>
      <c r="E289" s="70">
        <f>Frumgögn!AL40</f>
        <v>120</v>
      </c>
      <c r="F289" s="71">
        <f>Frumgögn!AJ62</f>
        <v>281</v>
      </c>
      <c r="G289" s="72">
        <f>Frumgögn!AK62</f>
        <v>146</v>
      </c>
      <c r="H289" s="73">
        <f>Frumgögn!AL62</f>
        <v>135</v>
      </c>
      <c r="I289" s="74">
        <f>Frumgögn!AJ84</f>
        <v>39</v>
      </c>
      <c r="J289" s="69">
        <f>Frumgögn!AK84</f>
        <v>15</v>
      </c>
      <c r="K289" s="70">
        <f>Frumgögn!AL84</f>
        <v>24</v>
      </c>
      <c r="L289" s="71">
        <f>Frumgögn!AJ106</f>
        <v>5</v>
      </c>
      <c r="M289" s="72">
        <f>Frumgögn!AK106</f>
        <v>4</v>
      </c>
      <c r="N289" s="73">
        <f>Frumgögn!AL106</f>
        <v>1</v>
      </c>
      <c r="P289" s="45">
        <f t="shared" si="78"/>
        <v>601</v>
      </c>
      <c r="Q289" s="46">
        <f t="shared" si="79"/>
        <v>321</v>
      </c>
      <c r="R289" s="47">
        <f t="shared" si="80"/>
        <v>280</v>
      </c>
      <c r="S289" s="52">
        <f t="shared" si="81"/>
        <v>-3.0993530945254418E-2</v>
      </c>
      <c r="T289" s="53">
        <f t="shared" si="82"/>
        <v>2.7034855653181422E-2</v>
      </c>
      <c r="V289" s="45">
        <f>Frumgögn!AJ18</f>
        <v>21220</v>
      </c>
      <c r="W289" s="46">
        <f>Frumgögn!AK18</f>
        <v>10717</v>
      </c>
      <c r="X289" s="47">
        <f>Frumgögn!AL18</f>
        <v>10503</v>
      </c>
      <c r="Y289" s="10">
        <f t="shared" si="83"/>
        <v>-3.2907443401469581E-2</v>
      </c>
      <c r="Z289" s="53">
        <f t="shared" si="84"/>
        <v>3.2250338531831201E-2</v>
      </c>
    </row>
    <row r="290" spans="2:26" x14ac:dyDescent="0.35">
      <c r="B290" s="2" t="s">
        <v>22</v>
      </c>
      <c r="C290" s="68">
        <f>Frumgögn!AJ41</f>
        <v>309</v>
      </c>
      <c r="D290" s="69">
        <f>Frumgögn!AK41</f>
        <v>167</v>
      </c>
      <c r="E290" s="70">
        <f>Frumgögn!AL41</f>
        <v>142</v>
      </c>
      <c r="F290" s="71">
        <f>Frumgögn!AJ63</f>
        <v>328</v>
      </c>
      <c r="G290" s="72">
        <f>Frumgögn!AK63</f>
        <v>177</v>
      </c>
      <c r="H290" s="73">
        <f>Frumgögn!AL63</f>
        <v>151</v>
      </c>
      <c r="I290" s="74">
        <f>Frumgögn!AJ85</f>
        <v>46</v>
      </c>
      <c r="J290" s="69">
        <f>Frumgögn!AK85</f>
        <v>26</v>
      </c>
      <c r="K290" s="70">
        <f>Frumgögn!AL85</f>
        <v>20</v>
      </c>
      <c r="L290" s="71">
        <f>Frumgögn!AJ107</f>
        <v>2</v>
      </c>
      <c r="M290" s="72">
        <f>Frumgögn!AK107</f>
        <v>2</v>
      </c>
      <c r="N290" s="73">
        <f>Frumgögn!AL107</f>
        <v>0</v>
      </c>
      <c r="P290" s="45">
        <f t="shared" si="78"/>
        <v>685</v>
      </c>
      <c r="Q290" s="46">
        <f t="shared" si="79"/>
        <v>372</v>
      </c>
      <c r="R290" s="47">
        <f t="shared" si="80"/>
        <v>313</v>
      </c>
      <c r="S290" s="52">
        <f t="shared" si="81"/>
        <v>-3.5917736796369608E-2</v>
      </c>
      <c r="T290" s="53">
        <f t="shared" si="82"/>
        <v>3.0221106498020664E-2</v>
      </c>
      <c r="V290" s="45">
        <f>Frumgögn!AJ19</f>
        <v>21038</v>
      </c>
      <c r="W290" s="46">
        <f>Frumgögn!AK19</f>
        <v>10592</v>
      </c>
      <c r="X290" s="47">
        <f>Frumgögn!AL19</f>
        <v>10446</v>
      </c>
      <c r="Y290" s="10">
        <f t="shared" si="83"/>
        <v>-3.2523620463596699E-2</v>
      </c>
      <c r="Z290" s="53">
        <f t="shared" si="84"/>
        <v>3.2075315272161169E-2</v>
      </c>
    </row>
    <row r="291" spans="2:26" x14ac:dyDescent="0.35">
      <c r="B291" s="2" t="s">
        <v>23</v>
      </c>
      <c r="C291" s="68">
        <f>Frumgögn!AJ42</f>
        <v>339</v>
      </c>
      <c r="D291" s="69">
        <f>Frumgögn!AK42</f>
        <v>184</v>
      </c>
      <c r="E291" s="70">
        <f>Frumgögn!AL42</f>
        <v>155</v>
      </c>
      <c r="F291" s="71">
        <f>Frumgögn!AJ64</f>
        <v>316</v>
      </c>
      <c r="G291" s="72">
        <f>Frumgögn!AK64</f>
        <v>161</v>
      </c>
      <c r="H291" s="73">
        <f>Frumgögn!AL64</f>
        <v>155</v>
      </c>
      <c r="I291" s="74">
        <f>Frumgögn!AJ86</f>
        <v>34</v>
      </c>
      <c r="J291" s="69">
        <f>Frumgögn!AK86</f>
        <v>17</v>
      </c>
      <c r="K291" s="70">
        <f>Frumgögn!AL86</f>
        <v>17</v>
      </c>
      <c r="L291" s="71">
        <f>Frumgögn!AJ108</f>
        <v>6</v>
      </c>
      <c r="M291" s="72">
        <f>Frumgögn!AK108</f>
        <v>4</v>
      </c>
      <c r="N291" s="73">
        <f>Frumgögn!AL108</f>
        <v>2</v>
      </c>
      <c r="P291" s="45">
        <f t="shared" si="78"/>
        <v>695</v>
      </c>
      <c r="Q291" s="46">
        <f t="shared" si="79"/>
        <v>366</v>
      </c>
      <c r="R291" s="47">
        <f t="shared" si="80"/>
        <v>329</v>
      </c>
      <c r="S291" s="52">
        <f t="shared" si="81"/>
        <v>-3.5338418460944286E-2</v>
      </c>
      <c r="T291" s="53">
        <f t="shared" si="82"/>
        <v>3.1765955392488172E-2</v>
      </c>
      <c r="V291" s="45">
        <f>Frumgögn!AJ20</f>
        <v>21329</v>
      </c>
      <c r="W291" s="46">
        <f>Frumgögn!AK20</f>
        <v>10515</v>
      </c>
      <c r="X291" s="47">
        <f>Frumgögn!AL20</f>
        <v>10814</v>
      </c>
      <c r="Y291" s="10">
        <f t="shared" si="83"/>
        <v>-3.2287185533867002E-2</v>
      </c>
      <c r="Z291" s="53">
        <f t="shared" si="84"/>
        <v>3.3205290001258936E-2</v>
      </c>
    </row>
    <row r="292" spans="2:26" x14ac:dyDescent="0.35">
      <c r="B292" s="2" t="s">
        <v>24</v>
      </c>
      <c r="C292" s="68">
        <f>Frumgögn!AJ43</f>
        <v>360</v>
      </c>
      <c r="D292" s="69">
        <f>Frumgögn!AK43</f>
        <v>202</v>
      </c>
      <c r="E292" s="70">
        <f>Frumgögn!AL43</f>
        <v>158</v>
      </c>
      <c r="F292" s="71">
        <f>Frumgögn!AJ65</f>
        <v>319</v>
      </c>
      <c r="G292" s="72">
        <f>Frumgögn!AK65</f>
        <v>152</v>
      </c>
      <c r="H292" s="73">
        <f>Frumgögn!AL65</f>
        <v>167</v>
      </c>
      <c r="I292" s="74">
        <f>Frumgögn!AJ87</f>
        <v>53</v>
      </c>
      <c r="J292" s="69">
        <f>Frumgögn!AK87</f>
        <v>22</v>
      </c>
      <c r="K292" s="70">
        <f>Frumgögn!AL87</f>
        <v>31</v>
      </c>
      <c r="L292" s="71">
        <f>Frumgögn!AJ109</f>
        <v>10</v>
      </c>
      <c r="M292" s="72">
        <f>Frumgögn!AK109</f>
        <v>5</v>
      </c>
      <c r="N292" s="73">
        <f>Frumgögn!AL109</f>
        <v>5</v>
      </c>
      <c r="P292" s="45">
        <f t="shared" si="78"/>
        <v>742</v>
      </c>
      <c r="Q292" s="46">
        <f t="shared" si="79"/>
        <v>381</v>
      </c>
      <c r="R292" s="47">
        <f t="shared" si="80"/>
        <v>361</v>
      </c>
      <c r="S292" s="52">
        <f t="shared" si="81"/>
        <v>-3.6786714299507577E-2</v>
      </c>
      <c r="T292" s="53">
        <f t="shared" si="82"/>
        <v>3.4855653181423189E-2</v>
      </c>
      <c r="V292" s="45">
        <f>Frumgögn!AJ21</f>
        <v>21598</v>
      </c>
      <c r="W292" s="46">
        <f>Frumgögn!AK21</f>
        <v>10781</v>
      </c>
      <c r="X292" s="47">
        <f>Frumgögn!AL21</f>
        <v>10817</v>
      </c>
      <c r="Y292" s="10">
        <f t="shared" si="83"/>
        <v>-3.31039607456605E-2</v>
      </c>
      <c r="Z292" s="53">
        <f t="shared" si="84"/>
        <v>3.3214501751767891E-2</v>
      </c>
    </row>
    <row r="293" spans="2:26" x14ac:dyDescent="0.35">
      <c r="B293" s="2" t="s">
        <v>25</v>
      </c>
      <c r="C293" s="68">
        <f>Frumgögn!AJ44</f>
        <v>287</v>
      </c>
      <c r="D293" s="69">
        <f>Frumgögn!AK44</f>
        <v>169</v>
      </c>
      <c r="E293" s="70">
        <f>Frumgögn!AL44</f>
        <v>118</v>
      </c>
      <c r="F293" s="71">
        <f>Frumgögn!AJ66</f>
        <v>311</v>
      </c>
      <c r="G293" s="72">
        <f>Frumgögn!AK66</f>
        <v>169</v>
      </c>
      <c r="H293" s="73">
        <f>Frumgögn!AL66</f>
        <v>142</v>
      </c>
      <c r="I293" s="74">
        <f>Frumgögn!AJ88</f>
        <v>56</v>
      </c>
      <c r="J293" s="69">
        <f>Frumgögn!AK88</f>
        <v>35</v>
      </c>
      <c r="K293" s="70">
        <f>Frumgögn!AL88</f>
        <v>21</v>
      </c>
      <c r="L293" s="71">
        <f>Frumgögn!AJ110</f>
        <v>7</v>
      </c>
      <c r="M293" s="72">
        <f>Frumgögn!AK110</f>
        <v>4</v>
      </c>
      <c r="N293" s="73">
        <f>Frumgögn!AL110</f>
        <v>3</v>
      </c>
      <c r="P293" s="45">
        <f t="shared" si="78"/>
        <v>661</v>
      </c>
      <c r="Q293" s="46">
        <f t="shared" si="79"/>
        <v>377</v>
      </c>
      <c r="R293" s="47">
        <f t="shared" si="80"/>
        <v>284</v>
      </c>
      <c r="S293" s="52">
        <f t="shared" si="81"/>
        <v>-3.6400502075890705E-2</v>
      </c>
      <c r="T293" s="53">
        <f t="shared" si="82"/>
        <v>2.7421067876798301E-2</v>
      </c>
      <c r="V293" s="45">
        <f>Frumgögn!AJ22</f>
        <v>20062</v>
      </c>
      <c r="W293" s="46">
        <f>Frumgögn!AK22</f>
        <v>10060</v>
      </c>
      <c r="X293" s="47">
        <f>Frumgögn!AL22</f>
        <v>10002</v>
      </c>
      <c r="Y293" s="10">
        <f t="shared" si="83"/>
        <v>-3.0890070040009703E-2</v>
      </c>
      <c r="Z293" s="53">
        <f t="shared" si="84"/>
        <v>3.0711976196836684E-2</v>
      </c>
    </row>
    <row r="294" spans="2:26" x14ac:dyDescent="0.35">
      <c r="B294" s="2" t="s">
        <v>26</v>
      </c>
      <c r="C294" s="68">
        <f>Frumgögn!AJ45</f>
        <v>276</v>
      </c>
      <c r="D294" s="69">
        <f>Frumgögn!AK45</f>
        <v>157</v>
      </c>
      <c r="E294" s="70">
        <f>Frumgögn!AL45</f>
        <v>119</v>
      </c>
      <c r="F294" s="71">
        <f>Frumgögn!AJ67</f>
        <v>285</v>
      </c>
      <c r="G294" s="72">
        <f>Frumgögn!AK67</f>
        <v>154</v>
      </c>
      <c r="H294" s="73">
        <f>Frumgögn!AL67</f>
        <v>131</v>
      </c>
      <c r="I294" s="74">
        <f>Frumgögn!AJ89</f>
        <v>42</v>
      </c>
      <c r="J294" s="69">
        <f>Frumgögn!AK89</f>
        <v>20</v>
      </c>
      <c r="K294" s="70">
        <f>Frumgögn!AL89</f>
        <v>22</v>
      </c>
      <c r="L294" s="71">
        <f>Frumgögn!AJ111</f>
        <v>7</v>
      </c>
      <c r="M294" s="72">
        <f>Frumgögn!AK111</f>
        <v>4</v>
      </c>
      <c r="N294" s="73">
        <f>Frumgögn!AL111</f>
        <v>3</v>
      </c>
      <c r="P294" s="45">
        <f t="shared" si="78"/>
        <v>610</v>
      </c>
      <c r="Q294" s="46">
        <f t="shared" si="79"/>
        <v>335</v>
      </c>
      <c r="R294" s="47">
        <f t="shared" si="80"/>
        <v>275</v>
      </c>
      <c r="S294" s="52">
        <f t="shared" si="81"/>
        <v>-3.2345273727913487E-2</v>
      </c>
      <c r="T294" s="53">
        <f t="shared" si="82"/>
        <v>2.6552090373660325E-2</v>
      </c>
      <c r="V294" s="45">
        <f>Frumgögn!AJ23</f>
        <v>17141</v>
      </c>
      <c r="W294" s="46">
        <f>Frumgögn!AK23</f>
        <v>8701</v>
      </c>
      <c r="X294" s="47">
        <f>Frumgögn!AL23</f>
        <v>8440</v>
      </c>
      <c r="Y294" s="10">
        <f t="shared" si="83"/>
        <v>-2.6717147059455708E-2</v>
      </c>
      <c r="Z294" s="53">
        <f t="shared" si="84"/>
        <v>2.5915724765177128E-2</v>
      </c>
    </row>
    <row r="295" spans="2:26" x14ac:dyDescent="0.35">
      <c r="B295" s="2" t="s">
        <v>27</v>
      </c>
      <c r="C295" s="68">
        <f>Frumgögn!AJ46</f>
        <v>220</v>
      </c>
      <c r="D295" s="69">
        <f>Frumgögn!AK46</f>
        <v>117</v>
      </c>
      <c r="E295" s="70">
        <f>Frumgögn!AL46</f>
        <v>103</v>
      </c>
      <c r="F295" s="71">
        <f>Frumgögn!AJ68</f>
        <v>224</v>
      </c>
      <c r="G295" s="72">
        <f>Frumgögn!AK68</f>
        <v>122</v>
      </c>
      <c r="H295" s="73">
        <f>Frumgögn!AL68</f>
        <v>102</v>
      </c>
      <c r="I295" s="74">
        <f>Frumgögn!AJ90</f>
        <v>40</v>
      </c>
      <c r="J295" s="69">
        <f>Frumgögn!AK90</f>
        <v>25</v>
      </c>
      <c r="K295" s="70">
        <f>Frumgögn!AL90</f>
        <v>15</v>
      </c>
      <c r="L295" s="71">
        <f>Frumgögn!AJ112</f>
        <v>3</v>
      </c>
      <c r="M295" s="72">
        <f>Frumgögn!AK112</f>
        <v>2</v>
      </c>
      <c r="N295" s="73">
        <f>Frumgögn!AL112</f>
        <v>1</v>
      </c>
      <c r="P295" s="45">
        <f t="shared" si="78"/>
        <v>487</v>
      </c>
      <c r="Q295" s="46">
        <f t="shared" si="79"/>
        <v>266</v>
      </c>
      <c r="R295" s="47">
        <f t="shared" si="80"/>
        <v>221</v>
      </c>
      <c r="S295" s="52">
        <f t="shared" si="81"/>
        <v>-2.5683112870522353E-2</v>
      </c>
      <c r="T295" s="53">
        <f t="shared" si="82"/>
        <v>2.1338225354832482E-2</v>
      </c>
      <c r="V295" s="45">
        <f>Frumgögn!AJ24</f>
        <v>13870</v>
      </c>
      <c r="W295" s="46">
        <f>Frumgögn!AK24</f>
        <v>7015</v>
      </c>
      <c r="X295" s="47">
        <f>Frumgögn!AL24</f>
        <v>6855</v>
      </c>
      <c r="Y295" s="10">
        <f t="shared" si="83"/>
        <v>-2.1540143273426248E-2</v>
      </c>
      <c r="Z295" s="53">
        <f t="shared" si="84"/>
        <v>2.1048849912948957E-2</v>
      </c>
    </row>
    <row r="296" spans="2:26" x14ac:dyDescent="0.35">
      <c r="B296" s="2" t="s">
        <v>28</v>
      </c>
      <c r="C296" s="68">
        <f>Frumgögn!AJ47</f>
        <v>154</v>
      </c>
      <c r="D296" s="69">
        <f>Frumgögn!AK47</f>
        <v>85</v>
      </c>
      <c r="E296" s="70">
        <f>Frumgögn!AL47</f>
        <v>69</v>
      </c>
      <c r="F296" s="71">
        <f>Frumgögn!AJ69</f>
        <v>178</v>
      </c>
      <c r="G296" s="72">
        <f>Frumgögn!AK69</f>
        <v>100</v>
      </c>
      <c r="H296" s="73">
        <f>Frumgögn!AL69</f>
        <v>78</v>
      </c>
      <c r="I296" s="74">
        <f>Frumgögn!AJ91</f>
        <v>27</v>
      </c>
      <c r="J296" s="69">
        <f>Frumgögn!AK91</f>
        <v>18</v>
      </c>
      <c r="K296" s="70">
        <f>Frumgögn!AL91</f>
        <v>9</v>
      </c>
      <c r="L296" s="71">
        <f>Frumgögn!AJ113</f>
        <v>2</v>
      </c>
      <c r="M296" s="72">
        <f>Frumgögn!AK113</f>
        <v>1</v>
      </c>
      <c r="N296" s="73">
        <f>Frumgögn!AL113</f>
        <v>1</v>
      </c>
      <c r="P296" s="45">
        <f t="shared" si="78"/>
        <v>361</v>
      </c>
      <c r="Q296" s="46">
        <f t="shared" si="79"/>
        <v>204</v>
      </c>
      <c r="R296" s="47">
        <f t="shared" si="80"/>
        <v>157</v>
      </c>
      <c r="S296" s="52">
        <f t="shared" si="81"/>
        <v>-1.9696823404460752E-2</v>
      </c>
      <c r="T296" s="53">
        <f t="shared" si="82"/>
        <v>1.5158829776962441E-2</v>
      </c>
      <c r="V296" s="45">
        <f>Frumgögn!AJ25</f>
        <v>9781</v>
      </c>
      <c r="W296" s="46">
        <f>Frumgögn!AK25</f>
        <v>4690</v>
      </c>
      <c r="X296" s="47">
        <f>Frumgögn!AL25</f>
        <v>5091</v>
      </c>
      <c r="Y296" s="10">
        <f t="shared" si="83"/>
        <v>-1.4401036628990607E-2</v>
      </c>
      <c r="Z296" s="53">
        <f t="shared" si="84"/>
        <v>1.5632340613686818E-2</v>
      </c>
    </row>
    <row r="297" spans="2:26" x14ac:dyDescent="0.35">
      <c r="B297" s="2" t="s">
        <v>29</v>
      </c>
      <c r="C297" s="68">
        <f>Frumgögn!AJ48</f>
        <v>113</v>
      </c>
      <c r="D297" s="69">
        <f>Frumgögn!AK48</f>
        <v>56</v>
      </c>
      <c r="E297" s="70">
        <f>Frumgögn!AL48</f>
        <v>57</v>
      </c>
      <c r="F297" s="71">
        <f>Frumgögn!AJ70</f>
        <v>122</v>
      </c>
      <c r="G297" s="72">
        <f>Frumgögn!AK70</f>
        <v>60</v>
      </c>
      <c r="H297" s="73">
        <f>Frumgögn!AL70</f>
        <v>62</v>
      </c>
      <c r="I297" s="74">
        <f>Frumgögn!AJ92</f>
        <v>21</v>
      </c>
      <c r="J297" s="69">
        <f>Frumgögn!AK92</f>
        <v>8</v>
      </c>
      <c r="K297" s="70">
        <f>Frumgögn!AL92</f>
        <v>13</v>
      </c>
      <c r="L297" s="71">
        <f>Frumgögn!AJ114</f>
        <v>1</v>
      </c>
      <c r="M297" s="72">
        <f>Frumgögn!AK114</f>
        <v>0</v>
      </c>
      <c r="N297" s="73">
        <f>Frumgögn!AL114</f>
        <v>1</v>
      </c>
      <c r="P297" s="45">
        <f t="shared" si="78"/>
        <v>257</v>
      </c>
      <c r="Q297" s="46">
        <f t="shared" si="79"/>
        <v>124</v>
      </c>
      <c r="R297" s="47">
        <f t="shared" si="80"/>
        <v>133</v>
      </c>
      <c r="S297" s="52">
        <f t="shared" si="81"/>
        <v>-1.1972578932123201E-2</v>
      </c>
      <c r="T297" s="53">
        <f t="shared" si="82"/>
        <v>1.2841556435261177E-2</v>
      </c>
      <c r="V297" s="45">
        <f>Frumgögn!AJ26</f>
        <v>7574</v>
      </c>
      <c r="W297" s="46">
        <f>Frumgögn!AK26</f>
        <v>3562</v>
      </c>
      <c r="X297" s="47">
        <f>Frumgögn!AL26</f>
        <v>4012</v>
      </c>
      <c r="Y297" s="10">
        <f t="shared" si="83"/>
        <v>-1.0937418437625702E-2</v>
      </c>
      <c r="Z297" s="53">
        <f t="shared" si="84"/>
        <v>1.2319181013968084E-2</v>
      </c>
    </row>
    <row r="298" spans="2:26" x14ac:dyDescent="0.35">
      <c r="B298" s="2" t="s">
        <v>30</v>
      </c>
      <c r="C298" s="68">
        <f>Frumgögn!AJ49</f>
        <v>72</v>
      </c>
      <c r="D298" s="69">
        <f>Frumgögn!AK49</f>
        <v>42</v>
      </c>
      <c r="E298" s="70">
        <f>Frumgögn!AL49</f>
        <v>30</v>
      </c>
      <c r="F298" s="71">
        <f>Frumgögn!AJ71</f>
        <v>83</v>
      </c>
      <c r="G298" s="72">
        <f>Frumgögn!AK71</f>
        <v>42</v>
      </c>
      <c r="H298" s="73">
        <f>Frumgögn!AL71</f>
        <v>41</v>
      </c>
      <c r="I298" s="74">
        <f>Frumgögn!AJ93</f>
        <v>29</v>
      </c>
      <c r="J298" s="69">
        <f>Frumgögn!AK93</f>
        <v>18</v>
      </c>
      <c r="K298" s="70">
        <f>Frumgögn!AL93</f>
        <v>11</v>
      </c>
      <c r="L298" s="71">
        <f>Frumgögn!AJ115</f>
        <v>2</v>
      </c>
      <c r="M298" s="72">
        <f>Frumgögn!AK115</f>
        <v>2</v>
      </c>
      <c r="N298" s="73">
        <f>Frumgögn!AL115</f>
        <v>0</v>
      </c>
      <c r="P298" s="45">
        <f t="shared" si="78"/>
        <v>186</v>
      </c>
      <c r="Q298" s="46">
        <f t="shared" si="79"/>
        <v>104</v>
      </c>
      <c r="R298" s="47">
        <f t="shared" si="80"/>
        <v>82</v>
      </c>
      <c r="S298" s="52">
        <f t="shared" si="81"/>
        <v>-1.0041517814038814E-2</v>
      </c>
      <c r="T298" s="53">
        <f t="shared" si="82"/>
        <v>7.9173505841459886E-3</v>
      </c>
      <c r="V298" s="45">
        <f>Frumgögn!AJ27</f>
        <v>6262</v>
      </c>
      <c r="W298" s="46">
        <f>Frumgögn!AK27</f>
        <v>2786</v>
      </c>
      <c r="X298" s="47">
        <f>Frumgögn!AL27</f>
        <v>3476</v>
      </c>
      <c r="Y298" s="10">
        <f t="shared" si="83"/>
        <v>-8.5546456393108383E-3</v>
      </c>
      <c r="Z298" s="53">
        <f t="shared" si="84"/>
        <v>1.0673348256369158E-2</v>
      </c>
    </row>
    <row r="299" spans="2:26" x14ac:dyDescent="0.35">
      <c r="B299" s="2" t="s">
        <v>31</v>
      </c>
      <c r="C299" s="68">
        <f>Frumgögn!AJ50</f>
        <v>57</v>
      </c>
      <c r="D299" s="69">
        <f>Frumgögn!AK50</f>
        <v>20</v>
      </c>
      <c r="E299" s="70">
        <f>Frumgögn!AL50</f>
        <v>37</v>
      </c>
      <c r="F299" s="71">
        <f>Frumgögn!AJ72</f>
        <v>65</v>
      </c>
      <c r="G299" s="72">
        <f>Frumgögn!AK72</f>
        <v>32</v>
      </c>
      <c r="H299" s="73">
        <f>Frumgögn!AL72</f>
        <v>33</v>
      </c>
      <c r="I299" s="74">
        <f>Frumgögn!AJ94</f>
        <v>22</v>
      </c>
      <c r="J299" s="69">
        <f>Frumgögn!AK94</f>
        <v>7</v>
      </c>
      <c r="K299" s="70">
        <f>Frumgögn!AL94</f>
        <v>15</v>
      </c>
      <c r="L299" s="71">
        <f>Frumgögn!AJ116</f>
        <v>1</v>
      </c>
      <c r="M299" s="72">
        <f>Frumgögn!AK116</f>
        <v>0</v>
      </c>
      <c r="N299" s="73">
        <f>Frumgögn!AL116</f>
        <v>1</v>
      </c>
      <c r="P299" s="45">
        <f t="shared" si="78"/>
        <v>145</v>
      </c>
      <c r="Q299" s="46">
        <f t="shared" si="79"/>
        <v>59</v>
      </c>
      <c r="R299" s="47">
        <f t="shared" si="80"/>
        <v>86</v>
      </c>
      <c r="S299" s="52">
        <f t="shared" si="81"/>
        <v>-5.696630298348943E-3</v>
      </c>
      <c r="T299" s="53">
        <f t="shared" si="82"/>
        <v>8.3035628077628657E-3</v>
      </c>
      <c r="V299" s="45">
        <f>Frumgögn!AJ28</f>
        <v>3722</v>
      </c>
      <c r="W299" s="46">
        <f>Frumgögn!AK28</f>
        <v>1481</v>
      </c>
      <c r="X299" s="47">
        <f>Frumgögn!AL28</f>
        <v>2241</v>
      </c>
      <c r="Y299" s="10">
        <f t="shared" si="83"/>
        <v>-4.5475341679179293E-3</v>
      </c>
      <c r="Z299" s="53">
        <f t="shared" si="84"/>
        <v>6.8811776301850643E-3</v>
      </c>
    </row>
    <row r="300" spans="2:26" x14ac:dyDescent="0.35">
      <c r="B300" s="2" t="s">
        <v>32</v>
      </c>
      <c r="C300" s="68">
        <f>Frumgögn!AJ51</f>
        <v>17</v>
      </c>
      <c r="D300" s="69">
        <f>Frumgögn!AK51</f>
        <v>6</v>
      </c>
      <c r="E300" s="70">
        <f>Frumgögn!AL51</f>
        <v>11</v>
      </c>
      <c r="F300" s="71">
        <f>Frumgögn!AJ73</f>
        <v>17</v>
      </c>
      <c r="G300" s="72">
        <f>Frumgögn!AK73</f>
        <v>6</v>
      </c>
      <c r="H300" s="73">
        <f>Frumgögn!AL73</f>
        <v>11</v>
      </c>
      <c r="I300" s="74">
        <f>Frumgögn!AJ95</f>
        <v>2</v>
      </c>
      <c r="J300" s="69">
        <f>Frumgögn!AK95</f>
        <v>1</v>
      </c>
      <c r="K300" s="70">
        <f>Frumgögn!AL95</f>
        <v>1</v>
      </c>
      <c r="L300" s="71">
        <f>Frumgögn!AJ117</f>
        <v>1</v>
      </c>
      <c r="M300" s="72">
        <f>Frumgögn!AK117</f>
        <v>1</v>
      </c>
      <c r="N300" s="73">
        <f>Frumgögn!AL117</f>
        <v>0</v>
      </c>
      <c r="P300" s="45">
        <f t="shared" si="78"/>
        <v>37</v>
      </c>
      <c r="Q300" s="46">
        <f t="shared" si="79"/>
        <v>14</v>
      </c>
      <c r="R300" s="47">
        <f t="shared" si="80"/>
        <v>23</v>
      </c>
      <c r="S300" s="52">
        <f t="shared" si="81"/>
        <v>-1.3517427826590712E-3</v>
      </c>
      <c r="T300" s="53">
        <f t="shared" si="82"/>
        <v>2.2207202857970456E-3</v>
      </c>
      <c r="V300" s="45">
        <f>Frumgögn!AJ29</f>
        <v>1498</v>
      </c>
      <c r="W300" s="46">
        <f>Frumgögn!AK29</f>
        <v>492</v>
      </c>
      <c r="X300" s="47">
        <f>Frumgögn!AL29</f>
        <v>1006</v>
      </c>
      <c r="Y300" s="10">
        <f t="shared" si="83"/>
        <v>-1.5107270834676713E-3</v>
      </c>
      <c r="Z300" s="53">
        <f t="shared" si="84"/>
        <v>3.0890070040009705E-3</v>
      </c>
    </row>
    <row r="301" spans="2:26" x14ac:dyDescent="0.35">
      <c r="B301" s="2" t="s">
        <v>33</v>
      </c>
      <c r="C301" s="68">
        <f>Frumgögn!AJ52</f>
        <v>5</v>
      </c>
      <c r="D301" s="69">
        <f>Frumgögn!AK52</f>
        <v>3</v>
      </c>
      <c r="E301" s="70">
        <f>Frumgögn!AL52</f>
        <v>2</v>
      </c>
      <c r="F301" s="71">
        <f>Frumgögn!AJ74</f>
        <v>5</v>
      </c>
      <c r="G301" s="72">
        <f>Frumgögn!AK74</f>
        <v>3</v>
      </c>
      <c r="H301" s="73">
        <f>Frumgögn!AL74</f>
        <v>2</v>
      </c>
      <c r="I301" s="74">
        <f>Frumgögn!AJ96</f>
        <v>3</v>
      </c>
      <c r="J301" s="69">
        <f>Frumgögn!AK96</f>
        <v>1</v>
      </c>
      <c r="K301" s="70">
        <f>Frumgögn!AL96</f>
        <v>2</v>
      </c>
      <c r="L301" s="71">
        <f>Frumgögn!AJ118</f>
        <v>0</v>
      </c>
      <c r="M301" s="72">
        <f>Frumgögn!AK118</f>
        <v>0</v>
      </c>
      <c r="N301" s="73">
        <f>Frumgögn!AL118</f>
        <v>0</v>
      </c>
      <c r="P301" s="45">
        <f t="shared" si="78"/>
        <v>13</v>
      </c>
      <c r="Q301" s="46">
        <f t="shared" si="79"/>
        <v>7</v>
      </c>
      <c r="R301" s="47">
        <f t="shared" si="80"/>
        <v>6</v>
      </c>
      <c r="S301" s="52">
        <f t="shared" si="81"/>
        <v>-6.758713913295356E-4</v>
      </c>
      <c r="T301" s="53">
        <f t="shared" si="82"/>
        <v>5.7931833542531621E-4</v>
      </c>
      <c r="V301" s="45">
        <f>Frumgögn!AJ30</f>
        <v>300</v>
      </c>
      <c r="W301" s="46">
        <f>Frumgögn!AK30</f>
        <v>91</v>
      </c>
      <c r="X301" s="47">
        <f>Frumgögn!AL30</f>
        <v>209</v>
      </c>
      <c r="Y301" s="10">
        <f t="shared" si="83"/>
        <v>-2.7942309877145954E-4</v>
      </c>
      <c r="Z301" s="53">
        <f t="shared" si="84"/>
        <v>6.4175195212346197E-4</v>
      </c>
    </row>
    <row r="302" spans="2:26" ht="15" thickBot="1" x14ac:dyDescent="0.4">
      <c r="B302" s="2" t="s">
        <v>34</v>
      </c>
      <c r="C302" s="75">
        <f>Frumgögn!AJ53</f>
        <v>1</v>
      </c>
      <c r="D302" s="76">
        <f>Frumgögn!AK53</f>
        <v>1</v>
      </c>
      <c r="E302" s="77">
        <f>Frumgögn!AL53</f>
        <v>0</v>
      </c>
      <c r="F302" s="78">
        <f>Frumgögn!AJ75</f>
        <v>0</v>
      </c>
      <c r="G302" s="79">
        <f>Frumgögn!AK75</f>
        <v>0</v>
      </c>
      <c r="H302" s="80">
        <f>Frumgögn!AL75</f>
        <v>0</v>
      </c>
      <c r="I302" s="81">
        <f>Frumgögn!AJ97</f>
        <v>0</v>
      </c>
      <c r="J302" s="76">
        <f>Frumgögn!AK97</f>
        <v>0</v>
      </c>
      <c r="K302" s="77">
        <f>Frumgögn!AL97</f>
        <v>0</v>
      </c>
      <c r="L302" s="78">
        <f>Frumgögn!AJ119</f>
        <v>0</v>
      </c>
      <c r="M302" s="79">
        <f>Frumgögn!AK119</f>
        <v>0</v>
      </c>
      <c r="N302" s="80">
        <f>Frumgögn!AL119</f>
        <v>0</v>
      </c>
      <c r="P302" s="48">
        <f t="shared" si="78"/>
        <v>1</v>
      </c>
      <c r="Q302" s="49">
        <f t="shared" si="79"/>
        <v>1</v>
      </c>
      <c r="R302" s="50">
        <f t="shared" si="80"/>
        <v>0</v>
      </c>
      <c r="S302" s="54">
        <f t="shared" si="81"/>
        <v>-9.6553055904219373E-5</v>
      </c>
      <c r="T302" s="55">
        <f t="shared" si="82"/>
        <v>0</v>
      </c>
      <c r="V302" s="48">
        <f>Frumgögn!AJ31</f>
        <v>35</v>
      </c>
      <c r="W302" s="49">
        <f>Frumgögn!AK31</f>
        <v>6</v>
      </c>
      <c r="X302" s="50">
        <f>Frumgögn!AL31</f>
        <v>29</v>
      </c>
      <c r="Y302" s="60">
        <f t="shared" si="83"/>
        <v>-1.842350101789843E-5</v>
      </c>
      <c r="Z302" s="55">
        <f t="shared" si="84"/>
        <v>8.9046921586509079E-5</v>
      </c>
    </row>
    <row r="303" spans="2:26" x14ac:dyDescent="0.35">
      <c r="B303" s="9"/>
      <c r="C303" s="9"/>
      <c r="D303" s="9"/>
      <c r="H303" s="9"/>
      <c r="I303" s="9"/>
      <c r="J303" s="10"/>
      <c r="O303" s="2" t="s">
        <v>43</v>
      </c>
      <c r="P303" s="9">
        <f>SUM(P282:P302)</f>
        <v>10357</v>
      </c>
      <c r="Q303" s="9">
        <f>SUM(Q282:Q302)</f>
        <v>5456</v>
      </c>
      <c r="R303" s="9">
        <f>SUM(R282:R302)</f>
        <v>4901</v>
      </c>
      <c r="U303" s="2" t="s">
        <v>43</v>
      </c>
      <c r="V303" s="9">
        <f>SUM(V282:V302)</f>
        <v>325671</v>
      </c>
      <c r="W303" s="9">
        <f>SUM(W282:W302)</f>
        <v>163318</v>
      </c>
      <c r="X303" s="9">
        <f>SUM(X282:X302)</f>
        <v>162353</v>
      </c>
    </row>
    <row r="304" spans="2:26" ht="15" thickBot="1" x14ac:dyDescent="0.4"/>
    <row r="305" spans="1:26" ht="21.5" thickBot="1" x14ac:dyDescent="0.55000000000000004">
      <c r="A305" s="2" t="s">
        <v>39</v>
      </c>
      <c r="B305" s="58">
        <v>2015</v>
      </c>
      <c r="C305" s="227" t="s">
        <v>35</v>
      </c>
      <c r="D305" s="228"/>
      <c r="E305" s="229"/>
      <c r="F305" s="227" t="s">
        <v>36</v>
      </c>
      <c r="G305" s="228"/>
      <c r="H305" s="229"/>
      <c r="I305" s="227" t="s">
        <v>37</v>
      </c>
      <c r="J305" s="228"/>
      <c r="K305" s="229"/>
      <c r="L305" s="227" t="s">
        <v>38</v>
      </c>
      <c r="M305" s="228"/>
      <c r="N305" s="229"/>
      <c r="O305" s="51"/>
      <c r="P305" s="230" t="s">
        <v>39</v>
      </c>
      <c r="Q305" s="231"/>
      <c r="R305" s="232"/>
      <c r="S305" s="233">
        <f>B305</f>
        <v>2015</v>
      </c>
      <c r="T305" s="234"/>
      <c r="V305" s="230" t="s">
        <v>40</v>
      </c>
      <c r="W305" s="231"/>
      <c r="X305" s="232"/>
      <c r="Y305" s="233">
        <f>B305</f>
        <v>2015</v>
      </c>
      <c r="Z305" s="234"/>
    </row>
    <row r="306" spans="1:26" ht="15" thickBot="1" x14ac:dyDescent="0.4">
      <c r="A306" s="2"/>
      <c r="B306" s="2"/>
      <c r="C306" s="13" t="s">
        <v>10</v>
      </c>
      <c r="D306" s="12" t="s">
        <v>11</v>
      </c>
      <c r="E306" s="14" t="s">
        <v>12</v>
      </c>
      <c r="F306" s="13" t="s">
        <v>10</v>
      </c>
      <c r="G306" s="12" t="s">
        <v>11</v>
      </c>
      <c r="H306" s="14" t="s">
        <v>12</v>
      </c>
      <c r="I306" s="13" t="s">
        <v>10</v>
      </c>
      <c r="J306" s="12" t="s">
        <v>11</v>
      </c>
      <c r="K306" s="14" t="s">
        <v>12</v>
      </c>
      <c r="L306" s="13" t="s">
        <v>10</v>
      </c>
      <c r="M306" s="12" t="s">
        <v>11</v>
      </c>
      <c r="N306" s="14" t="s">
        <v>12</v>
      </c>
      <c r="O306" s="12"/>
      <c r="P306" s="21" t="s">
        <v>10</v>
      </c>
      <c r="Q306" s="22" t="s">
        <v>11</v>
      </c>
      <c r="R306" s="23" t="s">
        <v>12</v>
      </c>
      <c r="S306" s="18" t="s">
        <v>41</v>
      </c>
      <c r="T306" s="20" t="s">
        <v>42</v>
      </c>
      <c r="U306" s="2"/>
      <c r="V306" s="15" t="s">
        <v>10</v>
      </c>
      <c r="W306" s="16" t="s">
        <v>11</v>
      </c>
      <c r="X306" s="17" t="s">
        <v>12</v>
      </c>
      <c r="Y306" s="18" t="s">
        <v>41</v>
      </c>
      <c r="Z306" s="20" t="s">
        <v>42</v>
      </c>
    </row>
    <row r="307" spans="1:26" x14ac:dyDescent="0.35">
      <c r="B307" s="2" t="s">
        <v>14</v>
      </c>
      <c r="C307" s="61">
        <f>Frumgögn!AM33</f>
        <v>368</v>
      </c>
      <c r="D307" s="62">
        <f>Frumgögn!AN33</f>
        <v>193</v>
      </c>
      <c r="E307" s="63">
        <f>Frumgögn!AO33</f>
        <v>175</v>
      </c>
      <c r="F307" s="64">
        <f>Frumgögn!AM55</f>
        <v>326</v>
      </c>
      <c r="G307" s="65">
        <f>Frumgögn!AN55</f>
        <v>160</v>
      </c>
      <c r="H307" s="66">
        <f>Frumgögn!AO55</f>
        <v>166</v>
      </c>
      <c r="I307" s="67">
        <f>Frumgögn!AM77</f>
        <v>24</v>
      </c>
      <c r="J307" s="62">
        <f>Frumgögn!AN77</f>
        <v>9</v>
      </c>
      <c r="K307" s="63">
        <f>Frumgögn!AO77</f>
        <v>15</v>
      </c>
      <c r="L307" s="64">
        <f>Frumgögn!AM99</f>
        <v>0</v>
      </c>
      <c r="M307" s="65">
        <f>Frumgögn!AN99</f>
        <v>0</v>
      </c>
      <c r="N307" s="66">
        <f>Frumgögn!AO99</f>
        <v>0</v>
      </c>
      <c r="P307" s="42">
        <f>C307+F307+I307+L307</f>
        <v>718</v>
      </c>
      <c r="Q307" s="43">
        <f>M307+J307+G307+D307</f>
        <v>362</v>
      </c>
      <c r="R307" s="44">
        <f>N307+K307+H307+E307</f>
        <v>356</v>
      </c>
      <c r="S307" s="52">
        <f>Q307/$P$328*-1</f>
        <v>-3.4989367871641211E-2</v>
      </c>
      <c r="T307" s="53">
        <f>R307/$P$328</f>
        <v>3.4409433597525615E-2</v>
      </c>
      <c r="V307" s="42">
        <f>Frumgögn!AM11</f>
        <v>22679</v>
      </c>
      <c r="W307" s="43">
        <f>Frumgögn!AN11</f>
        <v>11532</v>
      </c>
      <c r="X307" s="44">
        <f>Frumgögn!AO11</f>
        <v>11147</v>
      </c>
      <c r="Y307" s="59">
        <f>W307/$V$328*-1</f>
        <v>-3.5041020966271652E-2</v>
      </c>
      <c r="Z307" s="57">
        <f>X307/$V$328</f>
        <v>3.3871163780006076E-2</v>
      </c>
    </row>
    <row r="308" spans="1:26" x14ac:dyDescent="0.35">
      <c r="B308" s="2" t="s">
        <v>15</v>
      </c>
      <c r="C308" s="68">
        <f>Frumgögn!AM34</f>
        <v>329</v>
      </c>
      <c r="D308" s="69">
        <f>Frumgögn!AN34</f>
        <v>167</v>
      </c>
      <c r="E308" s="70">
        <f>Frumgögn!AO34</f>
        <v>162</v>
      </c>
      <c r="F308" s="71">
        <f>Frumgögn!AM56</f>
        <v>329</v>
      </c>
      <c r="G308" s="72">
        <f>Frumgögn!AN56</f>
        <v>180</v>
      </c>
      <c r="H308" s="73">
        <f>Frumgögn!AO56</f>
        <v>149</v>
      </c>
      <c r="I308" s="74">
        <f>Frumgögn!AM78</f>
        <v>41</v>
      </c>
      <c r="J308" s="69">
        <f>Frumgögn!AN78</f>
        <v>19</v>
      </c>
      <c r="K308" s="70">
        <f>Frumgögn!AO78</f>
        <v>22</v>
      </c>
      <c r="L308" s="71">
        <f>Frumgögn!AM100</f>
        <v>0</v>
      </c>
      <c r="M308" s="72">
        <f>Frumgögn!AN100</f>
        <v>0</v>
      </c>
      <c r="N308" s="73">
        <f>Frumgögn!AO100</f>
        <v>0</v>
      </c>
      <c r="P308" s="45">
        <f t="shared" ref="P308:P327" si="85">C308+F308+I308+L308</f>
        <v>699</v>
      </c>
      <c r="Q308" s="46">
        <f t="shared" ref="Q308:Q327" si="86">M308+J308+G308+D308</f>
        <v>366</v>
      </c>
      <c r="R308" s="47">
        <f t="shared" ref="R308:R327" si="87">N308+K308+H308+E308</f>
        <v>333</v>
      </c>
      <c r="S308" s="52">
        <f t="shared" ref="S308:S327" si="88">Q308/$P$328*-1</f>
        <v>-3.5375990721051617E-2</v>
      </c>
      <c r="T308" s="53">
        <f t="shared" ref="T308:T327" si="89">R308/$P$328</f>
        <v>3.2186352213415814E-2</v>
      </c>
      <c r="V308" s="45">
        <f>Frumgögn!AM12</f>
        <v>22998</v>
      </c>
      <c r="W308" s="46">
        <f>Frumgögn!AN12</f>
        <v>11852</v>
      </c>
      <c r="X308" s="47">
        <f>Frumgögn!AO12</f>
        <v>11146</v>
      </c>
      <c r="Y308" s="10">
        <f t="shared" ref="Y308:Y327" si="90">W308/$V$328*-1</f>
        <v>-3.6013369796414466E-2</v>
      </c>
      <c r="Z308" s="53">
        <f t="shared" ref="Z308:Z327" si="91">X308/$V$328</f>
        <v>3.3868125189911884E-2</v>
      </c>
    </row>
    <row r="309" spans="1:26" x14ac:dyDescent="0.35">
      <c r="B309" s="2" t="s">
        <v>16</v>
      </c>
      <c r="C309" s="68">
        <f>Frumgögn!AM35</f>
        <v>319</v>
      </c>
      <c r="D309" s="69">
        <f>Frumgögn!AN35</f>
        <v>151</v>
      </c>
      <c r="E309" s="70">
        <f>Frumgögn!AO35</f>
        <v>168</v>
      </c>
      <c r="F309" s="71">
        <f>Frumgögn!AM57</f>
        <v>314</v>
      </c>
      <c r="G309" s="72">
        <f>Frumgögn!AN57</f>
        <v>159</v>
      </c>
      <c r="H309" s="73">
        <f>Frumgögn!AO57</f>
        <v>155</v>
      </c>
      <c r="I309" s="74">
        <f>Frumgögn!AM79</f>
        <v>51</v>
      </c>
      <c r="J309" s="69">
        <f>Frumgögn!AN79</f>
        <v>26</v>
      </c>
      <c r="K309" s="70">
        <f>Frumgögn!AO79</f>
        <v>25</v>
      </c>
      <c r="L309" s="71">
        <f>Frumgögn!AM101</f>
        <v>4</v>
      </c>
      <c r="M309" s="72">
        <f>Frumgögn!AN101</f>
        <v>4</v>
      </c>
      <c r="N309" s="73">
        <f>Frumgögn!AO101</f>
        <v>0</v>
      </c>
      <c r="P309" s="45">
        <f t="shared" si="85"/>
        <v>688</v>
      </c>
      <c r="Q309" s="46">
        <f t="shared" si="86"/>
        <v>340</v>
      </c>
      <c r="R309" s="47">
        <f t="shared" si="87"/>
        <v>348</v>
      </c>
      <c r="S309" s="52">
        <f t="shared" si="88"/>
        <v>-3.2862942199884011E-2</v>
      </c>
      <c r="T309" s="53">
        <f t="shared" si="89"/>
        <v>3.3636187898704817E-2</v>
      </c>
      <c r="V309" s="45">
        <f>Frumgögn!AM13</f>
        <v>21325</v>
      </c>
      <c r="W309" s="46">
        <f>Frumgögn!AN13</f>
        <v>10812</v>
      </c>
      <c r="X309" s="47">
        <f>Frumgögn!AO13</f>
        <v>10513</v>
      </c>
      <c r="Y309" s="10">
        <f t="shared" si="90"/>
        <v>-3.2853236098450318E-2</v>
      </c>
      <c r="Z309" s="53">
        <f t="shared" si="91"/>
        <v>3.1944697660285626E-2</v>
      </c>
    </row>
    <row r="310" spans="1:26" x14ac:dyDescent="0.35">
      <c r="B310" s="2" t="s">
        <v>17</v>
      </c>
      <c r="C310" s="68">
        <f>Frumgögn!AM36</f>
        <v>363</v>
      </c>
      <c r="D310" s="69">
        <f>Frumgögn!AN36</f>
        <v>187</v>
      </c>
      <c r="E310" s="70">
        <f>Frumgögn!AO36</f>
        <v>176</v>
      </c>
      <c r="F310" s="71">
        <f>Frumgögn!AM58</f>
        <v>323</v>
      </c>
      <c r="G310" s="72">
        <f>Frumgögn!AN58</f>
        <v>160</v>
      </c>
      <c r="H310" s="73">
        <f>Frumgögn!AO58</f>
        <v>163</v>
      </c>
      <c r="I310" s="74">
        <f>Frumgögn!AM80</f>
        <v>47</v>
      </c>
      <c r="J310" s="69">
        <f>Frumgögn!AN80</f>
        <v>22</v>
      </c>
      <c r="K310" s="70">
        <f>Frumgögn!AO80</f>
        <v>25</v>
      </c>
      <c r="L310" s="71">
        <f>Frumgögn!AM102</f>
        <v>7</v>
      </c>
      <c r="M310" s="72">
        <f>Frumgögn!AN102</f>
        <v>3</v>
      </c>
      <c r="N310" s="73">
        <f>Frumgögn!AO102</f>
        <v>4</v>
      </c>
      <c r="P310" s="45">
        <f t="shared" si="85"/>
        <v>740</v>
      </c>
      <c r="Q310" s="46">
        <f t="shared" si="86"/>
        <v>372</v>
      </c>
      <c r="R310" s="47">
        <f t="shared" si="87"/>
        <v>368</v>
      </c>
      <c r="S310" s="52">
        <f t="shared" si="88"/>
        <v>-3.5955924995167213E-2</v>
      </c>
      <c r="T310" s="53">
        <f t="shared" si="89"/>
        <v>3.5569302145756813E-2</v>
      </c>
      <c r="V310" s="45">
        <f>Frumgögn!AM14</f>
        <v>22110</v>
      </c>
      <c r="W310" s="46">
        <f>Frumgögn!AN14</f>
        <v>11296</v>
      </c>
      <c r="X310" s="47">
        <f>Frumgögn!AO14</f>
        <v>10814</v>
      </c>
      <c r="Y310" s="10">
        <f t="shared" si="90"/>
        <v>-3.4323913704041323E-2</v>
      </c>
      <c r="Z310" s="53">
        <f t="shared" si="91"/>
        <v>3.285931327863871E-2</v>
      </c>
    </row>
    <row r="311" spans="1:26" x14ac:dyDescent="0.35">
      <c r="B311" s="2" t="s">
        <v>18</v>
      </c>
      <c r="C311" s="68">
        <f>Frumgögn!AM37</f>
        <v>341</v>
      </c>
      <c r="D311" s="69">
        <f>Frumgögn!AN37</f>
        <v>197</v>
      </c>
      <c r="E311" s="70">
        <f>Frumgögn!AO37</f>
        <v>144</v>
      </c>
      <c r="F311" s="71">
        <f>Frumgögn!AM59</f>
        <v>300</v>
      </c>
      <c r="G311" s="72">
        <f>Frumgögn!AN59</f>
        <v>153</v>
      </c>
      <c r="H311" s="73">
        <f>Frumgögn!AO59</f>
        <v>147</v>
      </c>
      <c r="I311" s="74">
        <f>Frumgögn!AM81</f>
        <v>37</v>
      </c>
      <c r="J311" s="69">
        <f>Frumgögn!AN81</f>
        <v>20</v>
      </c>
      <c r="K311" s="70">
        <f>Frumgögn!AO81</f>
        <v>17</v>
      </c>
      <c r="L311" s="71">
        <f>Frumgögn!AM103</f>
        <v>8</v>
      </c>
      <c r="M311" s="72">
        <f>Frumgögn!AN103</f>
        <v>7</v>
      </c>
      <c r="N311" s="73">
        <f>Frumgögn!AO103</f>
        <v>1</v>
      </c>
      <c r="P311" s="45">
        <f t="shared" si="85"/>
        <v>686</v>
      </c>
      <c r="Q311" s="46">
        <f t="shared" si="86"/>
        <v>377</v>
      </c>
      <c r="R311" s="47">
        <f t="shared" si="87"/>
        <v>309</v>
      </c>
      <c r="S311" s="52">
        <f t="shared" si="88"/>
        <v>-3.6439203556930214E-2</v>
      </c>
      <c r="T311" s="53">
        <f t="shared" si="89"/>
        <v>2.9866615116953411E-2</v>
      </c>
      <c r="V311" s="45">
        <f>Frumgögn!AM15</f>
        <v>25039</v>
      </c>
      <c r="W311" s="46">
        <f>Frumgögn!AN15</f>
        <v>12883</v>
      </c>
      <c r="X311" s="47">
        <f>Frumgögn!AO15</f>
        <v>12156</v>
      </c>
      <c r="Y311" s="10">
        <f t="shared" si="90"/>
        <v>-3.9146156183530845E-2</v>
      </c>
      <c r="Z311" s="53">
        <f t="shared" si="91"/>
        <v>3.6937101185050135E-2</v>
      </c>
    </row>
    <row r="312" spans="1:26" x14ac:dyDescent="0.35">
      <c r="B312" s="2" t="s">
        <v>19</v>
      </c>
      <c r="C312" s="68">
        <f>Frumgögn!AM38</f>
        <v>344</v>
      </c>
      <c r="D312" s="69">
        <f>Frumgögn!AN38</f>
        <v>180</v>
      </c>
      <c r="E312" s="70">
        <f>Frumgögn!AO38</f>
        <v>164</v>
      </c>
      <c r="F312" s="71">
        <f>Frumgögn!AM60</f>
        <v>288</v>
      </c>
      <c r="G312" s="72">
        <f>Frumgögn!AN60</f>
        <v>156</v>
      </c>
      <c r="H312" s="73">
        <f>Frumgögn!AO60</f>
        <v>132</v>
      </c>
      <c r="I312" s="74">
        <f>Frumgögn!AM82</f>
        <v>39</v>
      </c>
      <c r="J312" s="69">
        <f>Frumgögn!AN82</f>
        <v>25</v>
      </c>
      <c r="K312" s="70">
        <f>Frumgögn!AO82</f>
        <v>14</v>
      </c>
      <c r="L312" s="71">
        <f>Frumgögn!AM104</f>
        <v>4</v>
      </c>
      <c r="M312" s="72">
        <f>Frumgögn!AN104</f>
        <v>2</v>
      </c>
      <c r="N312" s="73">
        <f>Frumgögn!AO104</f>
        <v>2</v>
      </c>
      <c r="P312" s="45">
        <f t="shared" si="85"/>
        <v>675</v>
      </c>
      <c r="Q312" s="46">
        <f t="shared" si="86"/>
        <v>363</v>
      </c>
      <c r="R312" s="47">
        <f t="shared" si="87"/>
        <v>312</v>
      </c>
      <c r="S312" s="52">
        <f t="shared" si="88"/>
        <v>-3.5086023583993813E-2</v>
      </c>
      <c r="T312" s="53">
        <f t="shared" si="89"/>
        <v>3.0156582254011213E-2</v>
      </c>
      <c r="V312" s="45">
        <f>Frumgögn!AM16</f>
        <v>23234</v>
      </c>
      <c r="W312" s="46">
        <f>Frumgögn!AN16</f>
        <v>11839</v>
      </c>
      <c r="X312" s="47">
        <f>Frumgögn!AO16</f>
        <v>11395</v>
      </c>
      <c r="Y312" s="10">
        <f t="shared" si="90"/>
        <v>-3.5973868125189913E-2</v>
      </c>
      <c r="Z312" s="53">
        <f t="shared" si="91"/>
        <v>3.4624734123366759E-2</v>
      </c>
    </row>
    <row r="313" spans="1:26" x14ac:dyDescent="0.35">
      <c r="B313" s="2" t="s">
        <v>20</v>
      </c>
      <c r="C313" s="68">
        <f>Frumgögn!AM39</f>
        <v>362</v>
      </c>
      <c r="D313" s="69">
        <f>Frumgögn!AN39</f>
        <v>204</v>
      </c>
      <c r="E313" s="70">
        <f>Frumgögn!AO39</f>
        <v>158</v>
      </c>
      <c r="F313" s="71">
        <f>Frumgögn!AM61</f>
        <v>275</v>
      </c>
      <c r="G313" s="72">
        <f>Frumgögn!AN61</f>
        <v>126</v>
      </c>
      <c r="H313" s="73">
        <f>Frumgögn!AO61</f>
        <v>149</v>
      </c>
      <c r="I313" s="74">
        <f>Frumgögn!AM83</f>
        <v>26</v>
      </c>
      <c r="J313" s="69">
        <f>Frumgögn!AN83</f>
        <v>17</v>
      </c>
      <c r="K313" s="70">
        <f>Frumgögn!AO83</f>
        <v>9</v>
      </c>
      <c r="L313" s="71">
        <f>Frumgögn!AM105</f>
        <v>2</v>
      </c>
      <c r="M313" s="72">
        <f>Frumgögn!AN105</f>
        <v>2</v>
      </c>
      <c r="N313" s="73">
        <f>Frumgögn!AO105</f>
        <v>0</v>
      </c>
      <c r="P313" s="45">
        <f t="shared" si="85"/>
        <v>665</v>
      </c>
      <c r="Q313" s="46">
        <f t="shared" si="86"/>
        <v>349</v>
      </c>
      <c r="R313" s="47">
        <f t="shared" si="87"/>
        <v>316</v>
      </c>
      <c r="S313" s="52">
        <f t="shared" si="88"/>
        <v>-3.3732843611057411E-2</v>
      </c>
      <c r="T313" s="53">
        <f t="shared" si="89"/>
        <v>3.0543205103421612E-2</v>
      </c>
      <c r="V313" s="45">
        <f>Frumgögn!AM17</f>
        <v>23369</v>
      </c>
      <c r="W313" s="46">
        <f>Frumgögn!AN17</f>
        <v>11964</v>
      </c>
      <c r="X313" s="47">
        <f>Frumgögn!AO17</f>
        <v>11405</v>
      </c>
      <c r="Y313" s="10">
        <f t="shared" si="90"/>
        <v>-3.6353691886964447E-2</v>
      </c>
      <c r="Z313" s="53">
        <f t="shared" si="91"/>
        <v>3.4655120024308719E-2</v>
      </c>
    </row>
    <row r="314" spans="1:26" x14ac:dyDescent="0.35">
      <c r="B314" s="2" t="s">
        <v>21</v>
      </c>
      <c r="C314" s="68">
        <f>Frumgögn!AM40</f>
        <v>277</v>
      </c>
      <c r="D314" s="69">
        <f>Frumgögn!AN40</f>
        <v>155</v>
      </c>
      <c r="E314" s="70">
        <f>Frumgögn!AO40</f>
        <v>122</v>
      </c>
      <c r="F314" s="71">
        <f>Frumgögn!AM62</f>
        <v>286</v>
      </c>
      <c r="G314" s="72">
        <f>Frumgögn!AN62</f>
        <v>149</v>
      </c>
      <c r="H314" s="73">
        <f>Frumgögn!AO62</f>
        <v>137</v>
      </c>
      <c r="I314" s="74">
        <f>Frumgögn!AM84</f>
        <v>38</v>
      </c>
      <c r="J314" s="69">
        <f>Frumgögn!AN84</f>
        <v>14</v>
      </c>
      <c r="K314" s="70">
        <f>Frumgögn!AO84</f>
        <v>24</v>
      </c>
      <c r="L314" s="71">
        <f>Frumgögn!AM106</f>
        <v>3</v>
      </c>
      <c r="M314" s="72">
        <f>Frumgögn!AN106</f>
        <v>2</v>
      </c>
      <c r="N314" s="73">
        <f>Frumgögn!AO106</f>
        <v>1</v>
      </c>
      <c r="P314" s="45">
        <f t="shared" si="85"/>
        <v>604</v>
      </c>
      <c r="Q314" s="46">
        <f t="shared" si="86"/>
        <v>320</v>
      </c>
      <c r="R314" s="47">
        <f t="shared" si="87"/>
        <v>284</v>
      </c>
      <c r="S314" s="52">
        <f t="shared" si="88"/>
        <v>-3.0929827952832011E-2</v>
      </c>
      <c r="T314" s="53">
        <f t="shared" si="89"/>
        <v>2.745022230813841E-2</v>
      </c>
      <c r="V314" s="45">
        <f>Frumgögn!AM18</f>
        <v>21781</v>
      </c>
      <c r="W314" s="46">
        <f>Frumgögn!AN18</f>
        <v>10997</v>
      </c>
      <c r="X314" s="47">
        <f>Frumgögn!AO18</f>
        <v>10784</v>
      </c>
      <c r="Y314" s="10">
        <f t="shared" si="90"/>
        <v>-3.341537526587663E-2</v>
      </c>
      <c r="Z314" s="53">
        <f t="shared" si="91"/>
        <v>3.2768155575812821E-2</v>
      </c>
    </row>
    <row r="315" spans="1:26" x14ac:dyDescent="0.35">
      <c r="B315" s="2" t="s">
        <v>22</v>
      </c>
      <c r="C315" s="68">
        <f>Frumgögn!AM41</f>
        <v>305</v>
      </c>
      <c r="D315" s="69">
        <f>Frumgögn!AN41</f>
        <v>172</v>
      </c>
      <c r="E315" s="70">
        <f>Frumgögn!AO41</f>
        <v>133</v>
      </c>
      <c r="F315" s="71">
        <f>Frumgögn!AM63</f>
        <v>322</v>
      </c>
      <c r="G315" s="72">
        <f>Frumgögn!AN63</f>
        <v>168</v>
      </c>
      <c r="H315" s="73">
        <f>Frumgögn!AO63</f>
        <v>154</v>
      </c>
      <c r="I315" s="74">
        <f>Frumgögn!AM85</f>
        <v>39</v>
      </c>
      <c r="J315" s="69">
        <f>Frumgögn!AN85</f>
        <v>23</v>
      </c>
      <c r="K315" s="70">
        <f>Frumgögn!AO85</f>
        <v>16</v>
      </c>
      <c r="L315" s="71">
        <f>Frumgögn!AM107</f>
        <v>2</v>
      </c>
      <c r="M315" s="72">
        <f>Frumgögn!AN107</f>
        <v>2</v>
      </c>
      <c r="N315" s="73">
        <f>Frumgögn!AO107</f>
        <v>0</v>
      </c>
      <c r="P315" s="45">
        <f t="shared" si="85"/>
        <v>668</v>
      </c>
      <c r="Q315" s="46">
        <f t="shared" si="86"/>
        <v>365</v>
      </c>
      <c r="R315" s="47">
        <f t="shared" si="87"/>
        <v>303</v>
      </c>
      <c r="S315" s="52">
        <f t="shared" si="88"/>
        <v>-3.5279335008699016E-2</v>
      </c>
      <c r="T315" s="53">
        <f t="shared" si="89"/>
        <v>2.9286680842837812E-2</v>
      </c>
      <c r="V315" s="45">
        <f>Frumgögn!AM19</f>
        <v>21222</v>
      </c>
      <c r="W315" s="46">
        <f>Frumgögn!AN19</f>
        <v>10758</v>
      </c>
      <c r="X315" s="47">
        <f>Frumgögn!AO19</f>
        <v>10464</v>
      </c>
      <c r="Y315" s="10">
        <f t="shared" si="90"/>
        <v>-3.2689152233363716E-2</v>
      </c>
      <c r="Z315" s="53">
        <f t="shared" si="91"/>
        <v>3.1795806745670008E-2</v>
      </c>
    </row>
    <row r="316" spans="1:26" x14ac:dyDescent="0.35">
      <c r="B316" s="2" t="s">
        <v>23</v>
      </c>
      <c r="C316" s="68">
        <f>Frumgögn!AM42</f>
        <v>350</v>
      </c>
      <c r="D316" s="69">
        <f>Frumgögn!AN42</f>
        <v>191</v>
      </c>
      <c r="E316" s="70">
        <f>Frumgögn!AO42</f>
        <v>159</v>
      </c>
      <c r="F316" s="71">
        <f>Frumgögn!AM64</f>
        <v>286</v>
      </c>
      <c r="G316" s="72">
        <f>Frumgögn!AN64</f>
        <v>150</v>
      </c>
      <c r="H316" s="73">
        <f>Frumgögn!AO64</f>
        <v>136</v>
      </c>
      <c r="I316" s="74">
        <f>Frumgögn!AM86</f>
        <v>34</v>
      </c>
      <c r="J316" s="69">
        <f>Frumgögn!AN86</f>
        <v>16</v>
      </c>
      <c r="K316" s="70">
        <f>Frumgögn!AO86</f>
        <v>18</v>
      </c>
      <c r="L316" s="71">
        <f>Frumgögn!AM108</f>
        <v>3</v>
      </c>
      <c r="M316" s="72">
        <f>Frumgögn!AN108</f>
        <v>3</v>
      </c>
      <c r="N316" s="73">
        <f>Frumgögn!AO108</f>
        <v>0</v>
      </c>
      <c r="P316" s="45">
        <f t="shared" si="85"/>
        <v>673</v>
      </c>
      <c r="Q316" s="46">
        <f t="shared" si="86"/>
        <v>360</v>
      </c>
      <c r="R316" s="47">
        <f t="shared" si="87"/>
        <v>313</v>
      </c>
      <c r="S316" s="52">
        <f t="shared" si="88"/>
        <v>-3.4796056446936015E-2</v>
      </c>
      <c r="T316" s="53">
        <f t="shared" si="89"/>
        <v>3.0253237966363811E-2</v>
      </c>
      <c r="V316" s="45">
        <f>Frumgögn!AM20</f>
        <v>20978</v>
      </c>
      <c r="W316" s="46">
        <f>Frumgögn!AN20</f>
        <v>10426</v>
      </c>
      <c r="X316" s="47">
        <f>Frumgögn!AO20</f>
        <v>10552</v>
      </c>
      <c r="Y316" s="10">
        <f t="shared" si="90"/>
        <v>-3.168034032209055E-2</v>
      </c>
      <c r="Z316" s="53">
        <f t="shared" si="91"/>
        <v>3.2063202673959283E-2</v>
      </c>
    </row>
    <row r="317" spans="1:26" x14ac:dyDescent="0.35">
      <c r="B317" s="2" t="s">
        <v>24</v>
      </c>
      <c r="C317" s="68">
        <f>Frumgögn!AM43</f>
        <v>349</v>
      </c>
      <c r="D317" s="69">
        <f>Frumgögn!AN43</f>
        <v>193</v>
      </c>
      <c r="E317" s="70">
        <f>Frumgögn!AO43</f>
        <v>156</v>
      </c>
      <c r="F317" s="71">
        <f>Frumgögn!AM65</f>
        <v>323</v>
      </c>
      <c r="G317" s="72">
        <f>Frumgögn!AN65</f>
        <v>157</v>
      </c>
      <c r="H317" s="73">
        <f>Frumgögn!AO65</f>
        <v>166</v>
      </c>
      <c r="I317" s="74">
        <f>Frumgögn!AM87</f>
        <v>50</v>
      </c>
      <c r="J317" s="69">
        <f>Frumgögn!AN87</f>
        <v>22</v>
      </c>
      <c r="K317" s="70">
        <f>Frumgögn!AO87</f>
        <v>28</v>
      </c>
      <c r="L317" s="71">
        <f>Frumgögn!AM109</f>
        <v>18</v>
      </c>
      <c r="M317" s="72">
        <f>Frumgögn!AN109</f>
        <v>9</v>
      </c>
      <c r="N317" s="73">
        <f>Frumgögn!AO109</f>
        <v>9</v>
      </c>
      <c r="P317" s="45">
        <f t="shared" si="85"/>
        <v>740</v>
      </c>
      <c r="Q317" s="46">
        <f t="shared" si="86"/>
        <v>381</v>
      </c>
      <c r="R317" s="47">
        <f t="shared" si="87"/>
        <v>359</v>
      </c>
      <c r="S317" s="52">
        <f t="shared" si="88"/>
        <v>-3.6825826406340613E-2</v>
      </c>
      <c r="T317" s="53">
        <f t="shared" si="89"/>
        <v>3.4699400734583413E-2</v>
      </c>
      <c r="V317" s="45">
        <f>Frumgögn!AM21</f>
        <v>21605</v>
      </c>
      <c r="W317" s="46">
        <f>Frumgögn!AN21</f>
        <v>10675</v>
      </c>
      <c r="X317" s="47">
        <f>Frumgögn!AO21</f>
        <v>10930</v>
      </c>
      <c r="Y317" s="10">
        <f t="shared" si="90"/>
        <v>-3.2436949255545425E-2</v>
      </c>
      <c r="Z317" s="53">
        <f t="shared" si="91"/>
        <v>3.3211789729565483E-2</v>
      </c>
    </row>
    <row r="318" spans="1:26" x14ac:dyDescent="0.35">
      <c r="B318" s="2" t="s">
        <v>25</v>
      </c>
      <c r="C318" s="68">
        <f>Frumgögn!AM44</f>
        <v>300</v>
      </c>
      <c r="D318" s="69">
        <f>Frumgögn!AN44</f>
        <v>172</v>
      </c>
      <c r="E318" s="70">
        <f>Frumgögn!AO44</f>
        <v>128</v>
      </c>
      <c r="F318" s="71">
        <f>Frumgögn!AM66</f>
        <v>319</v>
      </c>
      <c r="G318" s="72">
        <f>Frumgögn!AN66</f>
        <v>162</v>
      </c>
      <c r="H318" s="73">
        <f>Frumgögn!AO66</f>
        <v>157</v>
      </c>
      <c r="I318" s="74">
        <f>Frumgögn!AM88</f>
        <v>59</v>
      </c>
      <c r="J318" s="69">
        <f>Frumgögn!AN88</f>
        <v>34</v>
      </c>
      <c r="K318" s="70">
        <f>Frumgögn!AO88</f>
        <v>25</v>
      </c>
      <c r="L318" s="71">
        <f>Frumgögn!AM110</f>
        <v>7</v>
      </c>
      <c r="M318" s="72">
        <f>Frumgögn!AN110</f>
        <v>3</v>
      </c>
      <c r="N318" s="73">
        <f>Frumgögn!AO110</f>
        <v>4</v>
      </c>
      <c r="P318" s="45">
        <f t="shared" si="85"/>
        <v>685</v>
      </c>
      <c r="Q318" s="46">
        <f t="shared" si="86"/>
        <v>371</v>
      </c>
      <c r="R318" s="47">
        <f t="shared" si="87"/>
        <v>314</v>
      </c>
      <c r="S318" s="52">
        <f t="shared" si="88"/>
        <v>-3.5859269282814611E-2</v>
      </c>
      <c r="T318" s="53">
        <f t="shared" si="89"/>
        <v>3.0349893678716412E-2</v>
      </c>
      <c r="V318" s="45">
        <f>Frumgögn!AM22</f>
        <v>20626</v>
      </c>
      <c r="W318" s="46">
        <f>Frumgögn!AN22</f>
        <v>10336</v>
      </c>
      <c r="X318" s="47">
        <f>Frumgögn!AO22</f>
        <v>10290</v>
      </c>
      <c r="Y318" s="10">
        <f t="shared" si="90"/>
        <v>-3.1406867213612882E-2</v>
      </c>
      <c r="Z318" s="53">
        <f t="shared" si="91"/>
        <v>3.1267092069279856E-2</v>
      </c>
    </row>
    <row r="319" spans="1:26" x14ac:dyDescent="0.35">
      <c r="B319" s="2" t="s">
        <v>26</v>
      </c>
      <c r="C319" s="68">
        <f>Frumgögn!AM45</f>
        <v>260</v>
      </c>
      <c r="D319" s="69">
        <f>Frumgögn!AN45</f>
        <v>155</v>
      </c>
      <c r="E319" s="70">
        <f>Frumgögn!AO45</f>
        <v>105</v>
      </c>
      <c r="F319" s="71">
        <f>Frumgögn!AM67</f>
        <v>283</v>
      </c>
      <c r="G319" s="72">
        <f>Frumgögn!AN67</f>
        <v>152</v>
      </c>
      <c r="H319" s="73">
        <f>Frumgögn!AO67</f>
        <v>131</v>
      </c>
      <c r="I319" s="74">
        <f>Frumgögn!AM89</f>
        <v>44</v>
      </c>
      <c r="J319" s="69">
        <f>Frumgögn!AN89</f>
        <v>23</v>
      </c>
      <c r="K319" s="70">
        <f>Frumgögn!AO89</f>
        <v>21</v>
      </c>
      <c r="L319" s="71">
        <f>Frumgögn!AM111</f>
        <v>8</v>
      </c>
      <c r="M319" s="72">
        <f>Frumgögn!AN111</f>
        <v>4</v>
      </c>
      <c r="N319" s="73">
        <f>Frumgögn!AO111</f>
        <v>4</v>
      </c>
      <c r="P319" s="45">
        <f t="shared" si="85"/>
        <v>595</v>
      </c>
      <c r="Q319" s="46">
        <f t="shared" si="86"/>
        <v>334</v>
      </c>
      <c r="R319" s="47">
        <f t="shared" si="87"/>
        <v>261</v>
      </c>
      <c r="S319" s="52">
        <f t="shared" si="88"/>
        <v>-3.2283007925768416E-2</v>
      </c>
      <c r="T319" s="53">
        <f t="shared" si="89"/>
        <v>2.5227140924028609E-2</v>
      </c>
      <c r="V319" s="45">
        <f>Frumgögn!AM23</f>
        <v>17593</v>
      </c>
      <c r="W319" s="46">
        <f>Frumgögn!AN23</f>
        <v>8894</v>
      </c>
      <c r="X319" s="47">
        <f>Frumgögn!AO23</f>
        <v>8699</v>
      </c>
      <c r="Y319" s="10">
        <f t="shared" si="90"/>
        <v>-2.702522029778183E-2</v>
      </c>
      <c r="Z319" s="53">
        <f t="shared" si="91"/>
        <v>2.6432695229413553E-2</v>
      </c>
    </row>
    <row r="320" spans="1:26" x14ac:dyDescent="0.35">
      <c r="B320" s="2" t="s">
        <v>27</v>
      </c>
      <c r="C320" s="68">
        <f>Frumgögn!AM46</f>
        <v>233</v>
      </c>
      <c r="D320" s="69">
        <f>Frumgögn!AN46</f>
        <v>119</v>
      </c>
      <c r="E320" s="70">
        <f>Frumgögn!AO46</f>
        <v>114</v>
      </c>
      <c r="F320" s="71">
        <f>Frumgögn!AM68</f>
        <v>230</v>
      </c>
      <c r="G320" s="72">
        <f>Frumgögn!AN68</f>
        <v>131</v>
      </c>
      <c r="H320" s="73">
        <f>Frumgögn!AO68</f>
        <v>99</v>
      </c>
      <c r="I320" s="74">
        <f>Frumgögn!AM90</f>
        <v>42</v>
      </c>
      <c r="J320" s="69">
        <f>Frumgögn!AN90</f>
        <v>26</v>
      </c>
      <c r="K320" s="70">
        <f>Frumgögn!AO90</f>
        <v>16</v>
      </c>
      <c r="L320" s="71">
        <f>Frumgögn!AM112</f>
        <v>3</v>
      </c>
      <c r="M320" s="72">
        <f>Frumgögn!AN112</f>
        <v>3</v>
      </c>
      <c r="N320" s="73">
        <f>Frumgögn!AO112</f>
        <v>0</v>
      </c>
      <c r="P320" s="45">
        <f t="shared" si="85"/>
        <v>508</v>
      </c>
      <c r="Q320" s="46">
        <f t="shared" si="86"/>
        <v>279</v>
      </c>
      <c r="R320" s="47">
        <f t="shared" si="87"/>
        <v>229</v>
      </c>
      <c r="S320" s="52">
        <f t="shared" si="88"/>
        <v>-2.696694374637541E-2</v>
      </c>
      <c r="T320" s="53">
        <f t="shared" si="89"/>
        <v>2.2134158128745408E-2</v>
      </c>
      <c r="V320" s="45">
        <f>Frumgögn!AM24</f>
        <v>14487</v>
      </c>
      <c r="W320" s="46">
        <f>Frumgögn!AN24</f>
        <v>7351</v>
      </c>
      <c r="X320" s="47">
        <f>Frumgögn!AO24</f>
        <v>7136</v>
      </c>
      <c r="Y320" s="10">
        <f t="shared" si="90"/>
        <v>-2.2336675782436949E-2</v>
      </c>
      <c r="Z320" s="53">
        <f t="shared" si="91"/>
        <v>2.1683378912184748E-2</v>
      </c>
    </row>
    <row r="321" spans="1:26" x14ac:dyDescent="0.35">
      <c r="B321" s="2" t="s">
        <v>28</v>
      </c>
      <c r="C321" s="68">
        <f>Frumgögn!AM47</f>
        <v>171</v>
      </c>
      <c r="D321" s="69">
        <f>Frumgögn!AN47</f>
        <v>99</v>
      </c>
      <c r="E321" s="70">
        <f>Frumgögn!AO47</f>
        <v>72</v>
      </c>
      <c r="F321" s="71">
        <f>Frumgögn!AM69</f>
        <v>186</v>
      </c>
      <c r="G321" s="72">
        <f>Frumgögn!AN69</f>
        <v>99</v>
      </c>
      <c r="H321" s="73">
        <f>Frumgögn!AO69</f>
        <v>87</v>
      </c>
      <c r="I321" s="74">
        <f>Frumgögn!AM91</f>
        <v>26</v>
      </c>
      <c r="J321" s="69">
        <f>Frumgögn!AN91</f>
        <v>14</v>
      </c>
      <c r="K321" s="70">
        <f>Frumgögn!AO91</f>
        <v>12</v>
      </c>
      <c r="L321" s="71">
        <f>Frumgögn!AM113</f>
        <v>1</v>
      </c>
      <c r="M321" s="72">
        <f>Frumgögn!AN113</f>
        <v>0</v>
      </c>
      <c r="N321" s="73">
        <f>Frumgögn!AO113</f>
        <v>1</v>
      </c>
      <c r="P321" s="45">
        <f t="shared" si="85"/>
        <v>384</v>
      </c>
      <c r="Q321" s="46">
        <f t="shared" si="86"/>
        <v>212</v>
      </c>
      <c r="R321" s="47">
        <f t="shared" si="87"/>
        <v>172</v>
      </c>
      <c r="S321" s="52">
        <f t="shared" si="88"/>
        <v>-2.0491011018751209E-2</v>
      </c>
      <c r="T321" s="53">
        <f t="shared" si="89"/>
        <v>1.6624782524647205E-2</v>
      </c>
      <c r="V321" s="45">
        <f>Frumgögn!AM25</f>
        <v>10378</v>
      </c>
      <c r="W321" s="46">
        <f>Frumgögn!AN25</f>
        <v>5007</v>
      </c>
      <c r="X321" s="47">
        <f>Frumgögn!AO25</f>
        <v>5371</v>
      </c>
      <c r="Y321" s="10">
        <f t="shared" si="90"/>
        <v>-1.5214220601640838E-2</v>
      </c>
      <c r="Z321" s="53">
        <f t="shared" si="91"/>
        <v>1.632026739592829E-2</v>
      </c>
    </row>
    <row r="322" spans="1:26" x14ac:dyDescent="0.35">
      <c r="B322" s="2" t="s">
        <v>29</v>
      </c>
      <c r="C322" s="68">
        <f>Frumgögn!AM48</f>
        <v>110</v>
      </c>
      <c r="D322" s="69">
        <f>Frumgögn!AN48</f>
        <v>51</v>
      </c>
      <c r="E322" s="70">
        <f>Frumgögn!AO48</f>
        <v>59</v>
      </c>
      <c r="F322" s="71">
        <f>Frumgögn!AM70</f>
        <v>119</v>
      </c>
      <c r="G322" s="72">
        <f>Frumgögn!AN70</f>
        <v>61</v>
      </c>
      <c r="H322" s="73">
        <f>Frumgögn!AO70</f>
        <v>58</v>
      </c>
      <c r="I322" s="74">
        <f>Frumgögn!AM92</f>
        <v>20</v>
      </c>
      <c r="J322" s="69">
        <f>Frumgögn!AN92</f>
        <v>10</v>
      </c>
      <c r="K322" s="70">
        <f>Frumgögn!AO92</f>
        <v>10</v>
      </c>
      <c r="L322" s="71">
        <f>Frumgögn!AM114</f>
        <v>2</v>
      </c>
      <c r="M322" s="72">
        <f>Frumgögn!AN114</f>
        <v>1</v>
      </c>
      <c r="N322" s="73">
        <f>Frumgögn!AO114</f>
        <v>1</v>
      </c>
      <c r="P322" s="45">
        <f t="shared" si="85"/>
        <v>251</v>
      </c>
      <c r="Q322" s="46">
        <f t="shared" si="86"/>
        <v>123</v>
      </c>
      <c r="R322" s="47">
        <f t="shared" si="87"/>
        <v>128</v>
      </c>
      <c r="S322" s="52">
        <f t="shared" si="88"/>
        <v>-1.1888652619369805E-2</v>
      </c>
      <c r="T322" s="53">
        <f t="shared" si="89"/>
        <v>1.2371931181132804E-2</v>
      </c>
      <c r="V322" s="45">
        <f>Frumgögn!AM26</f>
        <v>7624</v>
      </c>
      <c r="W322" s="46">
        <f>Frumgögn!AN26</f>
        <v>3608</v>
      </c>
      <c r="X322" s="47">
        <f>Frumgögn!AO26</f>
        <v>4016</v>
      </c>
      <c r="Y322" s="10">
        <f t="shared" si="90"/>
        <v>-1.0963233059860225E-2</v>
      </c>
      <c r="Z322" s="53">
        <f t="shared" si="91"/>
        <v>1.2202977818292313E-2</v>
      </c>
    </row>
    <row r="323" spans="1:26" x14ac:dyDescent="0.35">
      <c r="B323" s="2" t="s">
        <v>30</v>
      </c>
      <c r="C323" s="68">
        <f>Frumgögn!AM49</f>
        <v>67</v>
      </c>
      <c r="D323" s="69">
        <f>Frumgögn!AN49</f>
        <v>37</v>
      </c>
      <c r="E323" s="70">
        <f>Frumgögn!AO49</f>
        <v>30</v>
      </c>
      <c r="F323" s="71">
        <f>Frumgögn!AM71</f>
        <v>83</v>
      </c>
      <c r="G323" s="72">
        <f>Frumgögn!AN71</f>
        <v>39</v>
      </c>
      <c r="H323" s="73">
        <f>Frumgögn!AO71</f>
        <v>44</v>
      </c>
      <c r="I323" s="74">
        <f>Frumgögn!AM93</f>
        <v>26</v>
      </c>
      <c r="J323" s="69">
        <f>Frumgögn!AN93</f>
        <v>12</v>
      </c>
      <c r="K323" s="70">
        <f>Frumgögn!AO93</f>
        <v>14</v>
      </c>
      <c r="L323" s="71">
        <f>Frumgögn!AM115</f>
        <v>1</v>
      </c>
      <c r="M323" s="72">
        <f>Frumgögn!AN115</f>
        <v>1</v>
      </c>
      <c r="N323" s="73">
        <f>Frumgögn!AO115</f>
        <v>0</v>
      </c>
      <c r="P323" s="45">
        <f t="shared" si="85"/>
        <v>177</v>
      </c>
      <c r="Q323" s="46">
        <f t="shared" si="86"/>
        <v>89</v>
      </c>
      <c r="R323" s="47">
        <f t="shared" si="87"/>
        <v>88</v>
      </c>
      <c r="S323" s="52">
        <f t="shared" si="88"/>
        <v>-8.6023583993814039E-3</v>
      </c>
      <c r="T323" s="53">
        <f t="shared" si="89"/>
        <v>8.505702687028804E-3</v>
      </c>
      <c r="V323" s="45">
        <f>Frumgögn!AM27</f>
        <v>6275</v>
      </c>
      <c r="W323" s="46">
        <f>Frumgögn!AN27</f>
        <v>2805</v>
      </c>
      <c r="X323" s="47">
        <f>Frumgögn!AO27</f>
        <v>3470</v>
      </c>
      <c r="Y323" s="10">
        <f t="shared" si="90"/>
        <v>-8.5232452142206018E-3</v>
      </c>
      <c r="Z323" s="53">
        <f t="shared" si="91"/>
        <v>1.0543907626861136E-2</v>
      </c>
    </row>
    <row r="324" spans="1:26" x14ac:dyDescent="0.35">
      <c r="B324" s="2" t="s">
        <v>31</v>
      </c>
      <c r="C324" s="68">
        <f>Frumgögn!AM50</f>
        <v>60</v>
      </c>
      <c r="D324" s="69">
        <f>Frumgögn!AN50</f>
        <v>23</v>
      </c>
      <c r="E324" s="70">
        <f>Frumgögn!AO50</f>
        <v>37</v>
      </c>
      <c r="F324" s="71">
        <f>Frumgögn!AM72</f>
        <v>54</v>
      </c>
      <c r="G324" s="72">
        <f>Frumgögn!AN72</f>
        <v>28</v>
      </c>
      <c r="H324" s="73">
        <f>Frumgögn!AO72</f>
        <v>26</v>
      </c>
      <c r="I324" s="74">
        <f>Frumgögn!AM94</f>
        <v>24</v>
      </c>
      <c r="J324" s="69">
        <f>Frumgögn!AN94</f>
        <v>11</v>
      </c>
      <c r="K324" s="70">
        <f>Frumgögn!AO94</f>
        <v>13</v>
      </c>
      <c r="L324" s="71">
        <f>Frumgögn!AM116</f>
        <v>1</v>
      </c>
      <c r="M324" s="72">
        <f>Frumgögn!AN116</f>
        <v>0</v>
      </c>
      <c r="N324" s="73">
        <f>Frumgögn!AO116</f>
        <v>1</v>
      </c>
      <c r="P324" s="45">
        <f t="shared" si="85"/>
        <v>139</v>
      </c>
      <c r="Q324" s="46">
        <f t="shared" si="86"/>
        <v>62</v>
      </c>
      <c r="R324" s="47">
        <f t="shared" si="87"/>
        <v>77</v>
      </c>
      <c r="S324" s="52">
        <f t="shared" si="88"/>
        <v>-5.9926541658612024E-3</v>
      </c>
      <c r="T324" s="53">
        <f t="shared" si="89"/>
        <v>7.4424898511502033E-3</v>
      </c>
      <c r="V324" s="45">
        <f>Frumgögn!AM28</f>
        <v>3889</v>
      </c>
      <c r="W324" s="46">
        <f>Frumgögn!AN28</f>
        <v>1560</v>
      </c>
      <c r="X324" s="47">
        <f>Frumgögn!AO28</f>
        <v>2329</v>
      </c>
      <c r="Y324" s="10">
        <f t="shared" si="90"/>
        <v>-4.7402005469462166E-3</v>
      </c>
      <c r="Z324" s="53">
        <f t="shared" si="91"/>
        <v>7.0768763293831659E-3</v>
      </c>
    </row>
    <row r="325" spans="1:26" x14ac:dyDescent="0.35">
      <c r="B325" s="2" t="s">
        <v>32</v>
      </c>
      <c r="C325" s="68">
        <f>Frumgögn!AM51</f>
        <v>19</v>
      </c>
      <c r="D325" s="69">
        <f>Frumgögn!AN51</f>
        <v>5</v>
      </c>
      <c r="E325" s="70">
        <f>Frumgögn!AO51</f>
        <v>14</v>
      </c>
      <c r="F325" s="71">
        <f>Frumgögn!AM73</f>
        <v>16</v>
      </c>
      <c r="G325" s="72">
        <f>Frumgögn!AN73</f>
        <v>4</v>
      </c>
      <c r="H325" s="73">
        <f>Frumgögn!AO73</f>
        <v>12</v>
      </c>
      <c r="I325" s="74">
        <f>Frumgögn!AM95</f>
        <v>5</v>
      </c>
      <c r="J325" s="69">
        <f>Frumgögn!AN95</f>
        <v>2</v>
      </c>
      <c r="K325" s="70">
        <f>Frumgögn!AO95</f>
        <v>3</v>
      </c>
      <c r="L325" s="71">
        <f>Frumgögn!AM117</f>
        <v>1</v>
      </c>
      <c r="M325" s="72">
        <f>Frumgögn!AN117</f>
        <v>1</v>
      </c>
      <c r="N325" s="73">
        <f>Frumgögn!AO117</f>
        <v>0</v>
      </c>
      <c r="P325" s="45">
        <f t="shared" si="85"/>
        <v>41</v>
      </c>
      <c r="Q325" s="46">
        <f t="shared" si="86"/>
        <v>12</v>
      </c>
      <c r="R325" s="47">
        <f t="shared" si="87"/>
        <v>29</v>
      </c>
      <c r="S325" s="52">
        <f t="shared" si="88"/>
        <v>-1.1598685482312006E-3</v>
      </c>
      <c r="T325" s="53">
        <f t="shared" si="89"/>
        <v>2.8030156582254011E-3</v>
      </c>
      <c r="V325" s="45">
        <f>Frumgögn!AM29</f>
        <v>1542</v>
      </c>
      <c r="W325" s="46">
        <f>Frumgögn!AN29</f>
        <v>491</v>
      </c>
      <c r="X325" s="47">
        <f>Frumgögn!AO29</f>
        <v>1051</v>
      </c>
      <c r="Y325" s="10">
        <f t="shared" si="90"/>
        <v>-1.4919477362503799E-3</v>
      </c>
      <c r="Z325" s="53">
        <f t="shared" si="91"/>
        <v>3.1935581890003037E-3</v>
      </c>
    </row>
    <row r="326" spans="1:26" x14ac:dyDescent="0.35">
      <c r="B326" s="2" t="s">
        <v>33</v>
      </c>
      <c r="C326" s="68">
        <f>Frumgögn!AM52</f>
        <v>5</v>
      </c>
      <c r="D326" s="69">
        <f>Frumgögn!AN52</f>
        <v>3</v>
      </c>
      <c r="E326" s="70">
        <f>Frumgögn!AO52</f>
        <v>2</v>
      </c>
      <c r="F326" s="71">
        <f>Frumgögn!AM74</f>
        <v>2</v>
      </c>
      <c r="G326" s="72">
        <f>Frumgögn!AN74</f>
        <v>0</v>
      </c>
      <c r="H326" s="73">
        <f>Frumgögn!AO74</f>
        <v>2</v>
      </c>
      <c r="I326" s="74">
        <f>Frumgögn!AM96</f>
        <v>1</v>
      </c>
      <c r="J326" s="69">
        <f>Frumgögn!AN96</f>
        <v>0</v>
      </c>
      <c r="K326" s="70">
        <f>Frumgögn!AO96</f>
        <v>1</v>
      </c>
      <c r="L326" s="71">
        <f>Frumgögn!AM118</f>
        <v>0</v>
      </c>
      <c r="M326" s="72">
        <f>Frumgögn!AN118</f>
        <v>0</v>
      </c>
      <c r="N326" s="73">
        <f>Frumgögn!AO118</f>
        <v>0</v>
      </c>
      <c r="P326" s="45">
        <f t="shared" si="85"/>
        <v>8</v>
      </c>
      <c r="Q326" s="46">
        <f t="shared" si="86"/>
        <v>3</v>
      </c>
      <c r="R326" s="47">
        <f t="shared" si="87"/>
        <v>5</v>
      </c>
      <c r="S326" s="52">
        <f t="shared" si="88"/>
        <v>-2.8996713705780014E-4</v>
      </c>
      <c r="T326" s="53">
        <f t="shared" si="89"/>
        <v>4.8327856176300018E-4</v>
      </c>
      <c r="V326" s="45">
        <f>Frumgögn!AM30</f>
        <v>314</v>
      </c>
      <c r="W326" s="46">
        <f>Frumgögn!AN30</f>
        <v>94</v>
      </c>
      <c r="X326" s="47">
        <f>Frumgögn!AO30</f>
        <v>220</v>
      </c>
      <c r="Y326" s="10">
        <f t="shared" si="90"/>
        <v>-2.8562746885445151E-4</v>
      </c>
      <c r="Z326" s="53">
        <f t="shared" si="91"/>
        <v>6.6848982072318448E-4</v>
      </c>
    </row>
    <row r="327" spans="1:26" ht="15" thickBot="1" x14ac:dyDescent="0.4">
      <c r="B327" s="2" t="s">
        <v>34</v>
      </c>
      <c r="C327" s="75">
        <f>Frumgögn!AM53</f>
        <v>1</v>
      </c>
      <c r="D327" s="76">
        <f>Frumgögn!AN53</f>
        <v>1</v>
      </c>
      <c r="E327" s="77">
        <f>Frumgögn!AO53</f>
        <v>0</v>
      </c>
      <c r="F327" s="78">
        <f>Frumgögn!AM75</f>
        <v>0</v>
      </c>
      <c r="G327" s="79">
        <f>Frumgögn!AN75</f>
        <v>0</v>
      </c>
      <c r="H327" s="80">
        <f>Frumgögn!AO75</f>
        <v>0</v>
      </c>
      <c r="I327" s="81">
        <f>Frumgögn!AM97</f>
        <v>1</v>
      </c>
      <c r="J327" s="76">
        <f>Frumgögn!AN97</f>
        <v>0</v>
      </c>
      <c r="K327" s="77">
        <f>Frumgögn!AO97</f>
        <v>1</v>
      </c>
      <c r="L327" s="78">
        <f>Frumgögn!AM119</f>
        <v>0</v>
      </c>
      <c r="M327" s="79">
        <f>Frumgögn!AN119</f>
        <v>0</v>
      </c>
      <c r="N327" s="80">
        <f>Frumgögn!AO119</f>
        <v>0</v>
      </c>
      <c r="P327" s="48">
        <f t="shared" si="85"/>
        <v>2</v>
      </c>
      <c r="Q327" s="49">
        <f t="shared" si="86"/>
        <v>1</v>
      </c>
      <c r="R327" s="50">
        <f t="shared" si="87"/>
        <v>1</v>
      </c>
      <c r="S327" s="54">
        <f t="shared" si="88"/>
        <v>-9.6655712352600032E-5</v>
      </c>
      <c r="T327" s="55">
        <f t="shared" si="89"/>
        <v>9.6655712352600032E-5</v>
      </c>
      <c r="V327" s="48">
        <f>Frumgögn!AM31</f>
        <v>32</v>
      </c>
      <c r="W327" s="49">
        <f>Frumgögn!AN31</f>
        <v>6</v>
      </c>
      <c r="X327" s="50">
        <f>Frumgögn!AO31</f>
        <v>26</v>
      </c>
      <c r="Y327" s="60">
        <f t="shared" si="90"/>
        <v>-1.8231540565177756E-5</v>
      </c>
      <c r="Z327" s="55">
        <f t="shared" si="91"/>
        <v>7.9003342449103622E-5</v>
      </c>
    </row>
    <row r="328" spans="1:26" x14ac:dyDescent="0.35">
      <c r="B328" s="9"/>
      <c r="C328" s="9"/>
      <c r="D328" s="9"/>
      <c r="H328" s="9"/>
      <c r="I328" s="9"/>
      <c r="J328" s="10"/>
      <c r="O328" s="2" t="s">
        <v>43</v>
      </c>
      <c r="P328" s="9">
        <f>SUM(P307:P327)</f>
        <v>10346</v>
      </c>
      <c r="Q328" s="9">
        <f>SUM(Q307:Q327)</f>
        <v>5441</v>
      </c>
      <c r="R328" s="9">
        <f>SUM(R307:R327)</f>
        <v>4905</v>
      </c>
      <c r="U328" s="2" t="s">
        <v>43</v>
      </c>
      <c r="V328" s="9">
        <f>SUM(V307:V327)</f>
        <v>329100</v>
      </c>
      <c r="W328" s="9">
        <f>SUM(W307:W327)</f>
        <v>165186</v>
      </c>
      <c r="X328" s="9">
        <f>SUM(X307:X327)</f>
        <v>163914</v>
      </c>
    </row>
    <row r="329" spans="1:26" ht="15" thickBot="1" x14ac:dyDescent="0.4"/>
    <row r="330" spans="1:26" ht="21.5" thickBot="1" x14ac:dyDescent="0.55000000000000004">
      <c r="A330" s="2" t="s">
        <v>39</v>
      </c>
      <c r="B330" s="58">
        <v>2016</v>
      </c>
      <c r="C330" s="227" t="s">
        <v>35</v>
      </c>
      <c r="D330" s="228"/>
      <c r="E330" s="229"/>
      <c r="F330" s="227" t="s">
        <v>36</v>
      </c>
      <c r="G330" s="228"/>
      <c r="H330" s="229"/>
      <c r="I330" s="227" t="s">
        <v>37</v>
      </c>
      <c r="J330" s="228"/>
      <c r="K330" s="229"/>
      <c r="L330" s="227" t="s">
        <v>38</v>
      </c>
      <c r="M330" s="228"/>
      <c r="N330" s="229"/>
      <c r="O330" s="51"/>
      <c r="P330" s="230" t="s">
        <v>39</v>
      </c>
      <c r="Q330" s="231"/>
      <c r="R330" s="232"/>
      <c r="S330" s="233">
        <f>B330</f>
        <v>2016</v>
      </c>
      <c r="T330" s="234"/>
      <c r="V330" s="230" t="s">
        <v>40</v>
      </c>
      <c r="W330" s="231"/>
      <c r="X330" s="232"/>
      <c r="Y330" s="233">
        <f>B330</f>
        <v>2016</v>
      </c>
      <c r="Z330" s="234"/>
    </row>
    <row r="331" spans="1:26" ht="15" thickBot="1" x14ac:dyDescent="0.4">
      <c r="A331" s="2"/>
      <c r="B331" s="2"/>
      <c r="C331" s="13" t="s">
        <v>10</v>
      </c>
      <c r="D331" s="12" t="s">
        <v>11</v>
      </c>
      <c r="E331" s="14" t="s">
        <v>12</v>
      </c>
      <c r="F331" s="13" t="s">
        <v>10</v>
      </c>
      <c r="G331" s="12" t="s">
        <v>11</v>
      </c>
      <c r="H331" s="14" t="s">
        <v>12</v>
      </c>
      <c r="I331" s="13" t="s">
        <v>10</v>
      </c>
      <c r="J331" s="12" t="s">
        <v>11</v>
      </c>
      <c r="K331" s="14" t="s">
        <v>12</v>
      </c>
      <c r="L331" s="13" t="s">
        <v>10</v>
      </c>
      <c r="M331" s="12" t="s">
        <v>11</v>
      </c>
      <c r="N331" s="14" t="s">
        <v>12</v>
      </c>
      <c r="O331" s="12"/>
      <c r="P331" s="21" t="s">
        <v>10</v>
      </c>
      <c r="Q331" s="22" t="s">
        <v>11</v>
      </c>
      <c r="R331" s="23" t="s">
        <v>12</v>
      </c>
      <c r="S331" s="18" t="s">
        <v>41</v>
      </c>
      <c r="T331" s="20" t="s">
        <v>42</v>
      </c>
      <c r="U331" s="2"/>
      <c r="V331" s="15" t="s">
        <v>10</v>
      </c>
      <c r="W331" s="16" t="s">
        <v>11</v>
      </c>
      <c r="X331" s="17" t="s">
        <v>12</v>
      </c>
      <c r="Y331" s="18" t="s">
        <v>41</v>
      </c>
      <c r="Z331" s="20" t="s">
        <v>42</v>
      </c>
    </row>
    <row r="332" spans="1:26" x14ac:dyDescent="0.35">
      <c r="B332" s="2" t="s">
        <v>14</v>
      </c>
      <c r="C332" s="61">
        <f>Frumgögn!AP33</f>
        <v>349</v>
      </c>
      <c r="D332" s="62">
        <f>Frumgögn!AQ33</f>
        <v>188</v>
      </c>
      <c r="E332" s="63">
        <f>Frumgögn!AR33</f>
        <v>161</v>
      </c>
      <c r="F332" s="64">
        <f>Frumgögn!AP55</f>
        <v>331</v>
      </c>
      <c r="G332" s="65">
        <f>Frumgögn!AQ55</f>
        <v>163</v>
      </c>
      <c r="H332" s="66">
        <f>Frumgögn!AR55</f>
        <v>168</v>
      </c>
      <c r="I332" s="67">
        <f>Frumgögn!AP77</f>
        <v>23</v>
      </c>
      <c r="J332" s="62">
        <f>Frumgögn!AQ77</f>
        <v>8</v>
      </c>
      <c r="K332" s="63">
        <f>Frumgögn!AR77</f>
        <v>15</v>
      </c>
      <c r="L332" s="64">
        <f>Frumgögn!AP99</f>
        <v>0</v>
      </c>
      <c r="M332" s="65">
        <f>Frumgögn!AQ99</f>
        <v>0</v>
      </c>
      <c r="N332" s="66">
        <f>Frumgögn!AR99</f>
        <v>0</v>
      </c>
      <c r="P332" s="42">
        <f>C332+F332+I332+L332</f>
        <v>703</v>
      </c>
      <c r="Q332" s="43">
        <f>M332+J332+G332+D332</f>
        <v>359</v>
      </c>
      <c r="R332" s="44">
        <f>N332+K332+H332+E332</f>
        <v>344</v>
      </c>
      <c r="S332" s="52">
        <f>Q332/$P$353*-1</f>
        <v>-3.4918782219628443E-2</v>
      </c>
      <c r="T332" s="53">
        <f>R332/$P$353</f>
        <v>3.3459780177025583E-2</v>
      </c>
      <c r="V332" s="42">
        <f>Frumgögn!AP11</f>
        <v>21845</v>
      </c>
      <c r="W332" s="43">
        <f>Frumgögn!AQ11</f>
        <v>11102</v>
      </c>
      <c r="X332" s="44">
        <f>Frumgögn!AR11</f>
        <v>10743</v>
      </c>
      <c r="Y332" s="59">
        <f>W332/$V$353*-1</f>
        <v>-3.33865617735596E-2</v>
      </c>
      <c r="Z332" s="57">
        <f>X332/$V$353</f>
        <v>3.2306956686484485E-2</v>
      </c>
    </row>
    <row r="333" spans="1:26" x14ac:dyDescent="0.35">
      <c r="B333" s="2" t="s">
        <v>15</v>
      </c>
      <c r="C333" s="68">
        <f>Frumgögn!AP34</f>
        <v>352</v>
      </c>
      <c r="D333" s="69">
        <f>Frumgögn!AQ34</f>
        <v>176</v>
      </c>
      <c r="E333" s="70">
        <f>Frumgögn!AR34</f>
        <v>176</v>
      </c>
      <c r="F333" s="71">
        <f>Frumgögn!AP56</f>
        <v>346</v>
      </c>
      <c r="G333" s="72">
        <f>Frumgögn!AQ56</f>
        <v>187</v>
      </c>
      <c r="H333" s="73">
        <f>Frumgögn!AR56</f>
        <v>159</v>
      </c>
      <c r="I333" s="74">
        <f>Frumgögn!AP78</f>
        <v>34</v>
      </c>
      <c r="J333" s="69">
        <f>Frumgögn!AQ78</f>
        <v>19</v>
      </c>
      <c r="K333" s="70">
        <f>Frumgögn!AR78</f>
        <v>15</v>
      </c>
      <c r="L333" s="71">
        <f>Frumgögn!AP100</f>
        <v>0</v>
      </c>
      <c r="M333" s="72">
        <f>Frumgögn!AQ100</f>
        <v>0</v>
      </c>
      <c r="N333" s="73">
        <f>Frumgögn!AR100</f>
        <v>0</v>
      </c>
      <c r="P333" s="45">
        <f t="shared" ref="P333:P352" si="92">C333+F333+I333+L333</f>
        <v>732</v>
      </c>
      <c r="Q333" s="46">
        <f t="shared" ref="Q333:Q352" si="93">M333+J333+G333+D333</f>
        <v>382</v>
      </c>
      <c r="R333" s="47">
        <f t="shared" ref="R333:R352" si="94">N333+K333+H333+E333</f>
        <v>350</v>
      </c>
      <c r="S333" s="52">
        <f t="shared" ref="S333:S352" si="95">Q333/$P$353*-1</f>
        <v>-3.7155918684952827E-2</v>
      </c>
      <c r="T333" s="53">
        <f t="shared" ref="T333:T352" si="96">R333/$P$353</f>
        <v>3.4043380994066723E-2</v>
      </c>
      <c r="V333" s="45">
        <f>Frumgögn!AP12</f>
        <v>23408</v>
      </c>
      <c r="W333" s="46">
        <f>Frumgögn!AQ12</f>
        <v>12064</v>
      </c>
      <c r="X333" s="47">
        <f>Frumgögn!AR12</f>
        <v>11344</v>
      </c>
      <c r="Y333" s="10">
        <f t="shared" ref="Y333:Y352" si="97">W333/$V$353*-1</f>
        <v>-3.6279542536139707E-2</v>
      </c>
      <c r="Z333" s="53">
        <f t="shared" ref="Z333:Z352" si="98">X333/$V$353</f>
        <v>3.4114317848969566E-2</v>
      </c>
    </row>
    <row r="334" spans="1:26" x14ac:dyDescent="0.35">
      <c r="B334" s="2" t="s">
        <v>16</v>
      </c>
      <c r="C334" s="68">
        <f>Frumgögn!AP35</f>
        <v>305</v>
      </c>
      <c r="D334" s="69">
        <f>Frumgögn!AQ35</f>
        <v>152</v>
      </c>
      <c r="E334" s="70">
        <f>Frumgögn!AR35</f>
        <v>153</v>
      </c>
      <c r="F334" s="71">
        <f>Frumgögn!AP57</f>
        <v>289</v>
      </c>
      <c r="G334" s="72">
        <f>Frumgögn!AQ57</f>
        <v>150</v>
      </c>
      <c r="H334" s="73">
        <f>Frumgögn!AR57</f>
        <v>139</v>
      </c>
      <c r="I334" s="74">
        <f>Frumgögn!AP79</f>
        <v>48</v>
      </c>
      <c r="J334" s="69">
        <f>Frumgögn!AQ79</f>
        <v>16</v>
      </c>
      <c r="K334" s="70">
        <f>Frumgögn!AR79</f>
        <v>32</v>
      </c>
      <c r="L334" s="71">
        <f>Frumgögn!AP101</f>
        <v>2</v>
      </c>
      <c r="M334" s="72">
        <f>Frumgögn!AQ101</f>
        <v>2</v>
      </c>
      <c r="N334" s="73">
        <f>Frumgögn!AR101</f>
        <v>0</v>
      </c>
      <c r="P334" s="45">
        <f t="shared" si="92"/>
        <v>644</v>
      </c>
      <c r="Q334" s="46">
        <f t="shared" si="93"/>
        <v>320</v>
      </c>
      <c r="R334" s="47">
        <f t="shared" si="94"/>
        <v>324</v>
      </c>
      <c r="S334" s="52">
        <f t="shared" si="95"/>
        <v>-3.1125376908861007E-2</v>
      </c>
      <c r="T334" s="53">
        <f t="shared" si="96"/>
        <v>3.1514444120221766E-2</v>
      </c>
      <c r="V334" s="45">
        <f>Frumgögn!AP13</f>
        <v>21287</v>
      </c>
      <c r="W334" s="46">
        <f>Frumgögn!AQ13</f>
        <v>10814</v>
      </c>
      <c r="X334" s="47">
        <f>Frumgögn!AR13</f>
        <v>10473</v>
      </c>
      <c r="Y334" s="10">
        <f t="shared" si="97"/>
        <v>-3.252047189869154E-2</v>
      </c>
      <c r="Z334" s="53">
        <f t="shared" si="98"/>
        <v>3.1494997428795683E-2</v>
      </c>
    </row>
    <row r="335" spans="1:26" x14ac:dyDescent="0.35">
      <c r="B335" s="2" t="s">
        <v>17</v>
      </c>
      <c r="C335" s="68">
        <f>Frumgögn!AP36</f>
        <v>348</v>
      </c>
      <c r="D335" s="69">
        <f>Frumgögn!AQ36</f>
        <v>178</v>
      </c>
      <c r="E335" s="70">
        <f>Frumgögn!AR36</f>
        <v>170</v>
      </c>
      <c r="F335" s="71">
        <f>Frumgögn!AP58</f>
        <v>316</v>
      </c>
      <c r="G335" s="72">
        <f>Frumgögn!AQ58</f>
        <v>160</v>
      </c>
      <c r="H335" s="73">
        <f>Frumgögn!AR58</f>
        <v>156</v>
      </c>
      <c r="I335" s="74">
        <f>Frumgögn!AP80</f>
        <v>45</v>
      </c>
      <c r="J335" s="69">
        <f>Frumgögn!AQ80</f>
        <v>24</v>
      </c>
      <c r="K335" s="70">
        <f>Frumgögn!AR80</f>
        <v>21</v>
      </c>
      <c r="L335" s="71">
        <f>Frumgögn!AP102</f>
        <v>9</v>
      </c>
      <c r="M335" s="72">
        <f>Frumgögn!AQ102</f>
        <v>6</v>
      </c>
      <c r="N335" s="73">
        <f>Frumgögn!AR102</f>
        <v>3</v>
      </c>
      <c r="P335" s="45">
        <f t="shared" si="92"/>
        <v>718</v>
      </c>
      <c r="Q335" s="46">
        <f t="shared" si="93"/>
        <v>368</v>
      </c>
      <c r="R335" s="47">
        <f t="shared" si="94"/>
        <v>350</v>
      </c>
      <c r="S335" s="52">
        <f t="shared" si="95"/>
        <v>-3.5794183445190156E-2</v>
      </c>
      <c r="T335" s="53">
        <f t="shared" si="96"/>
        <v>3.4043380994066723E-2</v>
      </c>
      <c r="V335" s="45">
        <f>Frumgögn!AP14</f>
        <v>22121</v>
      </c>
      <c r="W335" s="46">
        <f>Frumgögn!AQ14</f>
        <v>11261</v>
      </c>
      <c r="X335" s="47">
        <f>Frumgögn!AR14</f>
        <v>10860</v>
      </c>
      <c r="Y335" s="10">
        <f t="shared" si="97"/>
        <v>-3.3864715558643003E-2</v>
      </c>
      <c r="Z335" s="53">
        <f t="shared" si="98"/>
        <v>3.2658805698149634E-2</v>
      </c>
    </row>
    <row r="336" spans="1:26" x14ac:dyDescent="0.35">
      <c r="B336" s="2" t="s">
        <v>18</v>
      </c>
      <c r="C336" s="68">
        <f>Frumgögn!AP37</f>
        <v>351</v>
      </c>
      <c r="D336" s="69">
        <f>Frumgögn!AQ37</f>
        <v>201</v>
      </c>
      <c r="E336" s="70">
        <f>Frumgögn!AR37</f>
        <v>150</v>
      </c>
      <c r="F336" s="71">
        <f>Frumgögn!AP59</f>
        <v>312</v>
      </c>
      <c r="G336" s="72">
        <f>Frumgögn!AQ59</f>
        <v>159</v>
      </c>
      <c r="H336" s="73">
        <f>Frumgögn!AR59</f>
        <v>153</v>
      </c>
      <c r="I336" s="74">
        <f>Frumgögn!AP81</f>
        <v>39</v>
      </c>
      <c r="J336" s="69">
        <f>Frumgögn!AQ81</f>
        <v>22</v>
      </c>
      <c r="K336" s="70">
        <f>Frumgögn!AR81</f>
        <v>17</v>
      </c>
      <c r="L336" s="71">
        <f>Frumgögn!AP103</f>
        <v>5</v>
      </c>
      <c r="M336" s="72">
        <f>Frumgögn!AQ103</f>
        <v>5</v>
      </c>
      <c r="N336" s="73">
        <f>Frumgögn!AR103</f>
        <v>0</v>
      </c>
      <c r="P336" s="45">
        <f t="shared" si="92"/>
        <v>707</v>
      </c>
      <c r="Q336" s="46">
        <f t="shared" si="93"/>
        <v>387</v>
      </c>
      <c r="R336" s="47">
        <f t="shared" si="94"/>
        <v>320</v>
      </c>
      <c r="S336" s="52">
        <f t="shared" si="95"/>
        <v>-3.7642252699153778E-2</v>
      </c>
      <c r="T336" s="53">
        <f t="shared" si="96"/>
        <v>3.1125376908861007E-2</v>
      </c>
      <c r="V336" s="45">
        <f>Frumgögn!AP15</f>
        <v>24886</v>
      </c>
      <c r="W336" s="46">
        <f>Frumgögn!AQ15</f>
        <v>12792</v>
      </c>
      <c r="X336" s="47">
        <f>Frumgögn!AR15</f>
        <v>12094</v>
      </c>
      <c r="Y336" s="10">
        <f t="shared" si="97"/>
        <v>-3.8468825275389515E-2</v>
      </c>
      <c r="Z336" s="53">
        <f t="shared" si="98"/>
        <v>3.636976023143846E-2</v>
      </c>
    </row>
    <row r="337" spans="2:26" x14ac:dyDescent="0.35">
      <c r="B337" s="2" t="s">
        <v>19</v>
      </c>
      <c r="C337" s="68">
        <f>Frumgögn!AP38</f>
        <v>335</v>
      </c>
      <c r="D337" s="69">
        <f>Frumgögn!AQ38</f>
        <v>185</v>
      </c>
      <c r="E337" s="70">
        <f>Frumgögn!AR38</f>
        <v>150</v>
      </c>
      <c r="F337" s="71">
        <f>Frumgögn!AP60</f>
        <v>286</v>
      </c>
      <c r="G337" s="72">
        <f>Frumgögn!AQ60</f>
        <v>152</v>
      </c>
      <c r="H337" s="73">
        <f>Frumgögn!AR60</f>
        <v>134</v>
      </c>
      <c r="I337" s="74">
        <f>Frumgögn!AP82</f>
        <v>41</v>
      </c>
      <c r="J337" s="69">
        <f>Frumgögn!AQ82</f>
        <v>27</v>
      </c>
      <c r="K337" s="70">
        <f>Frumgögn!AR82</f>
        <v>14</v>
      </c>
      <c r="L337" s="71">
        <f>Frumgögn!AP104</f>
        <v>6</v>
      </c>
      <c r="M337" s="72">
        <f>Frumgögn!AQ104</f>
        <v>3</v>
      </c>
      <c r="N337" s="73">
        <f>Frumgögn!AR104</f>
        <v>3</v>
      </c>
      <c r="P337" s="45">
        <f t="shared" si="92"/>
        <v>668</v>
      </c>
      <c r="Q337" s="46">
        <f t="shared" si="93"/>
        <v>367</v>
      </c>
      <c r="R337" s="47">
        <f t="shared" si="94"/>
        <v>301</v>
      </c>
      <c r="S337" s="52">
        <f t="shared" si="95"/>
        <v>-3.5696916642349967E-2</v>
      </c>
      <c r="T337" s="53">
        <f t="shared" si="96"/>
        <v>2.9277307654897382E-2</v>
      </c>
      <c r="V337" s="45">
        <f>Frumgögn!AP16</f>
        <v>24370</v>
      </c>
      <c r="W337" s="46">
        <f>Frumgögn!AQ16</f>
        <v>12583</v>
      </c>
      <c r="X337" s="47">
        <f>Frumgögn!AR16</f>
        <v>11787</v>
      </c>
      <c r="Y337" s="10">
        <f t="shared" si="97"/>
        <v>-3.7840308664808184E-2</v>
      </c>
      <c r="Z337" s="53">
        <f t="shared" si="98"/>
        <v>3.5446532482881189E-2</v>
      </c>
    </row>
    <row r="338" spans="2:26" x14ac:dyDescent="0.35">
      <c r="B338" s="2" t="s">
        <v>20</v>
      </c>
      <c r="C338" s="68">
        <f>Frumgögn!AP39</f>
        <v>366</v>
      </c>
      <c r="D338" s="69">
        <f>Frumgögn!AQ39</f>
        <v>198</v>
      </c>
      <c r="E338" s="70">
        <f>Frumgögn!AR39</f>
        <v>168</v>
      </c>
      <c r="F338" s="71">
        <f>Frumgögn!AP61</f>
        <v>282</v>
      </c>
      <c r="G338" s="72">
        <f>Frumgögn!AQ61</f>
        <v>140</v>
      </c>
      <c r="H338" s="73">
        <f>Frumgögn!AR61</f>
        <v>142</v>
      </c>
      <c r="I338" s="74">
        <f>Frumgögn!AP83</f>
        <v>24</v>
      </c>
      <c r="J338" s="69">
        <f>Frumgögn!AQ83</f>
        <v>15</v>
      </c>
      <c r="K338" s="70">
        <f>Frumgögn!AR83</f>
        <v>9</v>
      </c>
      <c r="L338" s="71">
        <f>Frumgögn!AP105</f>
        <v>3</v>
      </c>
      <c r="M338" s="72">
        <f>Frumgögn!AQ105</f>
        <v>2</v>
      </c>
      <c r="N338" s="73">
        <f>Frumgögn!AR105</f>
        <v>1</v>
      </c>
      <c r="P338" s="45">
        <f t="shared" si="92"/>
        <v>675</v>
      </c>
      <c r="Q338" s="46">
        <f t="shared" si="93"/>
        <v>355</v>
      </c>
      <c r="R338" s="47">
        <f t="shared" si="94"/>
        <v>320</v>
      </c>
      <c r="S338" s="52">
        <f t="shared" si="95"/>
        <v>-3.4529715008267681E-2</v>
      </c>
      <c r="T338" s="53">
        <f t="shared" si="96"/>
        <v>3.1125376908861007E-2</v>
      </c>
      <c r="V338" s="45">
        <f>Frumgögn!AP17</f>
        <v>23109</v>
      </c>
      <c r="W338" s="46">
        <f>Frumgögn!AQ17</f>
        <v>11870</v>
      </c>
      <c r="X338" s="47">
        <f>Frumgögn!AR17</f>
        <v>11239</v>
      </c>
      <c r="Y338" s="10">
        <f t="shared" si="97"/>
        <v>-3.5696134773207752E-2</v>
      </c>
      <c r="Z338" s="53">
        <f t="shared" si="98"/>
        <v>3.3798555915423918E-2</v>
      </c>
    </row>
    <row r="339" spans="2:26" x14ac:dyDescent="0.35">
      <c r="B339" s="2" t="s">
        <v>21</v>
      </c>
      <c r="C339" s="68">
        <f>Frumgögn!AP40</f>
        <v>272</v>
      </c>
      <c r="D339" s="69">
        <f>Frumgögn!AQ40</f>
        <v>150</v>
      </c>
      <c r="E339" s="70">
        <f>Frumgögn!AR40</f>
        <v>122</v>
      </c>
      <c r="F339" s="71">
        <f>Frumgögn!AP62</f>
        <v>283</v>
      </c>
      <c r="G339" s="72">
        <f>Frumgögn!AQ62</f>
        <v>146</v>
      </c>
      <c r="H339" s="73">
        <f>Frumgögn!AR62</f>
        <v>137</v>
      </c>
      <c r="I339" s="74">
        <f>Frumgögn!AP84</f>
        <v>38</v>
      </c>
      <c r="J339" s="69">
        <f>Frumgögn!AQ84</f>
        <v>14</v>
      </c>
      <c r="K339" s="70">
        <f>Frumgögn!AR84</f>
        <v>24</v>
      </c>
      <c r="L339" s="71">
        <f>Frumgögn!AP106</f>
        <v>5</v>
      </c>
      <c r="M339" s="72">
        <f>Frumgögn!AQ106</f>
        <v>3</v>
      </c>
      <c r="N339" s="73">
        <f>Frumgögn!AR106</f>
        <v>2</v>
      </c>
      <c r="P339" s="45">
        <f t="shared" si="92"/>
        <v>598</v>
      </c>
      <c r="Q339" s="46">
        <f t="shared" si="93"/>
        <v>313</v>
      </c>
      <c r="R339" s="47">
        <f t="shared" si="94"/>
        <v>285</v>
      </c>
      <c r="S339" s="52">
        <f t="shared" si="95"/>
        <v>-3.0444509288979672E-2</v>
      </c>
      <c r="T339" s="53">
        <f t="shared" si="96"/>
        <v>2.7721038809454333E-2</v>
      </c>
      <c r="V339" s="45">
        <f>Frumgögn!AP18</f>
        <v>22431</v>
      </c>
      <c r="W339" s="46">
        <f>Frumgögn!AQ18</f>
        <v>11402</v>
      </c>
      <c r="X339" s="47">
        <f>Frumgögn!AR18</f>
        <v>11029</v>
      </c>
      <c r="Y339" s="10">
        <f t="shared" si="97"/>
        <v>-3.4288738726547155E-2</v>
      </c>
      <c r="Z339" s="53">
        <f t="shared" si="98"/>
        <v>3.3167032048332629E-2</v>
      </c>
    </row>
    <row r="340" spans="2:26" x14ac:dyDescent="0.35">
      <c r="B340" s="2" t="s">
        <v>22</v>
      </c>
      <c r="C340" s="68">
        <f>Frumgögn!AP41</f>
        <v>285</v>
      </c>
      <c r="D340" s="69">
        <f>Frumgögn!AQ41</f>
        <v>154</v>
      </c>
      <c r="E340" s="70">
        <f>Frumgögn!AR41</f>
        <v>131</v>
      </c>
      <c r="F340" s="71">
        <f>Frumgögn!AP63</f>
        <v>317</v>
      </c>
      <c r="G340" s="72">
        <f>Frumgögn!AQ63</f>
        <v>157</v>
      </c>
      <c r="H340" s="73">
        <f>Frumgögn!AR63</f>
        <v>160</v>
      </c>
      <c r="I340" s="74">
        <f>Frumgögn!AP85</f>
        <v>31</v>
      </c>
      <c r="J340" s="69">
        <f>Frumgögn!AQ85</f>
        <v>19</v>
      </c>
      <c r="K340" s="70">
        <f>Frumgögn!AR85</f>
        <v>12</v>
      </c>
      <c r="L340" s="71">
        <f>Frumgögn!AP107</f>
        <v>1</v>
      </c>
      <c r="M340" s="72">
        <f>Frumgögn!AQ107</f>
        <v>1</v>
      </c>
      <c r="N340" s="73">
        <f>Frumgögn!AR107</f>
        <v>0</v>
      </c>
      <c r="P340" s="45">
        <f t="shared" si="92"/>
        <v>634</v>
      </c>
      <c r="Q340" s="46">
        <f t="shared" si="93"/>
        <v>331</v>
      </c>
      <c r="R340" s="47">
        <f t="shared" si="94"/>
        <v>303</v>
      </c>
      <c r="S340" s="52">
        <f t="shared" si="95"/>
        <v>-3.2195311740103101E-2</v>
      </c>
      <c r="T340" s="53">
        <f t="shared" si="96"/>
        <v>2.9471841260577766E-2</v>
      </c>
      <c r="V340" s="45">
        <f>Frumgögn!AP19</f>
        <v>21721</v>
      </c>
      <c r="W340" s="46">
        <f>Frumgögn!AQ19</f>
        <v>11019</v>
      </c>
      <c r="X340" s="47">
        <f>Frumgögn!AR19</f>
        <v>10702</v>
      </c>
      <c r="Y340" s="10">
        <f t="shared" si="97"/>
        <v>-3.3136959483233044E-2</v>
      </c>
      <c r="Z340" s="53">
        <f t="shared" si="98"/>
        <v>3.218365916957619E-2</v>
      </c>
    </row>
    <row r="341" spans="2:26" x14ac:dyDescent="0.35">
      <c r="B341" s="2" t="s">
        <v>23</v>
      </c>
      <c r="C341" s="68">
        <f>Frumgögn!AP42</f>
        <v>324</v>
      </c>
      <c r="D341" s="69">
        <f>Frumgögn!AQ42</f>
        <v>177</v>
      </c>
      <c r="E341" s="70">
        <f>Frumgögn!AR42</f>
        <v>147</v>
      </c>
      <c r="F341" s="71">
        <f>Frumgögn!AP64</f>
        <v>274</v>
      </c>
      <c r="G341" s="72">
        <f>Frumgögn!AQ64</f>
        <v>137</v>
      </c>
      <c r="H341" s="73">
        <f>Frumgögn!AR64</f>
        <v>137</v>
      </c>
      <c r="I341" s="74">
        <f>Frumgögn!AP86</f>
        <v>36</v>
      </c>
      <c r="J341" s="69">
        <f>Frumgögn!AQ86</f>
        <v>18</v>
      </c>
      <c r="K341" s="70">
        <f>Frumgögn!AR86</f>
        <v>18</v>
      </c>
      <c r="L341" s="71">
        <f>Frumgögn!AP108</f>
        <v>4</v>
      </c>
      <c r="M341" s="72">
        <f>Frumgögn!AQ108</f>
        <v>4</v>
      </c>
      <c r="N341" s="73">
        <f>Frumgögn!AR108</f>
        <v>0</v>
      </c>
      <c r="P341" s="45">
        <f t="shared" si="92"/>
        <v>638</v>
      </c>
      <c r="Q341" s="46">
        <f t="shared" si="93"/>
        <v>336</v>
      </c>
      <c r="R341" s="47">
        <f t="shared" si="94"/>
        <v>302</v>
      </c>
      <c r="S341" s="52">
        <f t="shared" si="95"/>
        <v>-3.2681645754304059E-2</v>
      </c>
      <c r="T341" s="53">
        <f t="shared" si="96"/>
        <v>2.9374574457737574E-2</v>
      </c>
      <c r="V341" s="45">
        <f>Frumgögn!AP20</f>
        <v>20567</v>
      </c>
      <c r="W341" s="46">
        <f>Frumgögn!AQ20</f>
        <v>10251</v>
      </c>
      <c r="X341" s="47">
        <f>Frumgögn!AR20</f>
        <v>10316</v>
      </c>
      <c r="Y341" s="10">
        <f t="shared" si="97"/>
        <v>-3.0827386483584889E-2</v>
      </c>
      <c r="Z341" s="53">
        <f t="shared" si="98"/>
        <v>3.1022858156732194E-2</v>
      </c>
    </row>
    <row r="342" spans="2:26" x14ac:dyDescent="0.35">
      <c r="B342" s="2" t="s">
        <v>24</v>
      </c>
      <c r="C342" s="68">
        <f>Frumgögn!AP43</f>
        <v>346</v>
      </c>
      <c r="D342" s="69">
        <f>Frumgögn!AQ43</f>
        <v>194</v>
      </c>
      <c r="E342" s="70">
        <f>Frumgögn!AR43</f>
        <v>152</v>
      </c>
      <c r="F342" s="71">
        <f>Frumgögn!AP65</f>
        <v>328</v>
      </c>
      <c r="G342" s="72">
        <f>Frumgögn!AQ65</f>
        <v>163</v>
      </c>
      <c r="H342" s="73">
        <f>Frumgögn!AR65</f>
        <v>165</v>
      </c>
      <c r="I342" s="74">
        <f>Frumgögn!AP87</f>
        <v>45</v>
      </c>
      <c r="J342" s="69">
        <f>Frumgögn!AQ87</f>
        <v>20</v>
      </c>
      <c r="K342" s="70">
        <f>Frumgögn!AR87</f>
        <v>25</v>
      </c>
      <c r="L342" s="71">
        <f>Frumgögn!AP109</f>
        <v>14</v>
      </c>
      <c r="M342" s="72">
        <f>Frumgögn!AQ109</f>
        <v>7</v>
      </c>
      <c r="N342" s="73">
        <f>Frumgögn!AR109</f>
        <v>7</v>
      </c>
      <c r="P342" s="45">
        <f t="shared" si="92"/>
        <v>733</v>
      </c>
      <c r="Q342" s="46">
        <f t="shared" si="93"/>
        <v>384</v>
      </c>
      <c r="R342" s="47">
        <f t="shared" si="94"/>
        <v>349</v>
      </c>
      <c r="S342" s="52">
        <f t="shared" si="95"/>
        <v>-3.7350452290633204E-2</v>
      </c>
      <c r="T342" s="53">
        <f t="shared" si="96"/>
        <v>3.3946114191226534E-2</v>
      </c>
      <c r="V342" s="45">
        <f>Frumgögn!AP21</f>
        <v>21649</v>
      </c>
      <c r="W342" s="46">
        <f>Frumgögn!AQ21</f>
        <v>10710</v>
      </c>
      <c r="X342" s="47">
        <f>Frumgögn!AR21</f>
        <v>10939</v>
      </c>
      <c r="Y342" s="10">
        <f t="shared" si="97"/>
        <v>-3.2207717221655857E-2</v>
      </c>
      <c r="Z342" s="53">
        <f t="shared" si="98"/>
        <v>3.2896378962436357E-2</v>
      </c>
    </row>
    <row r="343" spans="2:26" x14ac:dyDescent="0.35">
      <c r="B343" s="2" t="s">
        <v>25</v>
      </c>
      <c r="C343" s="68">
        <f>Frumgögn!AP44</f>
        <v>317</v>
      </c>
      <c r="D343" s="69">
        <f>Frumgögn!AQ44</f>
        <v>174</v>
      </c>
      <c r="E343" s="70">
        <f>Frumgögn!AR44</f>
        <v>143</v>
      </c>
      <c r="F343" s="71">
        <f>Frumgögn!AP66</f>
        <v>318</v>
      </c>
      <c r="G343" s="72">
        <f>Frumgögn!AQ66</f>
        <v>166</v>
      </c>
      <c r="H343" s="73">
        <f>Frumgögn!AR66</f>
        <v>152</v>
      </c>
      <c r="I343" s="74">
        <f>Frumgögn!AP88</f>
        <v>55</v>
      </c>
      <c r="J343" s="69">
        <f>Frumgögn!AQ88</f>
        <v>30</v>
      </c>
      <c r="K343" s="70">
        <f>Frumgögn!AR88</f>
        <v>25</v>
      </c>
      <c r="L343" s="71">
        <f>Frumgögn!AP110</f>
        <v>8</v>
      </c>
      <c r="M343" s="72">
        <f>Frumgögn!AQ110</f>
        <v>4</v>
      </c>
      <c r="N343" s="73">
        <f>Frumgögn!AR110</f>
        <v>4</v>
      </c>
      <c r="P343" s="45">
        <f t="shared" si="92"/>
        <v>698</v>
      </c>
      <c r="Q343" s="46">
        <f t="shared" si="93"/>
        <v>374</v>
      </c>
      <c r="R343" s="47">
        <f t="shared" si="94"/>
        <v>324</v>
      </c>
      <c r="S343" s="52">
        <f t="shared" si="95"/>
        <v>-3.6377784262231302E-2</v>
      </c>
      <c r="T343" s="53">
        <f t="shared" si="96"/>
        <v>3.1514444120221766E-2</v>
      </c>
      <c r="V343" s="45">
        <f>Frumgögn!AP22</f>
        <v>21030</v>
      </c>
      <c r="W343" s="46">
        <f>Frumgögn!AQ22</f>
        <v>10571</v>
      </c>
      <c r="X343" s="47">
        <f>Frumgögn!AR22</f>
        <v>10459</v>
      </c>
      <c r="Y343" s="10">
        <f t="shared" si="97"/>
        <v>-3.1789708566771623E-2</v>
      </c>
      <c r="Z343" s="53">
        <f t="shared" si="98"/>
        <v>3.1452895837656265E-2</v>
      </c>
    </row>
    <row r="344" spans="2:26" x14ac:dyDescent="0.35">
      <c r="B344" s="2" t="s">
        <v>26</v>
      </c>
      <c r="C344" s="68">
        <f>Frumgögn!AP45</f>
        <v>245</v>
      </c>
      <c r="D344" s="69">
        <f>Frumgögn!AQ45</f>
        <v>146</v>
      </c>
      <c r="E344" s="70">
        <f>Frumgögn!AR45</f>
        <v>99</v>
      </c>
      <c r="F344" s="71">
        <f>Frumgögn!AP67</f>
        <v>283</v>
      </c>
      <c r="G344" s="72">
        <f>Frumgögn!AQ67</f>
        <v>146</v>
      </c>
      <c r="H344" s="73">
        <f>Frumgögn!AR67</f>
        <v>137</v>
      </c>
      <c r="I344" s="74">
        <f>Frumgögn!AP89</f>
        <v>46</v>
      </c>
      <c r="J344" s="69">
        <f>Frumgögn!AQ89</f>
        <v>27</v>
      </c>
      <c r="K344" s="70">
        <f>Frumgögn!AR89</f>
        <v>19</v>
      </c>
      <c r="L344" s="71">
        <f>Frumgögn!AP111</f>
        <v>7</v>
      </c>
      <c r="M344" s="72">
        <f>Frumgögn!AQ111</f>
        <v>5</v>
      </c>
      <c r="N344" s="73">
        <f>Frumgögn!AR111</f>
        <v>2</v>
      </c>
      <c r="P344" s="45">
        <f t="shared" si="92"/>
        <v>581</v>
      </c>
      <c r="Q344" s="46">
        <f t="shared" si="93"/>
        <v>324</v>
      </c>
      <c r="R344" s="47">
        <f t="shared" si="94"/>
        <v>257</v>
      </c>
      <c r="S344" s="52">
        <f t="shared" si="95"/>
        <v>-3.1514444120221766E-2</v>
      </c>
      <c r="T344" s="53">
        <f t="shared" si="96"/>
        <v>2.4997568329928995E-2</v>
      </c>
      <c r="V344" s="45">
        <f>Frumgögn!AP23</f>
        <v>18032</v>
      </c>
      <c r="W344" s="46">
        <f>Frumgögn!AQ23</f>
        <v>9019</v>
      </c>
      <c r="X344" s="47">
        <f>Frumgögn!AR23</f>
        <v>9013</v>
      </c>
      <c r="Y344" s="10">
        <f t="shared" si="97"/>
        <v>-2.7122446463315981E-2</v>
      </c>
      <c r="Z344" s="53">
        <f t="shared" si="98"/>
        <v>2.710440292425623E-2</v>
      </c>
    </row>
    <row r="345" spans="2:26" x14ac:dyDescent="0.35">
      <c r="B345" s="2" t="s">
        <v>27</v>
      </c>
      <c r="C345" s="68">
        <f>Frumgögn!AP46</f>
        <v>241</v>
      </c>
      <c r="D345" s="69">
        <f>Frumgögn!AQ46</f>
        <v>125</v>
      </c>
      <c r="E345" s="70">
        <f>Frumgögn!AR46</f>
        <v>116</v>
      </c>
      <c r="F345" s="71">
        <f>Frumgögn!AP68</f>
        <v>230</v>
      </c>
      <c r="G345" s="72">
        <f>Frumgögn!AQ68</f>
        <v>137</v>
      </c>
      <c r="H345" s="73">
        <f>Frumgögn!AR68</f>
        <v>93</v>
      </c>
      <c r="I345" s="74">
        <f>Frumgögn!AP90</f>
        <v>48</v>
      </c>
      <c r="J345" s="69">
        <f>Frumgögn!AQ90</f>
        <v>28</v>
      </c>
      <c r="K345" s="70">
        <f>Frumgögn!AR90</f>
        <v>20</v>
      </c>
      <c r="L345" s="71">
        <f>Frumgögn!AP112</f>
        <v>4</v>
      </c>
      <c r="M345" s="72">
        <f>Frumgögn!AQ112</f>
        <v>3</v>
      </c>
      <c r="N345" s="73">
        <f>Frumgögn!AR112</f>
        <v>1</v>
      </c>
      <c r="P345" s="45">
        <f t="shared" si="92"/>
        <v>523</v>
      </c>
      <c r="Q345" s="46">
        <f t="shared" si="93"/>
        <v>293</v>
      </c>
      <c r="R345" s="47">
        <f t="shared" si="94"/>
        <v>230</v>
      </c>
      <c r="S345" s="52">
        <f t="shared" si="95"/>
        <v>-2.8499173232175858E-2</v>
      </c>
      <c r="T345" s="53">
        <f t="shared" si="96"/>
        <v>2.2371364653243849E-2</v>
      </c>
      <c r="V345" s="45">
        <f>Frumgögn!AP24</f>
        <v>15045</v>
      </c>
      <c r="W345" s="46">
        <f>Frumgögn!AQ24</f>
        <v>7686</v>
      </c>
      <c r="X345" s="47">
        <f>Frumgögn!AR24</f>
        <v>7359</v>
      </c>
      <c r="Y345" s="10">
        <f t="shared" si="97"/>
        <v>-2.3113773535541261E-2</v>
      </c>
      <c r="Z345" s="53">
        <f t="shared" si="98"/>
        <v>2.2130400656784822E-2</v>
      </c>
    </row>
    <row r="346" spans="2:26" x14ac:dyDescent="0.35">
      <c r="B346" s="2" t="s">
        <v>28</v>
      </c>
      <c r="C346" s="68">
        <f>Frumgögn!AP47</f>
        <v>195</v>
      </c>
      <c r="D346" s="69">
        <f>Frumgögn!AQ47</f>
        <v>107</v>
      </c>
      <c r="E346" s="70">
        <f>Frumgögn!AR47</f>
        <v>88</v>
      </c>
      <c r="F346" s="71">
        <f>Frumgögn!AP69</f>
        <v>196</v>
      </c>
      <c r="G346" s="72">
        <f>Frumgögn!AQ69</f>
        <v>104</v>
      </c>
      <c r="H346" s="73">
        <f>Frumgögn!AR69</f>
        <v>92</v>
      </c>
      <c r="I346" s="74">
        <f>Frumgögn!AP91</f>
        <v>27</v>
      </c>
      <c r="J346" s="69">
        <f>Frumgögn!AQ91</f>
        <v>14</v>
      </c>
      <c r="K346" s="70">
        <f>Frumgögn!AR91</f>
        <v>13</v>
      </c>
      <c r="L346" s="71">
        <f>Frumgögn!AP113</f>
        <v>3</v>
      </c>
      <c r="M346" s="72">
        <f>Frumgögn!AQ113</f>
        <v>1</v>
      </c>
      <c r="N346" s="73">
        <f>Frumgögn!AR113</f>
        <v>2</v>
      </c>
      <c r="P346" s="45">
        <f t="shared" si="92"/>
        <v>421</v>
      </c>
      <c r="Q346" s="46">
        <f t="shared" si="93"/>
        <v>226</v>
      </c>
      <c r="R346" s="47">
        <f t="shared" si="94"/>
        <v>195</v>
      </c>
      <c r="S346" s="52">
        <f t="shared" si="95"/>
        <v>-2.1982297441883087E-2</v>
      </c>
      <c r="T346" s="53">
        <f t="shared" si="96"/>
        <v>1.8967026553837175E-2</v>
      </c>
      <c r="V346" s="45">
        <f>Frumgögn!AP25</f>
        <v>11151</v>
      </c>
      <c r="W346" s="46">
        <f>Frumgögn!AQ25</f>
        <v>5453</v>
      </c>
      <c r="X346" s="47">
        <f>Frumgögn!AR25</f>
        <v>5698</v>
      </c>
      <c r="Y346" s="10">
        <f t="shared" si="97"/>
        <v>-1.6398569748803864E-2</v>
      </c>
      <c r="Z346" s="53">
        <f t="shared" si="98"/>
        <v>1.7135347593743702E-2</v>
      </c>
    </row>
    <row r="347" spans="2:26" x14ac:dyDescent="0.35">
      <c r="B347" s="2" t="s">
        <v>29</v>
      </c>
      <c r="C347" s="68">
        <f>Frumgögn!AP48</f>
        <v>101</v>
      </c>
      <c r="D347" s="69">
        <f>Frumgögn!AQ48</f>
        <v>50</v>
      </c>
      <c r="E347" s="70">
        <f>Frumgögn!AR48</f>
        <v>51</v>
      </c>
      <c r="F347" s="71">
        <f>Frumgögn!AP70</f>
        <v>128</v>
      </c>
      <c r="G347" s="72">
        <f>Frumgögn!AQ70</f>
        <v>66</v>
      </c>
      <c r="H347" s="73">
        <f>Frumgögn!AR70</f>
        <v>62</v>
      </c>
      <c r="I347" s="74">
        <f>Frumgögn!AP92</f>
        <v>18</v>
      </c>
      <c r="J347" s="69">
        <f>Frumgögn!AQ92</f>
        <v>9</v>
      </c>
      <c r="K347" s="70">
        <f>Frumgögn!AR92</f>
        <v>9</v>
      </c>
      <c r="L347" s="71">
        <f>Frumgögn!AP114</f>
        <v>1</v>
      </c>
      <c r="M347" s="72">
        <f>Frumgögn!AQ114</f>
        <v>1</v>
      </c>
      <c r="N347" s="73">
        <f>Frumgögn!AR114</f>
        <v>0</v>
      </c>
      <c r="P347" s="45">
        <f t="shared" si="92"/>
        <v>248</v>
      </c>
      <c r="Q347" s="46">
        <f t="shared" si="93"/>
        <v>126</v>
      </c>
      <c r="R347" s="47">
        <f t="shared" si="94"/>
        <v>122</v>
      </c>
      <c r="S347" s="52">
        <f t="shared" si="95"/>
        <v>-1.225561715786402E-2</v>
      </c>
      <c r="T347" s="53">
        <f t="shared" si="96"/>
        <v>1.1866549946503258E-2</v>
      </c>
      <c r="V347" s="45">
        <f>Frumgögn!AP26</f>
        <v>7718</v>
      </c>
      <c r="W347" s="46">
        <f>Frumgögn!AQ26</f>
        <v>3646</v>
      </c>
      <c r="X347" s="47">
        <f>Frumgögn!AR26</f>
        <v>4072</v>
      </c>
      <c r="Y347" s="10">
        <f t="shared" si="97"/>
        <v>-1.0964457235308801E-2</v>
      </c>
      <c r="Z347" s="53">
        <f t="shared" si="98"/>
        <v>1.2245548508551134E-2</v>
      </c>
    </row>
    <row r="348" spans="2:26" x14ac:dyDescent="0.35">
      <c r="B348" s="2" t="s">
        <v>30</v>
      </c>
      <c r="C348" s="68">
        <f>Frumgögn!AP49</f>
        <v>66</v>
      </c>
      <c r="D348" s="69">
        <f>Frumgögn!AQ49</f>
        <v>35</v>
      </c>
      <c r="E348" s="70">
        <f>Frumgögn!AR49</f>
        <v>31</v>
      </c>
      <c r="F348" s="71">
        <f>Frumgögn!AP71</f>
        <v>86</v>
      </c>
      <c r="G348" s="72">
        <f>Frumgögn!AQ71</f>
        <v>41</v>
      </c>
      <c r="H348" s="73">
        <f>Frumgögn!AR71</f>
        <v>45</v>
      </c>
      <c r="I348" s="74">
        <f>Frumgögn!AP93</f>
        <v>23</v>
      </c>
      <c r="J348" s="69">
        <f>Frumgögn!AQ93</f>
        <v>10</v>
      </c>
      <c r="K348" s="70">
        <f>Frumgögn!AR93</f>
        <v>13</v>
      </c>
      <c r="L348" s="71">
        <f>Frumgögn!AP115</f>
        <v>1</v>
      </c>
      <c r="M348" s="72">
        <f>Frumgögn!AQ115</f>
        <v>0</v>
      </c>
      <c r="N348" s="73">
        <f>Frumgögn!AR115</f>
        <v>1</v>
      </c>
      <c r="P348" s="45">
        <f t="shared" si="92"/>
        <v>176</v>
      </c>
      <c r="Q348" s="46">
        <f t="shared" si="93"/>
        <v>86</v>
      </c>
      <c r="R348" s="47">
        <f t="shared" si="94"/>
        <v>90</v>
      </c>
      <c r="S348" s="52">
        <f t="shared" si="95"/>
        <v>-8.3649450442563958E-3</v>
      </c>
      <c r="T348" s="53">
        <f t="shared" si="96"/>
        <v>8.7540122556171579E-3</v>
      </c>
      <c r="V348" s="45">
        <f>Frumgögn!AP27</f>
        <v>6153</v>
      </c>
      <c r="W348" s="46">
        <f>Frumgögn!AQ27</f>
        <v>2773</v>
      </c>
      <c r="X348" s="47">
        <f>Frumgögn!AR27</f>
        <v>3380</v>
      </c>
      <c r="Y348" s="10">
        <f t="shared" si="97"/>
        <v>-8.339122302115004E-3</v>
      </c>
      <c r="Z348" s="53">
        <f t="shared" si="98"/>
        <v>1.0164527003659831E-2</v>
      </c>
    </row>
    <row r="349" spans="2:26" x14ac:dyDescent="0.35">
      <c r="B349" s="2" t="s">
        <v>31</v>
      </c>
      <c r="C349" s="68">
        <f>Frumgögn!AP50</f>
        <v>54</v>
      </c>
      <c r="D349" s="69">
        <f>Frumgögn!AQ50</f>
        <v>22</v>
      </c>
      <c r="E349" s="70">
        <f>Frumgögn!AR50</f>
        <v>32</v>
      </c>
      <c r="F349" s="71">
        <f>Frumgögn!AP72</f>
        <v>56</v>
      </c>
      <c r="G349" s="72">
        <f>Frumgögn!AQ72</f>
        <v>29</v>
      </c>
      <c r="H349" s="73">
        <f>Frumgögn!AR72</f>
        <v>27</v>
      </c>
      <c r="I349" s="74">
        <f>Frumgögn!AP94</f>
        <v>24</v>
      </c>
      <c r="J349" s="69">
        <f>Frumgögn!AQ94</f>
        <v>11</v>
      </c>
      <c r="K349" s="70">
        <f>Frumgögn!AR94</f>
        <v>13</v>
      </c>
      <c r="L349" s="71">
        <f>Frumgögn!AP116</f>
        <v>1</v>
      </c>
      <c r="M349" s="72">
        <f>Frumgögn!AQ116</f>
        <v>0</v>
      </c>
      <c r="N349" s="73">
        <f>Frumgögn!AR116</f>
        <v>1</v>
      </c>
      <c r="P349" s="45">
        <f t="shared" si="92"/>
        <v>135</v>
      </c>
      <c r="Q349" s="46">
        <f t="shared" si="93"/>
        <v>62</v>
      </c>
      <c r="R349" s="47">
        <f t="shared" si="94"/>
        <v>73</v>
      </c>
      <c r="S349" s="52">
        <f t="shared" si="95"/>
        <v>-6.0305417760918197E-3</v>
      </c>
      <c r="T349" s="53">
        <f t="shared" si="96"/>
        <v>7.1004766073339172E-3</v>
      </c>
      <c r="V349" s="45">
        <f>Frumgögn!AP28</f>
        <v>4055</v>
      </c>
      <c r="W349" s="46">
        <f>Frumgögn!AQ28</f>
        <v>1634</v>
      </c>
      <c r="X349" s="47">
        <f>Frumgögn!AR28</f>
        <v>2421</v>
      </c>
      <c r="Y349" s="10">
        <f t="shared" si="97"/>
        <v>-4.9138571372722376E-3</v>
      </c>
      <c r="Z349" s="53">
        <f t="shared" si="98"/>
        <v>7.2805680106096012E-3</v>
      </c>
    </row>
    <row r="350" spans="2:26" x14ac:dyDescent="0.35">
      <c r="B350" s="2" t="s">
        <v>32</v>
      </c>
      <c r="C350" s="68">
        <f>Frumgögn!AP51</f>
        <v>18</v>
      </c>
      <c r="D350" s="69">
        <f>Frumgögn!AQ51</f>
        <v>6</v>
      </c>
      <c r="E350" s="70">
        <f>Frumgögn!AR51</f>
        <v>12</v>
      </c>
      <c r="F350" s="71">
        <f>Frumgögn!AP73</f>
        <v>19</v>
      </c>
      <c r="G350" s="72">
        <f>Frumgögn!AQ73</f>
        <v>6</v>
      </c>
      <c r="H350" s="73">
        <f>Frumgögn!AR73</f>
        <v>13</v>
      </c>
      <c r="I350" s="74">
        <f>Frumgögn!AP95</f>
        <v>4</v>
      </c>
      <c r="J350" s="69">
        <f>Frumgögn!AQ95</f>
        <v>2</v>
      </c>
      <c r="K350" s="70">
        <f>Frumgögn!AR95</f>
        <v>2</v>
      </c>
      <c r="L350" s="71">
        <f>Frumgögn!AP117</f>
        <v>0</v>
      </c>
      <c r="M350" s="72">
        <f>Frumgögn!AQ117</f>
        <v>0</v>
      </c>
      <c r="N350" s="73">
        <f>Frumgögn!AR117</f>
        <v>0</v>
      </c>
      <c r="P350" s="45">
        <f t="shared" si="92"/>
        <v>41</v>
      </c>
      <c r="Q350" s="46">
        <f t="shared" si="93"/>
        <v>14</v>
      </c>
      <c r="R350" s="47">
        <f t="shared" si="94"/>
        <v>27</v>
      </c>
      <c r="S350" s="52">
        <f t="shared" si="95"/>
        <v>-1.3617352397626689E-3</v>
      </c>
      <c r="T350" s="53">
        <f t="shared" si="96"/>
        <v>2.6262036766851473E-3</v>
      </c>
      <c r="V350" s="45">
        <f>Frumgögn!AP29</f>
        <v>1602</v>
      </c>
      <c r="W350" s="46">
        <f>Frumgögn!AQ29</f>
        <v>518</v>
      </c>
      <c r="X350" s="47">
        <f>Frumgögn!AR29</f>
        <v>1084</v>
      </c>
      <c r="Y350" s="10">
        <f t="shared" si="97"/>
        <v>-1.5577588721585186E-3</v>
      </c>
      <c r="Z350" s="53">
        <f t="shared" si="98"/>
        <v>3.2598660567950462E-3</v>
      </c>
    </row>
    <row r="351" spans="2:26" x14ac:dyDescent="0.35">
      <c r="B351" s="2" t="s">
        <v>33</v>
      </c>
      <c r="C351" s="68">
        <f>Frumgögn!AP52</f>
        <v>5</v>
      </c>
      <c r="D351" s="69">
        <f>Frumgögn!AQ52</f>
        <v>4</v>
      </c>
      <c r="E351" s="70">
        <f>Frumgögn!AR52</f>
        <v>1</v>
      </c>
      <c r="F351" s="71">
        <f>Frumgögn!AP74</f>
        <v>1</v>
      </c>
      <c r="G351" s="72">
        <f>Frumgögn!AQ74</f>
        <v>0</v>
      </c>
      <c r="H351" s="73">
        <f>Frumgögn!AR74</f>
        <v>1</v>
      </c>
      <c r="I351" s="74">
        <f>Frumgögn!AP96</f>
        <v>1</v>
      </c>
      <c r="J351" s="69">
        <f>Frumgögn!AQ96</f>
        <v>0</v>
      </c>
      <c r="K351" s="70">
        <f>Frumgögn!AR96</f>
        <v>1</v>
      </c>
      <c r="L351" s="71">
        <f>Frumgögn!AP118</f>
        <v>0</v>
      </c>
      <c r="M351" s="72">
        <f>Frumgögn!AQ118</f>
        <v>0</v>
      </c>
      <c r="N351" s="73">
        <f>Frumgögn!AR118</f>
        <v>0</v>
      </c>
      <c r="P351" s="45">
        <f t="shared" si="92"/>
        <v>7</v>
      </c>
      <c r="Q351" s="46">
        <f t="shared" si="93"/>
        <v>4</v>
      </c>
      <c r="R351" s="47">
        <f t="shared" si="94"/>
        <v>3</v>
      </c>
      <c r="S351" s="52">
        <f t="shared" si="95"/>
        <v>-3.890672113607626E-4</v>
      </c>
      <c r="T351" s="53">
        <f t="shared" si="96"/>
        <v>2.9180040852057191E-4</v>
      </c>
      <c r="V351" s="45">
        <f>Frumgögn!AP30</f>
        <v>312</v>
      </c>
      <c r="W351" s="46">
        <f>Frumgögn!AQ30</f>
        <v>89</v>
      </c>
      <c r="X351" s="47">
        <f>Frumgögn!AR30</f>
        <v>223</v>
      </c>
      <c r="Y351" s="10">
        <f t="shared" si="97"/>
        <v>-2.6764582938630915E-4</v>
      </c>
      <c r="Z351" s="53">
        <f t="shared" si="98"/>
        <v>6.7061820172075219E-4</v>
      </c>
    </row>
    <row r="352" spans="2:26" ht="15" thickBot="1" x14ac:dyDescent="0.4">
      <c r="B352" s="2" t="s">
        <v>34</v>
      </c>
      <c r="C352" s="75">
        <f>Frumgögn!AP53</f>
        <v>1</v>
      </c>
      <c r="D352" s="76">
        <f>Frumgögn!AQ53</f>
        <v>1</v>
      </c>
      <c r="E352" s="77">
        <f>Frumgögn!AR53</f>
        <v>0</v>
      </c>
      <c r="F352" s="78">
        <f>Frumgögn!AP75</f>
        <v>0</v>
      </c>
      <c r="G352" s="79">
        <f>Frumgögn!AQ75</f>
        <v>0</v>
      </c>
      <c r="H352" s="80">
        <f>Frumgögn!AR75</f>
        <v>0</v>
      </c>
      <c r="I352" s="81">
        <f>Frumgögn!AP97</f>
        <v>0</v>
      </c>
      <c r="J352" s="76">
        <f>Frumgögn!AQ97</f>
        <v>0</v>
      </c>
      <c r="K352" s="77">
        <f>Frumgögn!AR97</f>
        <v>0</v>
      </c>
      <c r="L352" s="78">
        <f>Frumgögn!AP119</f>
        <v>0</v>
      </c>
      <c r="M352" s="79">
        <f>Frumgögn!AQ119</f>
        <v>0</v>
      </c>
      <c r="N352" s="80">
        <f>Frumgögn!AR119</f>
        <v>0</v>
      </c>
      <c r="P352" s="48">
        <f t="shared" si="92"/>
        <v>1</v>
      </c>
      <c r="Q352" s="49">
        <f t="shared" si="93"/>
        <v>1</v>
      </c>
      <c r="R352" s="50">
        <f t="shared" si="94"/>
        <v>0</v>
      </c>
      <c r="S352" s="54">
        <f t="shared" si="95"/>
        <v>-9.726680284019065E-5</v>
      </c>
      <c r="T352" s="55">
        <f t="shared" si="96"/>
        <v>0</v>
      </c>
      <c r="V352" s="48">
        <f>Frumgögn!AP31</f>
        <v>37</v>
      </c>
      <c r="W352" s="49">
        <f>Frumgögn!AQ31</f>
        <v>13</v>
      </c>
      <c r="X352" s="50">
        <f>Frumgögn!AR31</f>
        <v>24</v>
      </c>
      <c r="Y352" s="60">
        <f t="shared" si="97"/>
        <v>-3.9094334629460889E-5</v>
      </c>
      <c r="Z352" s="55">
        <f t="shared" si="98"/>
        <v>7.2174156239004716E-5</v>
      </c>
    </row>
    <row r="353" spans="1:26" x14ac:dyDescent="0.35">
      <c r="B353" s="9"/>
      <c r="C353" s="9"/>
      <c r="D353" s="9"/>
      <c r="H353" s="9"/>
      <c r="I353" s="9"/>
      <c r="J353" s="10"/>
      <c r="O353" s="2" t="s">
        <v>43</v>
      </c>
      <c r="P353" s="9">
        <f>SUM(P332:P352)</f>
        <v>10281</v>
      </c>
      <c r="Q353" s="9">
        <f>SUM(Q332:Q352)</f>
        <v>5412</v>
      </c>
      <c r="R353" s="9">
        <f>SUM(R332:R352)</f>
        <v>4869</v>
      </c>
      <c r="U353" s="2" t="s">
        <v>43</v>
      </c>
      <c r="V353" s="9">
        <f>SUM(V332:V352)</f>
        <v>332529</v>
      </c>
      <c r="W353" s="9">
        <f>SUM(W332:W352)</f>
        <v>167270</v>
      </c>
      <c r="X353" s="9">
        <f>SUM(X332:X352)</f>
        <v>165259</v>
      </c>
    </row>
    <row r="354" spans="1:26" ht="15" thickBot="1" x14ac:dyDescent="0.4"/>
    <row r="355" spans="1:26" ht="21.5" thickBot="1" x14ac:dyDescent="0.55000000000000004">
      <c r="A355" s="2" t="s">
        <v>39</v>
      </c>
      <c r="B355" s="58">
        <v>2017</v>
      </c>
      <c r="C355" s="227" t="s">
        <v>35</v>
      </c>
      <c r="D355" s="228"/>
      <c r="E355" s="229"/>
      <c r="F355" s="227" t="s">
        <v>36</v>
      </c>
      <c r="G355" s="228"/>
      <c r="H355" s="229"/>
      <c r="I355" s="227" t="s">
        <v>37</v>
      </c>
      <c r="J355" s="228"/>
      <c r="K355" s="229"/>
      <c r="L355" s="227" t="s">
        <v>38</v>
      </c>
      <c r="M355" s="228"/>
      <c r="N355" s="229"/>
      <c r="O355" s="51"/>
      <c r="P355" s="230" t="s">
        <v>39</v>
      </c>
      <c r="Q355" s="231"/>
      <c r="R355" s="232"/>
      <c r="S355" s="233">
        <f>B355</f>
        <v>2017</v>
      </c>
      <c r="T355" s="234"/>
      <c r="V355" s="230" t="s">
        <v>40</v>
      </c>
      <c r="W355" s="231"/>
      <c r="X355" s="232"/>
      <c r="Y355" s="233">
        <f>B355</f>
        <v>2017</v>
      </c>
      <c r="Z355" s="234"/>
    </row>
    <row r="356" spans="1:26" ht="15" thickBot="1" x14ac:dyDescent="0.4">
      <c r="A356" s="2"/>
      <c r="B356" s="2"/>
      <c r="C356" s="13" t="s">
        <v>10</v>
      </c>
      <c r="D356" s="12" t="s">
        <v>11</v>
      </c>
      <c r="E356" s="14" t="s">
        <v>12</v>
      </c>
      <c r="F356" s="13" t="s">
        <v>10</v>
      </c>
      <c r="G356" s="12" t="s">
        <v>11</v>
      </c>
      <c r="H356" s="14" t="s">
        <v>12</v>
      </c>
      <c r="I356" s="13" t="s">
        <v>10</v>
      </c>
      <c r="J356" s="12" t="s">
        <v>11</v>
      </c>
      <c r="K356" s="14" t="s">
        <v>12</v>
      </c>
      <c r="L356" s="13" t="s">
        <v>10</v>
      </c>
      <c r="M356" s="12" t="s">
        <v>11</v>
      </c>
      <c r="N356" s="14" t="s">
        <v>12</v>
      </c>
      <c r="O356" s="12"/>
      <c r="P356" s="21" t="s">
        <v>10</v>
      </c>
      <c r="Q356" s="22" t="s">
        <v>11</v>
      </c>
      <c r="R356" s="23" t="s">
        <v>12</v>
      </c>
      <c r="S356" s="18" t="s">
        <v>41</v>
      </c>
      <c r="T356" s="20" t="s">
        <v>42</v>
      </c>
      <c r="U356" s="2"/>
      <c r="V356" s="15" t="s">
        <v>10</v>
      </c>
      <c r="W356" s="16" t="s">
        <v>11</v>
      </c>
      <c r="X356" s="17" t="s">
        <v>12</v>
      </c>
      <c r="Y356" s="18" t="s">
        <v>41</v>
      </c>
      <c r="Z356" s="20" t="s">
        <v>42</v>
      </c>
    </row>
    <row r="357" spans="1:26" x14ac:dyDescent="0.35">
      <c r="B357" s="2" t="s">
        <v>14</v>
      </c>
      <c r="C357" s="61">
        <f>Frumgögn!AS33</f>
        <v>376</v>
      </c>
      <c r="D357" s="62">
        <f>Frumgögn!AT33</f>
        <v>196</v>
      </c>
      <c r="E357" s="63">
        <f>Frumgögn!AU33</f>
        <v>180</v>
      </c>
      <c r="F357" s="64">
        <f>Frumgögn!AS55</f>
        <v>339</v>
      </c>
      <c r="G357" s="65">
        <f>Frumgögn!AT55</f>
        <v>174</v>
      </c>
      <c r="H357" s="66">
        <f>Frumgögn!AU55</f>
        <v>165</v>
      </c>
      <c r="I357" s="67">
        <f>Frumgögn!AS77</f>
        <v>17</v>
      </c>
      <c r="J357" s="62">
        <f>Frumgögn!AT77</f>
        <v>6</v>
      </c>
      <c r="K357" s="63">
        <f>Frumgögn!AU77</f>
        <v>11</v>
      </c>
      <c r="L357" s="64">
        <f>Frumgögn!AS99</f>
        <v>4</v>
      </c>
      <c r="M357" s="65">
        <f>Frumgögn!AT99</f>
        <v>2</v>
      </c>
      <c r="N357" s="66">
        <f>Frumgögn!AU99</f>
        <v>2</v>
      </c>
      <c r="P357" s="42">
        <f>C357+F357+I357+L357</f>
        <v>736</v>
      </c>
      <c r="Q357" s="43">
        <f>M357+J357+G357+D357</f>
        <v>378</v>
      </c>
      <c r="R357" s="44">
        <f>N357+K357+H357+E357</f>
        <v>358</v>
      </c>
      <c r="S357" s="52">
        <f>Q357/$P$378*-1</f>
        <v>-3.6663433559650828E-2</v>
      </c>
      <c r="T357" s="53">
        <f>R357/$P$378</f>
        <v>3.4723569350145492E-2</v>
      </c>
      <c r="V357" s="42">
        <f>Frumgögn!AS11</f>
        <v>21497</v>
      </c>
      <c r="W357" s="43">
        <f>Frumgögn!AT11</f>
        <v>10890</v>
      </c>
      <c r="X357" s="44">
        <f>Frumgögn!AU11</f>
        <v>10607</v>
      </c>
      <c r="Y357" s="59">
        <f>W357/$V$378*-1</f>
        <v>-3.2185701745830492E-2</v>
      </c>
      <c r="Z357" s="57">
        <f>X357/$V$378</f>
        <v>3.1349287274382368E-2</v>
      </c>
    </row>
    <row r="358" spans="1:26" x14ac:dyDescent="0.35">
      <c r="B358" s="2" t="s">
        <v>15</v>
      </c>
      <c r="C358" s="68">
        <f>Frumgögn!AS34</f>
        <v>335</v>
      </c>
      <c r="D358" s="69">
        <f>Frumgögn!AT34</f>
        <v>174</v>
      </c>
      <c r="E358" s="70">
        <f>Frumgögn!AU34</f>
        <v>161</v>
      </c>
      <c r="F358" s="71">
        <f>Frumgögn!AS56</f>
        <v>325</v>
      </c>
      <c r="G358" s="72">
        <f>Frumgögn!AT56</f>
        <v>173</v>
      </c>
      <c r="H358" s="73">
        <f>Frumgögn!AU56</f>
        <v>152</v>
      </c>
      <c r="I358" s="74">
        <f>Frumgögn!AS78</f>
        <v>40</v>
      </c>
      <c r="J358" s="69">
        <f>Frumgögn!AT78</f>
        <v>22</v>
      </c>
      <c r="K358" s="70">
        <f>Frumgögn!AU78</f>
        <v>18</v>
      </c>
      <c r="L358" s="71">
        <f>Frumgögn!AS100</f>
        <v>0</v>
      </c>
      <c r="M358" s="72">
        <f>Frumgögn!AT100</f>
        <v>0</v>
      </c>
      <c r="N358" s="73">
        <f>Frumgögn!AU100</f>
        <v>0</v>
      </c>
      <c r="P358" s="45">
        <f t="shared" ref="P358:P377" si="99">C358+F358+I358+L358</f>
        <v>700</v>
      </c>
      <c r="Q358" s="46">
        <f t="shared" ref="Q358:Q377" si="100">M358+J358+G358+D358</f>
        <v>369</v>
      </c>
      <c r="R358" s="47">
        <f t="shared" ref="R358:R377" si="101">N358+K358+H358+E358</f>
        <v>331</v>
      </c>
      <c r="S358" s="52">
        <f t="shared" ref="S358:S377" si="102">Q358/$P$378*-1</f>
        <v>-3.5790494665373422E-2</v>
      </c>
      <c r="T358" s="53">
        <f t="shared" ref="T358:T377" si="103">R358/$P$378</f>
        <v>3.2104752667313288E-2</v>
      </c>
      <c r="V358" s="45">
        <f>Frumgögn!AS12</f>
        <v>23606</v>
      </c>
      <c r="W358" s="46">
        <f>Frumgögn!AT12</f>
        <v>12146</v>
      </c>
      <c r="X358" s="47">
        <f>Frumgögn!AU12</f>
        <v>11460</v>
      </c>
      <c r="Y358" s="10">
        <f t="shared" ref="Y358:Y377" si="104">W358/$V$378*-1</f>
        <v>-3.5897845124412957E-2</v>
      </c>
      <c r="Z358" s="53">
        <f t="shared" ref="Z358:Z377" si="105">X358/$V$378</f>
        <v>3.3870352801397371E-2</v>
      </c>
    </row>
    <row r="359" spans="1:26" x14ac:dyDescent="0.35">
      <c r="B359" s="2" t="s">
        <v>16</v>
      </c>
      <c r="C359" s="68">
        <f>Frumgögn!AS35</f>
        <v>315</v>
      </c>
      <c r="D359" s="69">
        <f>Frumgögn!AT35</f>
        <v>170</v>
      </c>
      <c r="E359" s="70">
        <f>Frumgögn!AU35</f>
        <v>145</v>
      </c>
      <c r="F359" s="71">
        <f>Frumgögn!AS57</f>
        <v>298</v>
      </c>
      <c r="G359" s="72">
        <f>Frumgögn!AT57</f>
        <v>159</v>
      </c>
      <c r="H359" s="73">
        <f>Frumgögn!AU57</f>
        <v>139</v>
      </c>
      <c r="I359" s="74">
        <f>Frumgögn!AS79</f>
        <v>49</v>
      </c>
      <c r="J359" s="69">
        <f>Frumgögn!AT79</f>
        <v>17</v>
      </c>
      <c r="K359" s="70">
        <f>Frumgögn!AU79</f>
        <v>32</v>
      </c>
      <c r="L359" s="71">
        <f>Frumgögn!AS101</f>
        <v>2</v>
      </c>
      <c r="M359" s="72">
        <f>Frumgögn!AT101</f>
        <v>2</v>
      </c>
      <c r="N359" s="73">
        <f>Frumgögn!AU101</f>
        <v>0</v>
      </c>
      <c r="P359" s="45">
        <f t="shared" si="99"/>
        <v>664</v>
      </c>
      <c r="Q359" s="46">
        <f t="shared" si="100"/>
        <v>348</v>
      </c>
      <c r="R359" s="47">
        <f t="shared" si="101"/>
        <v>316</v>
      </c>
      <c r="S359" s="52">
        <f t="shared" si="102"/>
        <v>-3.375363724539282E-2</v>
      </c>
      <c r="T359" s="53">
        <f t="shared" si="103"/>
        <v>3.0649854510184288E-2</v>
      </c>
      <c r="V359" s="45">
        <f>Frumgögn!AS13</f>
        <v>21713</v>
      </c>
      <c r="W359" s="46">
        <f>Frumgögn!AT13</f>
        <v>11056</v>
      </c>
      <c r="X359" s="47">
        <f>Frumgögn!AU13</f>
        <v>10657</v>
      </c>
      <c r="Y359" s="10">
        <f t="shared" si="104"/>
        <v>-3.2676319421662249E-2</v>
      </c>
      <c r="Z359" s="53">
        <f t="shared" si="105"/>
        <v>3.1497063682765426E-2</v>
      </c>
    </row>
    <row r="360" spans="1:26" x14ac:dyDescent="0.35">
      <c r="B360" s="2" t="s">
        <v>17</v>
      </c>
      <c r="C360" s="68">
        <f>Frumgögn!AS36</f>
        <v>315</v>
      </c>
      <c r="D360" s="69">
        <f>Frumgögn!AT36</f>
        <v>140</v>
      </c>
      <c r="E360" s="70">
        <f>Frumgögn!AU36</f>
        <v>175</v>
      </c>
      <c r="F360" s="71">
        <f>Frumgögn!AS58</f>
        <v>306</v>
      </c>
      <c r="G360" s="72">
        <f>Frumgögn!AT58</f>
        <v>154</v>
      </c>
      <c r="H360" s="73">
        <f>Frumgögn!AU58</f>
        <v>152</v>
      </c>
      <c r="I360" s="74">
        <f>Frumgögn!AS80</f>
        <v>45</v>
      </c>
      <c r="J360" s="69">
        <f>Frumgögn!AT80</f>
        <v>25</v>
      </c>
      <c r="K360" s="70">
        <f>Frumgögn!AU80</f>
        <v>20</v>
      </c>
      <c r="L360" s="71">
        <f>Frumgögn!AS102</f>
        <v>9</v>
      </c>
      <c r="M360" s="72">
        <f>Frumgögn!AT102</f>
        <v>6</v>
      </c>
      <c r="N360" s="73">
        <f>Frumgögn!AU102</f>
        <v>3</v>
      </c>
      <c r="P360" s="45">
        <f t="shared" si="99"/>
        <v>675</v>
      </c>
      <c r="Q360" s="46">
        <f t="shared" si="100"/>
        <v>325</v>
      </c>
      <c r="R360" s="47">
        <f t="shared" si="101"/>
        <v>350</v>
      </c>
      <c r="S360" s="52">
        <f t="shared" si="102"/>
        <v>-3.1522793404461687E-2</v>
      </c>
      <c r="T360" s="53">
        <f t="shared" si="103"/>
        <v>3.3947623666343359E-2</v>
      </c>
      <c r="V360" s="45">
        <f>Frumgögn!AS14</f>
        <v>21943</v>
      </c>
      <c r="W360" s="46">
        <f>Frumgögn!AT14</f>
        <v>11134</v>
      </c>
      <c r="X360" s="47">
        <f>Frumgögn!AU14</f>
        <v>10809</v>
      </c>
      <c r="Y360" s="10">
        <f t="shared" si="104"/>
        <v>-3.2906850618739825E-2</v>
      </c>
      <c r="Z360" s="53">
        <f t="shared" si="105"/>
        <v>3.1946303964249932E-2</v>
      </c>
    </row>
    <row r="361" spans="1:26" x14ac:dyDescent="0.35">
      <c r="B361" s="2" t="s">
        <v>18</v>
      </c>
      <c r="C361" s="68">
        <f>Frumgögn!AS37</f>
        <v>373</v>
      </c>
      <c r="D361" s="69">
        <f>Frumgögn!AT37</f>
        <v>209</v>
      </c>
      <c r="E361" s="70">
        <f>Frumgögn!AU37</f>
        <v>164</v>
      </c>
      <c r="F361" s="71">
        <f>Frumgögn!AS59</f>
        <v>308</v>
      </c>
      <c r="G361" s="72">
        <f>Frumgögn!AT59</f>
        <v>156</v>
      </c>
      <c r="H361" s="73">
        <f>Frumgögn!AU59</f>
        <v>152</v>
      </c>
      <c r="I361" s="74">
        <f>Frumgögn!AS81</f>
        <v>34</v>
      </c>
      <c r="J361" s="69">
        <f>Frumgögn!AT81</f>
        <v>19</v>
      </c>
      <c r="K361" s="70">
        <f>Frumgögn!AU81</f>
        <v>15</v>
      </c>
      <c r="L361" s="71">
        <f>Frumgögn!AS103</f>
        <v>4</v>
      </c>
      <c r="M361" s="72">
        <f>Frumgögn!AT103</f>
        <v>3</v>
      </c>
      <c r="N361" s="73">
        <f>Frumgögn!AU103</f>
        <v>1</v>
      </c>
      <c r="P361" s="45">
        <f t="shared" si="99"/>
        <v>719</v>
      </c>
      <c r="Q361" s="46">
        <f t="shared" si="100"/>
        <v>387</v>
      </c>
      <c r="R361" s="47">
        <f t="shared" si="101"/>
        <v>332</v>
      </c>
      <c r="S361" s="52">
        <f t="shared" si="102"/>
        <v>-3.7536372453928227E-2</v>
      </c>
      <c r="T361" s="53">
        <f t="shared" si="103"/>
        <v>3.2201745877788554E-2</v>
      </c>
      <c r="V361" s="45">
        <f>Frumgögn!AS15</f>
        <v>25186</v>
      </c>
      <c r="W361" s="46">
        <f>Frumgögn!AT15</f>
        <v>13009</v>
      </c>
      <c r="X361" s="47">
        <f>Frumgögn!AU15</f>
        <v>12177</v>
      </c>
      <c r="Y361" s="10">
        <f t="shared" si="104"/>
        <v>-3.8448465933104574E-2</v>
      </c>
      <c r="Z361" s="53">
        <f t="shared" si="105"/>
        <v>3.5989466497610458E-2</v>
      </c>
    </row>
    <row r="362" spans="1:26" x14ac:dyDescent="0.35">
      <c r="B362" s="2" t="s">
        <v>19</v>
      </c>
      <c r="C362" s="68">
        <f>Frumgögn!AS38</f>
        <v>344</v>
      </c>
      <c r="D362" s="69">
        <f>Frumgögn!AT38</f>
        <v>192</v>
      </c>
      <c r="E362" s="70">
        <f>Frumgögn!AU38</f>
        <v>152</v>
      </c>
      <c r="F362" s="71">
        <f>Frumgögn!AS60</f>
        <v>286</v>
      </c>
      <c r="G362" s="72">
        <f>Frumgögn!AT60</f>
        <v>144</v>
      </c>
      <c r="H362" s="73">
        <f>Frumgögn!AU60</f>
        <v>142</v>
      </c>
      <c r="I362" s="74">
        <f>Frumgögn!AS82</f>
        <v>47</v>
      </c>
      <c r="J362" s="69">
        <f>Frumgögn!AT82</f>
        <v>28</v>
      </c>
      <c r="K362" s="70">
        <f>Frumgögn!AU82</f>
        <v>19</v>
      </c>
      <c r="L362" s="71">
        <f>Frumgögn!AS104</f>
        <v>7</v>
      </c>
      <c r="M362" s="72">
        <f>Frumgögn!AT104</f>
        <v>4</v>
      </c>
      <c r="N362" s="73">
        <f>Frumgögn!AU104</f>
        <v>3</v>
      </c>
      <c r="P362" s="45">
        <f t="shared" si="99"/>
        <v>684</v>
      </c>
      <c r="Q362" s="46">
        <f t="shared" si="100"/>
        <v>368</v>
      </c>
      <c r="R362" s="47">
        <f t="shared" si="101"/>
        <v>316</v>
      </c>
      <c r="S362" s="52">
        <f t="shared" si="102"/>
        <v>-3.5693501454898156E-2</v>
      </c>
      <c r="T362" s="53">
        <f t="shared" si="103"/>
        <v>3.0649854510184288E-2</v>
      </c>
      <c r="V362" s="45">
        <f>Frumgögn!AS16</f>
        <v>25701</v>
      </c>
      <c r="W362" s="46">
        <f>Frumgögn!AT16</f>
        <v>13495</v>
      </c>
      <c r="X362" s="47">
        <f>Frumgögn!AU16</f>
        <v>12206</v>
      </c>
      <c r="Y362" s="10">
        <f t="shared" si="104"/>
        <v>-3.9884852622587917E-2</v>
      </c>
      <c r="Z362" s="53">
        <f t="shared" si="105"/>
        <v>3.6075176814472629E-2</v>
      </c>
    </row>
    <row r="363" spans="1:26" x14ac:dyDescent="0.35">
      <c r="B363" s="2" t="s">
        <v>20</v>
      </c>
      <c r="C363" s="68">
        <f>Frumgögn!AS39</f>
        <v>364</v>
      </c>
      <c r="D363" s="69">
        <f>Frumgögn!AT39</f>
        <v>197</v>
      </c>
      <c r="E363" s="70">
        <f>Frumgögn!AU39</f>
        <v>167</v>
      </c>
      <c r="F363" s="71">
        <f>Frumgögn!AS61</f>
        <v>295</v>
      </c>
      <c r="G363" s="72">
        <f>Frumgögn!AT61</f>
        <v>152</v>
      </c>
      <c r="H363" s="73">
        <f>Frumgögn!AU61</f>
        <v>143</v>
      </c>
      <c r="I363" s="74">
        <f>Frumgögn!AS83</f>
        <v>27</v>
      </c>
      <c r="J363" s="69">
        <f>Frumgögn!AT83</f>
        <v>17</v>
      </c>
      <c r="K363" s="70">
        <f>Frumgögn!AU83</f>
        <v>10</v>
      </c>
      <c r="L363" s="71">
        <f>Frumgögn!AS105</f>
        <v>7</v>
      </c>
      <c r="M363" s="72">
        <f>Frumgögn!AT105</f>
        <v>6</v>
      </c>
      <c r="N363" s="73">
        <f>Frumgögn!AU105</f>
        <v>1</v>
      </c>
      <c r="P363" s="45">
        <f t="shared" si="99"/>
        <v>693</v>
      </c>
      <c r="Q363" s="46">
        <f t="shared" si="100"/>
        <v>372</v>
      </c>
      <c r="R363" s="47">
        <f t="shared" si="101"/>
        <v>321</v>
      </c>
      <c r="S363" s="52">
        <f t="shared" si="102"/>
        <v>-3.6081474296799226E-2</v>
      </c>
      <c r="T363" s="53">
        <f t="shared" si="103"/>
        <v>3.113482056256062E-2</v>
      </c>
      <c r="V363" s="45">
        <f>Frumgögn!AS17</f>
        <v>23341</v>
      </c>
      <c r="W363" s="46">
        <f>Frumgögn!AT17</f>
        <v>12109</v>
      </c>
      <c r="X363" s="47">
        <f>Frumgögn!AU17</f>
        <v>11232</v>
      </c>
      <c r="Y363" s="10">
        <f t="shared" si="104"/>
        <v>-3.5788490582209495E-2</v>
      </c>
      <c r="Z363" s="53">
        <f t="shared" si="105"/>
        <v>3.319649237917062E-2</v>
      </c>
    </row>
    <row r="364" spans="1:26" x14ac:dyDescent="0.35">
      <c r="B364" s="2" t="s">
        <v>21</v>
      </c>
      <c r="C364" s="68">
        <f>Frumgögn!AS40</f>
        <v>290</v>
      </c>
      <c r="D364" s="69">
        <f>Frumgögn!AT40</f>
        <v>161</v>
      </c>
      <c r="E364" s="70">
        <f>Frumgögn!AU40</f>
        <v>129</v>
      </c>
      <c r="F364" s="71">
        <f>Frumgögn!AS62</f>
        <v>295</v>
      </c>
      <c r="G364" s="72">
        <f>Frumgögn!AT62</f>
        <v>150</v>
      </c>
      <c r="H364" s="73">
        <f>Frumgögn!AU62</f>
        <v>145</v>
      </c>
      <c r="I364" s="74">
        <f>Frumgögn!AS84</f>
        <v>31</v>
      </c>
      <c r="J364" s="69">
        <f>Frumgögn!AT84</f>
        <v>13</v>
      </c>
      <c r="K364" s="70">
        <f>Frumgögn!AU84</f>
        <v>18</v>
      </c>
      <c r="L364" s="71">
        <f>Frumgögn!AS106</f>
        <v>2</v>
      </c>
      <c r="M364" s="72">
        <f>Frumgögn!AT106</f>
        <v>2</v>
      </c>
      <c r="N364" s="73">
        <f>Frumgögn!AU106</f>
        <v>0</v>
      </c>
      <c r="P364" s="45">
        <f t="shared" si="99"/>
        <v>618</v>
      </c>
      <c r="Q364" s="46">
        <f t="shared" si="100"/>
        <v>326</v>
      </c>
      <c r="R364" s="47">
        <f t="shared" si="101"/>
        <v>292</v>
      </c>
      <c r="S364" s="52">
        <f t="shared" si="102"/>
        <v>-3.1619786614936952E-2</v>
      </c>
      <c r="T364" s="53">
        <f t="shared" si="103"/>
        <v>2.8322017458777885E-2</v>
      </c>
      <c r="V364" s="45">
        <f>Frumgögn!AS18</f>
        <v>23178</v>
      </c>
      <c r="W364" s="46">
        <f>Frumgögn!AT18</f>
        <v>11905</v>
      </c>
      <c r="X364" s="47">
        <f>Frumgögn!AU18</f>
        <v>11273</v>
      </c>
      <c r="Y364" s="10">
        <f t="shared" si="104"/>
        <v>-3.5185562836006608E-2</v>
      </c>
      <c r="Z364" s="53">
        <f t="shared" si="105"/>
        <v>3.3317669034044727E-2</v>
      </c>
    </row>
    <row r="365" spans="1:26" x14ac:dyDescent="0.35">
      <c r="B365" s="2" t="s">
        <v>22</v>
      </c>
      <c r="C365" s="68">
        <f>Frumgögn!AS41</f>
        <v>270</v>
      </c>
      <c r="D365" s="69">
        <f>Frumgögn!AT41</f>
        <v>152</v>
      </c>
      <c r="E365" s="70">
        <f>Frumgögn!AU41</f>
        <v>118</v>
      </c>
      <c r="F365" s="71">
        <f>Frumgögn!AS63</f>
        <v>313</v>
      </c>
      <c r="G365" s="72">
        <f>Frumgögn!AT63</f>
        <v>158</v>
      </c>
      <c r="H365" s="73">
        <f>Frumgögn!AU63</f>
        <v>155</v>
      </c>
      <c r="I365" s="74">
        <f>Frumgögn!AS85</f>
        <v>36</v>
      </c>
      <c r="J365" s="69">
        <f>Frumgögn!AT85</f>
        <v>18</v>
      </c>
      <c r="K365" s="70">
        <f>Frumgögn!AU85</f>
        <v>18</v>
      </c>
      <c r="L365" s="71">
        <f>Frumgögn!AS107</f>
        <v>5</v>
      </c>
      <c r="M365" s="72">
        <f>Frumgögn!AT107</f>
        <v>2</v>
      </c>
      <c r="N365" s="73">
        <f>Frumgögn!AU107</f>
        <v>3</v>
      </c>
      <c r="P365" s="45">
        <f t="shared" si="99"/>
        <v>624</v>
      </c>
      <c r="Q365" s="46">
        <f t="shared" si="100"/>
        <v>330</v>
      </c>
      <c r="R365" s="47">
        <f t="shared" si="101"/>
        <v>294</v>
      </c>
      <c r="S365" s="52">
        <f t="shared" si="102"/>
        <v>-3.2007759456838022E-2</v>
      </c>
      <c r="T365" s="53">
        <f t="shared" si="103"/>
        <v>2.851600387972842E-2</v>
      </c>
      <c r="V365" s="45">
        <f>Frumgögn!AS19</f>
        <v>22297</v>
      </c>
      <c r="W365" s="46">
        <f>Frumgögn!AT19</f>
        <v>11416</v>
      </c>
      <c r="X365" s="47">
        <f>Frumgögn!AU19</f>
        <v>10881</v>
      </c>
      <c r="Y365" s="10">
        <f t="shared" si="104"/>
        <v>-3.3740309562020281E-2</v>
      </c>
      <c r="Z365" s="53">
        <f t="shared" si="105"/>
        <v>3.215910199232154E-2</v>
      </c>
    </row>
    <row r="366" spans="1:26" x14ac:dyDescent="0.35">
      <c r="B366" s="2" t="s">
        <v>23</v>
      </c>
      <c r="C366" s="68">
        <f>Frumgögn!AS42</f>
        <v>315</v>
      </c>
      <c r="D366" s="69">
        <f>Frumgögn!AT42</f>
        <v>164</v>
      </c>
      <c r="E366" s="70">
        <f>Frumgögn!AU42</f>
        <v>151</v>
      </c>
      <c r="F366" s="71">
        <f>Frumgögn!AS64</f>
        <v>264</v>
      </c>
      <c r="G366" s="72">
        <f>Frumgögn!AT64</f>
        <v>137</v>
      </c>
      <c r="H366" s="73">
        <f>Frumgögn!AU64</f>
        <v>127</v>
      </c>
      <c r="I366" s="74">
        <f>Frumgögn!AS86</f>
        <v>35</v>
      </c>
      <c r="J366" s="69">
        <f>Frumgögn!AT86</f>
        <v>20</v>
      </c>
      <c r="K366" s="70">
        <f>Frumgögn!AU86</f>
        <v>15</v>
      </c>
      <c r="L366" s="71">
        <f>Frumgögn!AS108</f>
        <v>3</v>
      </c>
      <c r="M366" s="72">
        <f>Frumgögn!AT108</f>
        <v>3</v>
      </c>
      <c r="N366" s="73">
        <f>Frumgögn!AU108</f>
        <v>0</v>
      </c>
      <c r="P366" s="45">
        <f t="shared" si="99"/>
        <v>617</v>
      </c>
      <c r="Q366" s="46">
        <f t="shared" si="100"/>
        <v>324</v>
      </c>
      <c r="R366" s="47">
        <f t="shared" si="101"/>
        <v>293</v>
      </c>
      <c r="S366" s="52">
        <f t="shared" si="102"/>
        <v>-3.1425800193986421E-2</v>
      </c>
      <c r="T366" s="53">
        <f t="shared" si="103"/>
        <v>2.8419010669253151E-2</v>
      </c>
      <c r="V366" s="45">
        <f>Frumgögn!AS20</f>
        <v>20547</v>
      </c>
      <c r="W366" s="46">
        <f>Frumgögn!AT20</f>
        <v>10386</v>
      </c>
      <c r="X366" s="47">
        <f>Frumgögn!AU20</f>
        <v>10161</v>
      </c>
      <c r="Y366" s="10">
        <f t="shared" si="104"/>
        <v>-3.0696115549329241E-2</v>
      </c>
      <c r="Z366" s="53">
        <f t="shared" si="105"/>
        <v>3.0031121711605473E-2</v>
      </c>
    </row>
    <row r="367" spans="1:26" x14ac:dyDescent="0.35">
      <c r="B367" s="2" t="s">
        <v>24</v>
      </c>
      <c r="C367" s="68">
        <f>Frumgögn!AS43</f>
        <v>320</v>
      </c>
      <c r="D367" s="69">
        <f>Frumgögn!AT43</f>
        <v>185</v>
      </c>
      <c r="E367" s="70">
        <f>Frumgögn!AU43</f>
        <v>135</v>
      </c>
      <c r="F367" s="71">
        <f>Frumgögn!AS65</f>
        <v>328</v>
      </c>
      <c r="G367" s="72">
        <f>Frumgögn!AT65</f>
        <v>161</v>
      </c>
      <c r="H367" s="73">
        <f>Frumgögn!AU65</f>
        <v>167</v>
      </c>
      <c r="I367" s="74">
        <f>Frumgögn!AS87</f>
        <v>48</v>
      </c>
      <c r="J367" s="69">
        <f>Frumgögn!AT87</f>
        <v>21</v>
      </c>
      <c r="K367" s="70">
        <f>Frumgögn!AU87</f>
        <v>27</v>
      </c>
      <c r="L367" s="71">
        <f>Frumgögn!AS109</f>
        <v>12</v>
      </c>
      <c r="M367" s="72">
        <f>Frumgögn!AT109</f>
        <v>8</v>
      </c>
      <c r="N367" s="73">
        <f>Frumgögn!AU109</f>
        <v>4</v>
      </c>
      <c r="P367" s="45">
        <f t="shared" si="99"/>
        <v>708</v>
      </c>
      <c r="Q367" s="46">
        <f t="shared" si="100"/>
        <v>375</v>
      </c>
      <c r="R367" s="47">
        <f t="shared" si="101"/>
        <v>333</v>
      </c>
      <c r="S367" s="52">
        <f t="shared" si="102"/>
        <v>-3.6372453928225024E-2</v>
      </c>
      <c r="T367" s="53">
        <f t="shared" si="103"/>
        <v>3.229873908826382E-2</v>
      </c>
      <c r="V367" s="45">
        <f>Frumgögn!AS21</f>
        <v>22083</v>
      </c>
      <c r="W367" s="46">
        <f>Frumgögn!AT21</f>
        <v>10955</v>
      </c>
      <c r="X367" s="47">
        <f>Frumgögn!AU21</f>
        <v>11128</v>
      </c>
      <c r="Y367" s="10">
        <f t="shared" si="104"/>
        <v>-3.237781107672847E-2</v>
      </c>
      <c r="Z367" s="53">
        <f t="shared" si="105"/>
        <v>3.2889117449733857E-2</v>
      </c>
    </row>
    <row r="368" spans="1:26" x14ac:dyDescent="0.35">
      <c r="B368" s="2" t="s">
        <v>25</v>
      </c>
      <c r="C368" s="68">
        <f>Frumgögn!AS44</f>
        <v>328</v>
      </c>
      <c r="D368" s="69">
        <f>Frumgögn!AT44</f>
        <v>179</v>
      </c>
      <c r="E368" s="70">
        <f>Frumgögn!AU44</f>
        <v>149</v>
      </c>
      <c r="F368" s="71">
        <f>Frumgögn!AS66</f>
        <v>311</v>
      </c>
      <c r="G368" s="72">
        <f>Frumgögn!AT66</f>
        <v>165</v>
      </c>
      <c r="H368" s="73">
        <f>Frumgögn!AU66</f>
        <v>146</v>
      </c>
      <c r="I368" s="74">
        <f>Frumgögn!AS88</f>
        <v>49</v>
      </c>
      <c r="J368" s="69">
        <f>Frumgögn!AT88</f>
        <v>27</v>
      </c>
      <c r="K368" s="70">
        <f>Frumgögn!AU88</f>
        <v>22</v>
      </c>
      <c r="L368" s="71">
        <f>Frumgögn!AS110</f>
        <v>7</v>
      </c>
      <c r="M368" s="72">
        <f>Frumgögn!AT110</f>
        <v>2</v>
      </c>
      <c r="N368" s="73">
        <f>Frumgögn!AU110</f>
        <v>5</v>
      </c>
      <c r="P368" s="45">
        <f t="shared" si="99"/>
        <v>695</v>
      </c>
      <c r="Q368" s="46">
        <f t="shared" si="100"/>
        <v>373</v>
      </c>
      <c r="R368" s="47">
        <f t="shared" si="101"/>
        <v>322</v>
      </c>
      <c r="S368" s="52">
        <f t="shared" si="102"/>
        <v>-3.6178467507274492E-2</v>
      </c>
      <c r="T368" s="53">
        <f t="shared" si="103"/>
        <v>3.1231813773035886E-2</v>
      </c>
      <c r="V368" s="45">
        <f>Frumgögn!AS22</f>
        <v>21159</v>
      </c>
      <c r="W368" s="46">
        <f>Frumgögn!AT22</f>
        <v>10669</v>
      </c>
      <c r="X368" s="47">
        <f>Frumgögn!AU22</f>
        <v>10490</v>
      </c>
      <c r="Y368" s="10">
        <f t="shared" si="104"/>
        <v>-3.1532530020777362E-2</v>
      </c>
      <c r="Z368" s="53">
        <f t="shared" si="105"/>
        <v>3.1003490478766008E-2</v>
      </c>
    </row>
    <row r="369" spans="1:26" x14ac:dyDescent="0.35">
      <c r="B369" s="2" t="s">
        <v>26</v>
      </c>
      <c r="C369" s="68">
        <f>Frumgögn!AS45</f>
        <v>249</v>
      </c>
      <c r="D369" s="69">
        <f>Frumgögn!AT45</f>
        <v>147</v>
      </c>
      <c r="E369" s="70">
        <f>Frumgögn!AU45</f>
        <v>102</v>
      </c>
      <c r="F369" s="71">
        <f>Frumgögn!AS67</f>
        <v>284</v>
      </c>
      <c r="G369" s="72">
        <f>Frumgögn!AT67</f>
        <v>142</v>
      </c>
      <c r="H369" s="73">
        <f>Frumgögn!AU67</f>
        <v>142</v>
      </c>
      <c r="I369" s="74">
        <f>Frumgögn!AS89</f>
        <v>45</v>
      </c>
      <c r="J369" s="69">
        <f>Frumgögn!AT89</f>
        <v>27</v>
      </c>
      <c r="K369" s="70">
        <f>Frumgögn!AU89</f>
        <v>18</v>
      </c>
      <c r="L369" s="71">
        <f>Frumgögn!AS111</f>
        <v>7</v>
      </c>
      <c r="M369" s="72">
        <f>Frumgögn!AT111</f>
        <v>5</v>
      </c>
      <c r="N369" s="73">
        <f>Frumgögn!AU111</f>
        <v>2</v>
      </c>
      <c r="P369" s="45">
        <f t="shared" si="99"/>
        <v>585</v>
      </c>
      <c r="Q369" s="46">
        <f t="shared" si="100"/>
        <v>321</v>
      </c>
      <c r="R369" s="47">
        <f t="shared" si="101"/>
        <v>264</v>
      </c>
      <c r="S369" s="52">
        <f t="shared" si="102"/>
        <v>-3.113482056256062E-2</v>
      </c>
      <c r="T369" s="53">
        <f t="shared" si="103"/>
        <v>2.5606207565470416E-2</v>
      </c>
      <c r="V369" s="45">
        <f>Frumgögn!AS23</f>
        <v>18657</v>
      </c>
      <c r="W369" s="46">
        <f>Frumgögn!AT23</f>
        <v>9402</v>
      </c>
      <c r="X369" s="47">
        <f>Frumgögn!AU23</f>
        <v>9255</v>
      </c>
      <c r="Y369" s="10">
        <f t="shared" si="104"/>
        <v>-2.7787875832350619E-2</v>
      </c>
      <c r="Z369" s="53">
        <f t="shared" si="105"/>
        <v>2.7353413191704423E-2</v>
      </c>
    </row>
    <row r="370" spans="1:26" x14ac:dyDescent="0.35">
      <c r="B370" s="2" t="s">
        <v>27</v>
      </c>
      <c r="C370" s="68">
        <f>Frumgögn!AS46</f>
        <v>234</v>
      </c>
      <c r="D370" s="69">
        <f>Frumgögn!AT46</f>
        <v>130</v>
      </c>
      <c r="E370" s="70">
        <f>Frumgögn!AU46</f>
        <v>104</v>
      </c>
      <c r="F370" s="71">
        <f>Frumgögn!AS68</f>
        <v>251</v>
      </c>
      <c r="G370" s="72">
        <f>Frumgögn!AT68</f>
        <v>147</v>
      </c>
      <c r="H370" s="73">
        <f>Frumgögn!AU68</f>
        <v>104</v>
      </c>
      <c r="I370" s="74">
        <f>Frumgögn!AS90</f>
        <v>46</v>
      </c>
      <c r="J370" s="69">
        <f>Frumgögn!AT90</f>
        <v>26</v>
      </c>
      <c r="K370" s="70">
        <f>Frumgögn!AU90</f>
        <v>20</v>
      </c>
      <c r="L370" s="71">
        <f>Frumgögn!AS112</f>
        <v>6</v>
      </c>
      <c r="M370" s="72">
        <f>Frumgögn!AT112</f>
        <v>5</v>
      </c>
      <c r="N370" s="73">
        <f>Frumgögn!AU112</f>
        <v>1</v>
      </c>
      <c r="P370" s="45">
        <f t="shared" si="99"/>
        <v>537</v>
      </c>
      <c r="Q370" s="46">
        <f t="shared" si="100"/>
        <v>308</v>
      </c>
      <c r="R370" s="47">
        <f t="shared" si="101"/>
        <v>229</v>
      </c>
      <c r="S370" s="52">
        <f t="shared" si="102"/>
        <v>-2.9873908826382155E-2</v>
      </c>
      <c r="T370" s="53">
        <f t="shared" si="103"/>
        <v>2.2211445198836083E-2</v>
      </c>
      <c r="V370" s="45">
        <f>Frumgögn!AS24</f>
        <v>15567</v>
      </c>
      <c r="W370" s="46">
        <f>Frumgögn!AT24</f>
        <v>7865</v>
      </c>
      <c r="X370" s="47">
        <f>Frumgögn!AU24</f>
        <v>7702</v>
      </c>
      <c r="Y370" s="10">
        <f t="shared" si="104"/>
        <v>-2.3245229038655352E-2</v>
      </c>
      <c r="Z370" s="53">
        <f t="shared" si="105"/>
        <v>2.2763477947326576E-2</v>
      </c>
    </row>
    <row r="371" spans="1:26" x14ac:dyDescent="0.35">
      <c r="B371" s="2" t="s">
        <v>28</v>
      </c>
      <c r="C371" s="68">
        <f>Frumgögn!AS47</f>
        <v>197</v>
      </c>
      <c r="D371" s="69">
        <f>Frumgögn!AT47</f>
        <v>107</v>
      </c>
      <c r="E371" s="70">
        <f>Frumgögn!AU47</f>
        <v>90</v>
      </c>
      <c r="F371" s="71">
        <f>Frumgögn!AS69</f>
        <v>203</v>
      </c>
      <c r="G371" s="72">
        <f>Frumgögn!AT69</f>
        <v>99</v>
      </c>
      <c r="H371" s="73">
        <f>Frumgögn!AU69</f>
        <v>104</v>
      </c>
      <c r="I371" s="74">
        <f>Frumgögn!AS91</f>
        <v>29</v>
      </c>
      <c r="J371" s="69">
        <f>Frumgögn!AT91</f>
        <v>16</v>
      </c>
      <c r="K371" s="70">
        <f>Frumgögn!AU91</f>
        <v>13</v>
      </c>
      <c r="L371" s="71">
        <f>Frumgögn!AS113</f>
        <v>3</v>
      </c>
      <c r="M371" s="72">
        <f>Frumgögn!AT113</f>
        <v>1</v>
      </c>
      <c r="N371" s="73">
        <f>Frumgögn!AU113</f>
        <v>2</v>
      </c>
      <c r="P371" s="45">
        <f t="shared" si="99"/>
        <v>432</v>
      </c>
      <c r="Q371" s="46">
        <f t="shared" si="100"/>
        <v>223</v>
      </c>
      <c r="R371" s="47">
        <f t="shared" si="101"/>
        <v>209</v>
      </c>
      <c r="S371" s="52">
        <f t="shared" si="102"/>
        <v>-2.1629485935984481E-2</v>
      </c>
      <c r="T371" s="53">
        <f t="shared" si="103"/>
        <v>2.0271580989330747E-2</v>
      </c>
      <c r="V371" s="45">
        <f>Frumgögn!AS25</f>
        <v>11774</v>
      </c>
      <c r="W371" s="46">
        <f>Frumgögn!AT25</f>
        <v>5826</v>
      </c>
      <c r="X371" s="47">
        <f>Frumgögn!AU25</f>
        <v>5948</v>
      </c>
      <c r="Y371" s="10">
        <f t="shared" si="104"/>
        <v>-1.7218907104794162E-2</v>
      </c>
      <c r="Z371" s="53">
        <f t="shared" si="105"/>
        <v>1.7579481541248828E-2</v>
      </c>
    </row>
    <row r="372" spans="1:26" x14ac:dyDescent="0.35">
      <c r="B372" s="2" t="s">
        <v>29</v>
      </c>
      <c r="C372" s="68">
        <f>Frumgögn!AS48</f>
        <v>96</v>
      </c>
      <c r="D372" s="69">
        <f>Frumgögn!AT48</f>
        <v>45</v>
      </c>
      <c r="E372" s="70">
        <f>Frumgögn!AU48</f>
        <v>51</v>
      </c>
      <c r="F372" s="71">
        <f>Frumgögn!AS70</f>
        <v>138</v>
      </c>
      <c r="G372" s="72">
        <f>Frumgögn!AT70</f>
        <v>77</v>
      </c>
      <c r="H372" s="73">
        <f>Frumgögn!AU70</f>
        <v>61</v>
      </c>
      <c r="I372" s="74">
        <f>Frumgögn!AS92</f>
        <v>21</v>
      </c>
      <c r="J372" s="69">
        <f>Frumgögn!AT92</f>
        <v>12</v>
      </c>
      <c r="K372" s="70">
        <f>Frumgögn!AU92</f>
        <v>9</v>
      </c>
      <c r="L372" s="71">
        <f>Frumgögn!AS114</f>
        <v>1</v>
      </c>
      <c r="M372" s="72">
        <f>Frumgögn!AT114</f>
        <v>1</v>
      </c>
      <c r="N372" s="73">
        <f>Frumgögn!AU114</f>
        <v>0</v>
      </c>
      <c r="P372" s="45">
        <f t="shared" si="99"/>
        <v>256</v>
      </c>
      <c r="Q372" s="46">
        <f t="shared" si="100"/>
        <v>135</v>
      </c>
      <c r="R372" s="47">
        <f t="shared" si="101"/>
        <v>121</v>
      </c>
      <c r="S372" s="52">
        <f t="shared" si="102"/>
        <v>-1.3094083414161009E-2</v>
      </c>
      <c r="T372" s="53">
        <f t="shared" si="103"/>
        <v>1.1736178467507274E-2</v>
      </c>
      <c r="V372" s="45">
        <f>Frumgögn!AS26</f>
        <v>7829</v>
      </c>
      <c r="W372" s="46">
        <f>Frumgögn!AT26</f>
        <v>3735</v>
      </c>
      <c r="X372" s="47">
        <f>Frumgögn!AU26</f>
        <v>4094</v>
      </c>
      <c r="Y372" s="10">
        <f t="shared" si="104"/>
        <v>-1.1038897706214589E-2</v>
      </c>
      <c r="Z372" s="53">
        <f t="shared" si="105"/>
        <v>1.2099932318404961E-2</v>
      </c>
    </row>
    <row r="373" spans="1:26" x14ac:dyDescent="0.35">
      <c r="B373" s="2" t="s">
        <v>30</v>
      </c>
      <c r="C373" s="68">
        <f>Frumgögn!AS49</f>
        <v>83</v>
      </c>
      <c r="D373" s="69">
        <f>Frumgögn!AT49</f>
        <v>41</v>
      </c>
      <c r="E373" s="70">
        <f>Frumgögn!AU49</f>
        <v>42</v>
      </c>
      <c r="F373" s="71">
        <f>Frumgögn!AS71</f>
        <v>91</v>
      </c>
      <c r="G373" s="72">
        <f>Frumgögn!AT71</f>
        <v>44</v>
      </c>
      <c r="H373" s="73">
        <f>Frumgögn!AU71</f>
        <v>47</v>
      </c>
      <c r="I373" s="74">
        <f>Frumgögn!AS93</f>
        <v>21</v>
      </c>
      <c r="J373" s="69">
        <f>Frumgögn!AT93</f>
        <v>9</v>
      </c>
      <c r="K373" s="70">
        <f>Frumgögn!AU93</f>
        <v>12</v>
      </c>
      <c r="L373" s="71">
        <f>Frumgögn!AS115</f>
        <v>1</v>
      </c>
      <c r="M373" s="72">
        <f>Frumgögn!AT115</f>
        <v>0</v>
      </c>
      <c r="N373" s="73">
        <f>Frumgögn!AU115</f>
        <v>1</v>
      </c>
      <c r="P373" s="45">
        <f t="shared" si="99"/>
        <v>196</v>
      </c>
      <c r="Q373" s="46">
        <f t="shared" si="100"/>
        <v>94</v>
      </c>
      <c r="R373" s="47">
        <f t="shared" si="101"/>
        <v>102</v>
      </c>
      <c r="S373" s="52">
        <f t="shared" si="102"/>
        <v>-9.1173617846750724E-3</v>
      </c>
      <c r="T373" s="53">
        <f t="shared" si="103"/>
        <v>9.8933074684772072E-3</v>
      </c>
      <c r="V373" s="45">
        <f>Frumgögn!AS27</f>
        <v>6124</v>
      </c>
      <c r="W373" s="46">
        <f>Frumgögn!AT27</f>
        <v>2733</v>
      </c>
      <c r="X373" s="47">
        <f>Frumgögn!AU27</f>
        <v>3391</v>
      </c>
      <c r="Y373" s="10">
        <f t="shared" si="104"/>
        <v>-8.077458482218065E-3</v>
      </c>
      <c r="Z373" s="53">
        <f t="shared" si="105"/>
        <v>1.0022196016539135E-2</v>
      </c>
    </row>
    <row r="374" spans="1:26" x14ac:dyDescent="0.35">
      <c r="B374" s="2" t="s">
        <v>31</v>
      </c>
      <c r="C374" s="68">
        <f>Frumgögn!AS50</f>
        <v>44</v>
      </c>
      <c r="D374" s="69">
        <f>Frumgögn!AT50</f>
        <v>22</v>
      </c>
      <c r="E374" s="70">
        <f>Frumgögn!AU50</f>
        <v>22</v>
      </c>
      <c r="F374" s="71">
        <f>Frumgögn!AS72</f>
        <v>54</v>
      </c>
      <c r="G374" s="72">
        <f>Frumgögn!AT72</f>
        <v>25</v>
      </c>
      <c r="H374" s="73">
        <f>Frumgögn!AU72</f>
        <v>29</v>
      </c>
      <c r="I374" s="74">
        <f>Frumgögn!AS94</f>
        <v>18</v>
      </c>
      <c r="J374" s="69">
        <f>Frumgögn!AT94</f>
        <v>11</v>
      </c>
      <c r="K374" s="70">
        <f>Frumgögn!AU94</f>
        <v>7</v>
      </c>
      <c r="L374" s="71">
        <f>Frumgögn!AS116</f>
        <v>0</v>
      </c>
      <c r="M374" s="72">
        <f>Frumgögn!AT116</f>
        <v>0</v>
      </c>
      <c r="N374" s="73">
        <f>Frumgögn!AU116</f>
        <v>0</v>
      </c>
      <c r="P374" s="45">
        <f t="shared" si="99"/>
        <v>116</v>
      </c>
      <c r="Q374" s="46">
        <f t="shared" si="100"/>
        <v>58</v>
      </c>
      <c r="R374" s="47">
        <f t="shared" si="101"/>
        <v>58</v>
      </c>
      <c r="S374" s="52">
        <f t="shared" si="102"/>
        <v>-5.62560620756547E-3</v>
      </c>
      <c r="T374" s="53">
        <f t="shared" si="103"/>
        <v>5.62560620756547E-3</v>
      </c>
      <c r="V374" s="45">
        <f>Frumgögn!AS28</f>
        <v>4116</v>
      </c>
      <c r="W374" s="46">
        <f>Frumgögn!AT28</f>
        <v>1661</v>
      </c>
      <c r="X374" s="47">
        <f>Frumgögn!AU28</f>
        <v>2455</v>
      </c>
      <c r="Y374" s="10">
        <f t="shared" si="104"/>
        <v>-4.9091322864852566E-3</v>
      </c>
      <c r="Z374" s="53">
        <f t="shared" si="105"/>
        <v>7.2558216516082508E-3</v>
      </c>
    </row>
    <row r="375" spans="1:26" x14ac:dyDescent="0.35">
      <c r="B375" s="2" t="s">
        <v>32</v>
      </c>
      <c r="C375" s="68">
        <f>Frumgögn!AS51</f>
        <v>19</v>
      </c>
      <c r="D375" s="69">
        <f>Frumgögn!AT51</f>
        <v>5</v>
      </c>
      <c r="E375" s="70">
        <f>Frumgögn!AU51</f>
        <v>14</v>
      </c>
      <c r="F375" s="71">
        <f>Frumgögn!AS73</f>
        <v>22</v>
      </c>
      <c r="G375" s="72">
        <f>Frumgögn!AT73</f>
        <v>10</v>
      </c>
      <c r="H375" s="73">
        <f>Frumgögn!AU73</f>
        <v>12</v>
      </c>
      <c r="I375" s="74">
        <f>Frumgögn!AS95</f>
        <v>6</v>
      </c>
      <c r="J375" s="69">
        <f>Frumgögn!AT95</f>
        <v>2</v>
      </c>
      <c r="K375" s="70">
        <f>Frumgögn!AU95</f>
        <v>4</v>
      </c>
      <c r="L375" s="71">
        <f>Frumgögn!AS117</f>
        <v>1</v>
      </c>
      <c r="M375" s="72">
        <f>Frumgögn!AT117</f>
        <v>0</v>
      </c>
      <c r="N375" s="73">
        <f>Frumgögn!AU117</f>
        <v>1</v>
      </c>
      <c r="P375" s="45">
        <f t="shared" si="99"/>
        <v>48</v>
      </c>
      <c r="Q375" s="46">
        <f t="shared" si="100"/>
        <v>17</v>
      </c>
      <c r="R375" s="47">
        <f t="shared" si="101"/>
        <v>31</v>
      </c>
      <c r="S375" s="52">
        <f t="shared" si="102"/>
        <v>-1.6488845780795345E-3</v>
      </c>
      <c r="T375" s="53">
        <f t="shared" si="103"/>
        <v>3.0067895247332687E-3</v>
      </c>
      <c r="V375" s="45">
        <f>Frumgögn!AS29</f>
        <v>1636</v>
      </c>
      <c r="W375" s="46">
        <f>Frumgögn!AT29</f>
        <v>533</v>
      </c>
      <c r="X375" s="47">
        <f>Frumgögn!AU29</f>
        <v>1103</v>
      </c>
      <c r="Y375" s="10">
        <f t="shared" si="104"/>
        <v>-1.5752965133634207E-3</v>
      </c>
      <c r="Z375" s="53">
        <f t="shared" si="105"/>
        <v>3.2599475689303057E-3</v>
      </c>
    </row>
    <row r="376" spans="1:26" x14ac:dyDescent="0.35">
      <c r="B376" s="2" t="s">
        <v>33</v>
      </c>
      <c r="C376" s="68">
        <f>Frumgögn!AS52</f>
        <v>5</v>
      </c>
      <c r="D376" s="69">
        <f>Frumgögn!AT52</f>
        <v>2</v>
      </c>
      <c r="E376" s="70">
        <f>Frumgögn!AU52</f>
        <v>3</v>
      </c>
      <c r="F376" s="71">
        <f>Frumgögn!AS74</f>
        <v>0</v>
      </c>
      <c r="G376" s="72">
        <f>Frumgögn!AT74</f>
        <v>0</v>
      </c>
      <c r="H376" s="73">
        <f>Frumgögn!AU74</f>
        <v>0</v>
      </c>
      <c r="I376" s="74">
        <f>Frumgögn!AS96</f>
        <v>1</v>
      </c>
      <c r="J376" s="69">
        <f>Frumgögn!AT96</f>
        <v>0</v>
      </c>
      <c r="K376" s="70">
        <f>Frumgögn!AU96</f>
        <v>1</v>
      </c>
      <c r="L376" s="71">
        <f>Frumgögn!AS118</f>
        <v>0</v>
      </c>
      <c r="M376" s="72">
        <f>Frumgögn!AT118</f>
        <v>0</v>
      </c>
      <c r="N376" s="73">
        <f>Frumgögn!AU118</f>
        <v>0</v>
      </c>
      <c r="P376" s="45">
        <f t="shared" si="99"/>
        <v>6</v>
      </c>
      <c r="Q376" s="46">
        <f t="shared" si="100"/>
        <v>2</v>
      </c>
      <c r="R376" s="47">
        <f t="shared" si="101"/>
        <v>4</v>
      </c>
      <c r="S376" s="52">
        <f t="shared" si="102"/>
        <v>-1.9398642095053346E-4</v>
      </c>
      <c r="T376" s="53">
        <f t="shared" si="103"/>
        <v>3.8797284190106692E-4</v>
      </c>
      <c r="V376" s="45">
        <f>Frumgögn!AS30</f>
        <v>356</v>
      </c>
      <c r="W376" s="46">
        <f>Frumgögn!AT30</f>
        <v>94</v>
      </c>
      <c r="X376" s="47">
        <f>Frumgögn!AU30</f>
        <v>262</v>
      </c>
      <c r="Y376" s="10">
        <f t="shared" si="104"/>
        <v>-2.7781964776015298E-4</v>
      </c>
      <c r="Z376" s="53">
        <f t="shared" si="105"/>
        <v>7.7434837992723486E-4</v>
      </c>
    </row>
    <row r="377" spans="1:26" ht="15" thickBot="1" x14ac:dyDescent="0.4">
      <c r="B377" s="2" t="s">
        <v>34</v>
      </c>
      <c r="C377" s="75">
        <f>Frumgögn!AS53</f>
        <v>1</v>
      </c>
      <c r="D377" s="76">
        <f>Frumgögn!AT53</f>
        <v>1</v>
      </c>
      <c r="E377" s="77">
        <f>Frumgögn!AU53</f>
        <v>0</v>
      </c>
      <c r="F377" s="78">
        <f>Frumgögn!AS75</f>
        <v>0</v>
      </c>
      <c r="G377" s="79">
        <f>Frumgögn!AT75</f>
        <v>0</v>
      </c>
      <c r="H377" s="80">
        <f>Frumgögn!AU75</f>
        <v>0</v>
      </c>
      <c r="I377" s="81">
        <f>Frumgögn!AS97</f>
        <v>0</v>
      </c>
      <c r="J377" s="76">
        <f>Frumgögn!AT97</f>
        <v>0</v>
      </c>
      <c r="K377" s="77">
        <f>Frumgögn!AU97</f>
        <v>0</v>
      </c>
      <c r="L377" s="78">
        <f>Frumgögn!AS119</f>
        <v>0</v>
      </c>
      <c r="M377" s="79">
        <f>Frumgögn!AT119</f>
        <v>0</v>
      </c>
      <c r="N377" s="80">
        <f>Frumgögn!AU119</f>
        <v>0</v>
      </c>
      <c r="P377" s="48">
        <f t="shared" si="99"/>
        <v>1</v>
      </c>
      <c r="Q377" s="49">
        <f t="shared" si="100"/>
        <v>1</v>
      </c>
      <c r="R377" s="50">
        <f t="shared" si="101"/>
        <v>0</v>
      </c>
      <c r="S377" s="54">
        <f t="shared" si="102"/>
        <v>-9.699321047526673E-5</v>
      </c>
      <c r="T377" s="55">
        <f t="shared" si="103"/>
        <v>0</v>
      </c>
      <c r="V377" s="48">
        <f>Frumgögn!AS31</f>
        <v>39</v>
      </c>
      <c r="W377" s="49">
        <f>Frumgögn!AT31</f>
        <v>14</v>
      </c>
      <c r="X377" s="50">
        <f>Frumgögn!AU31</f>
        <v>25</v>
      </c>
      <c r="Y377" s="60">
        <f t="shared" si="104"/>
        <v>-4.1377394347256828E-5</v>
      </c>
      <c r="Z377" s="55">
        <f t="shared" si="105"/>
        <v>7.3888204191530053E-5</v>
      </c>
    </row>
    <row r="378" spans="1:26" x14ac:dyDescent="0.35">
      <c r="B378" s="9"/>
      <c r="C378" s="9"/>
      <c r="D378" s="9"/>
      <c r="H378" s="9"/>
      <c r="I378" s="9"/>
      <c r="J378" s="10"/>
      <c r="O378" s="2" t="s">
        <v>43</v>
      </c>
      <c r="P378" s="9">
        <f>SUM(P357:P377)</f>
        <v>10310</v>
      </c>
      <c r="Q378" s="9">
        <f>SUM(Q357:Q377)</f>
        <v>5434</v>
      </c>
      <c r="R378" s="9">
        <f>SUM(R357:R377)</f>
        <v>4876</v>
      </c>
      <c r="U378" s="2" t="s">
        <v>43</v>
      </c>
      <c r="V378" s="9">
        <f>SUM(V357:V377)</f>
        <v>338349</v>
      </c>
      <c r="W378" s="9">
        <f>SUM(W357:W377)</f>
        <v>171033</v>
      </c>
      <c r="X378" s="9">
        <f>SUM(X357:X377)</f>
        <v>167316</v>
      </c>
    </row>
    <row r="379" spans="1:26" ht="15" thickBot="1" x14ac:dyDescent="0.4"/>
    <row r="380" spans="1:26" ht="21.5" thickBot="1" x14ac:dyDescent="0.55000000000000004">
      <c r="A380" s="2" t="s">
        <v>39</v>
      </c>
      <c r="B380" s="58">
        <v>2018</v>
      </c>
      <c r="C380" s="227" t="s">
        <v>35</v>
      </c>
      <c r="D380" s="228"/>
      <c r="E380" s="229"/>
      <c r="F380" s="227" t="s">
        <v>36</v>
      </c>
      <c r="G380" s="228"/>
      <c r="H380" s="229"/>
      <c r="I380" s="227" t="s">
        <v>37</v>
      </c>
      <c r="J380" s="228"/>
      <c r="K380" s="229"/>
      <c r="L380" s="227" t="s">
        <v>38</v>
      </c>
      <c r="M380" s="228"/>
      <c r="N380" s="229"/>
      <c r="O380" s="51"/>
      <c r="P380" s="230" t="s">
        <v>39</v>
      </c>
      <c r="Q380" s="231"/>
      <c r="R380" s="232"/>
      <c r="S380" s="233">
        <f>B380</f>
        <v>2018</v>
      </c>
      <c r="T380" s="234"/>
      <c r="V380" s="230" t="s">
        <v>40</v>
      </c>
      <c r="W380" s="231"/>
      <c r="X380" s="232"/>
      <c r="Y380" s="233">
        <f>B380</f>
        <v>2018</v>
      </c>
      <c r="Z380" s="234"/>
    </row>
    <row r="381" spans="1:26" ht="15" thickBot="1" x14ac:dyDescent="0.4">
      <c r="A381" s="2"/>
      <c r="B381" s="2"/>
      <c r="C381" s="13" t="s">
        <v>10</v>
      </c>
      <c r="D381" s="12" t="s">
        <v>11</v>
      </c>
      <c r="E381" s="14" t="s">
        <v>12</v>
      </c>
      <c r="F381" s="13" t="s">
        <v>10</v>
      </c>
      <c r="G381" s="12" t="s">
        <v>11</v>
      </c>
      <c r="H381" s="14" t="s">
        <v>12</v>
      </c>
      <c r="I381" s="13" t="s">
        <v>10</v>
      </c>
      <c r="J381" s="12" t="s">
        <v>11</v>
      </c>
      <c r="K381" s="14" t="s">
        <v>12</v>
      </c>
      <c r="L381" s="13" t="s">
        <v>10</v>
      </c>
      <c r="M381" s="12" t="s">
        <v>11</v>
      </c>
      <c r="N381" s="14" t="s">
        <v>12</v>
      </c>
      <c r="O381" s="12"/>
      <c r="P381" s="21" t="s">
        <v>10</v>
      </c>
      <c r="Q381" s="22" t="s">
        <v>11</v>
      </c>
      <c r="R381" s="23" t="s">
        <v>12</v>
      </c>
      <c r="S381" s="18" t="s">
        <v>41</v>
      </c>
      <c r="T381" s="20" t="s">
        <v>42</v>
      </c>
      <c r="U381" s="2"/>
      <c r="V381" s="15" t="s">
        <v>10</v>
      </c>
      <c r="W381" s="16" t="s">
        <v>11</v>
      </c>
      <c r="X381" s="17" t="s">
        <v>12</v>
      </c>
      <c r="Y381" s="18" t="s">
        <v>41</v>
      </c>
      <c r="Z381" s="20" t="s">
        <v>42</v>
      </c>
    </row>
    <row r="382" spans="1:26" x14ac:dyDescent="0.35">
      <c r="B382" s="2" t="s">
        <v>14</v>
      </c>
      <c r="C382" s="61">
        <f>Frumgögn!AV33</f>
        <v>354</v>
      </c>
      <c r="D382" s="62">
        <f>Frumgögn!AW33</f>
        <v>179</v>
      </c>
      <c r="E382" s="63">
        <f>Frumgögn!AX33</f>
        <v>175</v>
      </c>
      <c r="F382" s="64">
        <f>Frumgögn!AV55</f>
        <v>337</v>
      </c>
      <c r="G382" s="65">
        <f>Frumgögn!AW55</f>
        <v>166</v>
      </c>
      <c r="H382" s="66">
        <f>Frumgögn!AX55</f>
        <v>171</v>
      </c>
      <c r="I382" s="67">
        <f>Frumgögn!AV77</f>
        <v>27</v>
      </c>
      <c r="J382" s="62">
        <f>Frumgögn!AW77</f>
        <v>9</v>
      </c>
      <c r="K382" s="63">
        <f>Frumgögn!AX77</f>
        <v>18</v>
      </c>
      <c r="L382" s="64">
        <f>Frumgögn!AV99</f>
        <v>3</v>
      </c>
      <c r="M382" s="65">
        <f>Frumgögn!AW99</f>
        <v>1</v>
      </c>
      <c r="N382" s="66">
        <f>Frumgögn!AX99</f>
        <v>2</v>
      </c>
      <c r="P382" s="42">
        <f>C382+F382+I382+L382</f>
        <v>721</v>
      </c>
      <c r="Q382" s="43">
        <f>M382+J382+G382+D382</f>
        <v>355</v>
      </c>
      <c r="R382" s="44">
        <f>N382+K382+H382+E382</f>
        <v>366</v>
      </c>
      <c r="S382" s="52">
        <f>Q382/$P$403*-1</f>
        <v>-3.385789222699094E-2</v>
      </c>
      <c r="T382" s="53">
        <f>R382/$P$403</f>
        <v>3.4907010014306149E-2</v>
      </c>
      <c r="V382" s="42">
        <f>Frumgögn!AV11</f>
        <v>21272</v>
      </c>
      <c r="W382" s="43">
        <f>Frumgögn!AW11</f>
        <v>10819</v>
      </c>
      <c r="X382" s="44">
        <f>Frumgögn!AX11</f>
        <v>10453</v>
      </c>
      <c r="Y382" s="59">
        <f>W382/$V$403*-1</f>
        <v>-3.1048930980054526E-2</v>
      </c>
      <c r="Z382" s="57">
        <f>X382/$V$403</f>
        <v>2.9998565073898694E-2</v>
      </c>
    </row>
    <row r="383" spans="1:26" x14ac:dyDescent="0.35">
      <c r="B383" s="2" t="s">
        <v>15</v>
      </c>
      <c r="C383" s="68">
        <f>Frumgögn!AV34</f>
        <v>370</v>
      </c>
      <c r="D383" s="69">
        <f>Frumgögn!AW34</f>
        <v>194</v>
      </c>
      <c r="E383" s="70">
        <f>Frumgögn!AX34</f>
        <v>176</v>
      </c>
      <c r="F383" s="71">
        <f>Frumgögn!AV56</f>
        <v>320</v>
      </c>
      <c r="G383" s="72">
        <f>Frumgögn!AW56</f>
        <v>172</v>
      </c>
      <c r="H383" s="73">
        <f>Frumgögn!AX56</f>
        <v>148</v>
      </c>
      <c r="I383" s="74">
        <f>Frumgögn!AV78</f>
        <v>36</v>
      </c>
      <c r="J383" s="69">
        <f>Frumgögn!AW78</f>
        <v>19</v>
      </c>
      <c r="K383" s="70">
        <f>Frumgögn!AX78</f>
        <v>17</v>
      </c>
      <c r="L383" s="71">
        <f>Frumgögn!AV100</f>
        <v>0</v>
      </c>
      <c r="M383" s="72">
        <f>Frumgögn!AW100</f>
        <v>0</v>
      </c>
      <c r="N383" s="73">
        <f>Frumgögn!AX100</f>
        <v>0</v>
      </c>
      <c r="P383" s="45">
        <f t="shared" ref="P383:P402" si="106">C383+F383+I383+L383</f>
        <v>726</v>
      </c>
      <c r="Q383" s="46">
        <f t="shared" ref="Q383:Q402" si="107">M383+J383+G383+D383</f>
        <v>385</v>
      </c>
      <c r="R383" s="47">
        <f t="shared" ref="R383:R402" si="108">N383+K383+H383+E383</f>
        <v>341</v>
      </c>
      <c r="S383" s="52">
        <f t="shared" ref="S383:S402" si="109">Q383/$P$403*-1</f>
        <v>-3.6719122556032428E-2</v>
      </c>
      <c r="T383" s="53">
        <f t="shared" ref="T383:T402" si="110">R383/$P$403</f>
        <v>3.2522651406771581E-2</v>
      </c>
      <c r="V383" s="45">
        <f>Frumgögn!AV12</f>
        <v>23835</v>
      </c>
      <c r="W383" s="46">
        <f>Frumgögn!AW12</f>
        <v>12250</v>
      </c>
      <c r="X383" s="47">
        <f>Frumgögn!AX12</f>
        <v>11585</v>
      </c>
      <c r="Y383" s="10">
        <f t="shared" ref="Y383:Y402" si="111">W383/$V$403*-1</f>
        <v>-3.515568948199168E-2</v>
      </c>
      <c r="Z383" s="53">
        <f t="shared" ref="Z383:Z402" si="112">X383/$V$403</f>
        <v>3.3247237767254988E-2</v>
      </c>
    </row>
    <row r="384" spans="1:26" x14ac:dyDescent="0.35">
      <c r="B384" s="2" t="s">
        <v>16</v>
      </c>
      <c r="C384" s="68">
        <f>Frumgögn!AV35</f>
        <v>323</v>
      </c>
      <c r="D384" s="69">
        <f>Frumgögn!AW35</f>
        <v>180</v>
      </c>
      <c r="E384" s="70">
        <f>Frumgögn!AX35</f>
        <v>143</v>
      </c>
      <c r="F384" s="71">
        <f>Frumgögn!AV57</f>
        <v>323</v>
      </c>
      <c r="G384" s="72">
        <f>Frumgögn!AW57</f>
        <v>180</v>
      </c>
      <c r="H384" s="73">
        <f>Frumgögn!AX57</f>
        <v>143</v>
      </c>
      <c r="I384" s="74">
        <f>Frumgögn!AV79</f>
        <v>50</v>
      </c>
      <c r="J384" s="69">
        <f>Frumgögn!AW79</f>
        <v>20</v>
      </c>
      <c r="K384" s="70">
        <f>Frumgögn!AX79</f>
        <v>30</v>
      </c>
      <c r="L384" s="71">
        <f>Frumgögn!AV101</f>
        <v>2</v>
      </c>
      <c r="M384" s="72">
        <f>Frumgögn!AW101</f>
        <v>2</v>
      </c>
      <c r="N384" s="73">
        <f>Frumgögn!AX101</f>
        <v>0</v>
      </c>
      <c r="P384" s="45">
        <f t="shared" si="106"/>
        <v>698</v>
      </c>
      <c r="Q384" s="46">
        <f t="shared" si="107"/>
        <v>382</v>
      </c>
      <c r="R384" s="47">
        <f t="shared" si="108"/>
        <v>316</v>
      </c>
      <c r="S384" s="52">
        <f t="shared" si="109"/>
        <v>-3.6432999523128277E-2</v>
      </c>
      <c r="T384" s="53">
        <f t="shared" si="110"/>
        <v>3.0138292799237004E-2</v>
      </c>
      <c r="V384" s="45">
        <f>Frumgögn!AV13</f>
        <v>22300</v>
      </c>
      <c r="W384" s="46">
        <f>Frumgögn!AW13</f>
        <v>11404</v>
      </c>
      <c r="X384" s="47">
        <f>Frumgögn!AX13</f>
        <v>10896</v>
      </c>
      <c r="Y384" s="10">
        <f t="shared" si="111"/>
        <v>-3.2727794518582293E-2</v>
      </c>
      <c r="Z384" s="53">
        <f t="shared" si="112"/>
        <v>3.1269909599655615E-2</v>
      </c>
    </row>
    <row r="385" spans="2:26" x14ac:dyDescent="0.35">
      <c r="B385" s="2" t="s">
        <v>17</v>
      </c>
      <c r="C385" s="68">
        <f>Frumgögn!AV36</f>
        <v>322</v>
      </c>
      <c r="D385" s="69">
        <f>Frumgögn!AW36</f>
        <v>146</v>
      </c>
      <c r="E385" s="70">
        <f>Frumgögn!AX36</f>
        <v>176</v>
      </c>
      <c r="F385" s="71">
        <f>Frumgögn!AV58</f>
        <v>294</v>
      </c>
      <c r="G385" s="72">
        <f>Frumgögn!AW58</f>
        <v>138</v>
      </c>
      <c r="H385" s="73">
        <f>Frumgögn!AX58</f>
        <v>156</v>
      </c>
      <c r="I385" s="74">
        <f>Frumgögn!AV80</f>
        <v>47</v>
      </c>
      <c r="J385" s="69">
        <f>Frumgögn!AW80</f>
        <v>25</v>
      </c>
      <c r="K385" s="70">
        <f>Frumgögn!AX80</f>
        <v>22</v>
      </c>
      <c r="L385" s="71">
        <f>Frumgögn!AV102</f>
        <v>6</v>
      </c>
      <c r="M385" s="72">
        <f>Frumgögn!AW102</f>
        <v>4</v>
      </c>
      <c r="N385" s="73">
        <f>Frumgögn!AX102</f>
        <v>2</v>
      </c>
      <c r="P385" s="45">
        <f t="shared" si="106"/>
        <v>669</v>
      </c>
      <c r="Q385" s="46">
        <f t="shared" si="107"/>
        <v>313</v>
      </c>
      <c r="R385" s="47">
        <f t="shared" si="108"/>
        <v>356</v>
      </c>
      <c r="S385" s="52">
        <f t="shared" si="109"/>
        <v>-2.9852169766332856E-2</v>
      </c>
      <c r="T385" s="53">
        <f t="shared" si="110"/>
        <v>3.3953266571292322E-2</v>
      </c>
      <c r="V385" s="45">
        <f>Frumgögn!AV14</f>
        <v>21925</v>
      </c>
      <c r="W385" s="46">
        <f>Frumgögn!AW14</f>
        <v>11089</v>
      </c>
      <c r="X385" s="47">
        <f>Frumgögn!AX14</f>
        <v>10836</v>
      </c>
      <c r="Y385" s="10">
        <f t="shared" si="111"/>
        <v>-3.1823791074759647E-2</v>
      </c>
      <c r="Z385" s="53">
        <f t="shared" si="112"/>
        <v>3.1097718467498925E-2</v>
      </c>
    </row>
    <row r="386" spans="2:26" x14ac:dyDescent="0.35">
      <c r="B386" s="2" t="s">
        <v>18</v>
      </c>
      <c r="C386" s="68">
        <f>Frumgögn!AV37</f>
        <v>356</v>
      </c>
      <c r="D386" s="69">
        <f>Frumgögn!AW37</f>
        <v>192</v>
      </c>
      <c r="E386" s="70">
        <f>Frumgögn!AX37</f>
        <v>164</v>
      </c>
      <c r="F386" s="71">
        <f>Frumgögn!AV59</f>
        <v>322</v>
      </c>
      <c r="G386" s="72">
        <f>Frumgögn!AW59</f>
        <v>161</v>
      </c>
      <c r="H386" s="73">
        <f>Frumgögn!AX59</f>
        <v>161</v>
      </c>
      <c r="I386" s="74">
        <f>Frumgögn!AV81</f>
        <v>37</v>
      </c>
      <c r="J386" s="69">
        <f>Frumgögn!AW81</f>
        <v>18</v>
      </c>
      <c r="K386" s="70">
        <f>Frumgögn!AX81</f>
        <v>19</v>
      </c>
      <c r="L386" s="71">
        <f>Frumgögn!AV103</f>
        <v>5</v>
      </c>
      <c r="M386" s="72">
        <f>Frumgögn!AW103</f>
        <v>3</v>
      </c>
      <c r="N386" s="73">
        <f>Frumgögn!AX103</f>
        <v>2</v>
      </c>
      <c r="P386" s="45">
        <f t="shared" si="106"/>
        <v>720</v>
      </c>
      <c r="Q386" s="46">
        <f t="shared" si="107"/>
        <v>374</v>
      </c>
      <c r="R386" s="47">
        <f t="shared" si="108"/>
        <v>346</v>
      </c>
      <c r="S386" s="52">
        <f t="shared" si="109"/>
        <v>-3.5670004768717213E-2</v>
      </c>
      <c r="T386" s="53">
        <f t="shared" si="110"/>
        <v>3.2999523128278495E-2</v>
      </c>
      <c r="V386" s="45">
        <f>Frumgögn!AV15</f>
        <v>25721</v>
      </c>
      <c r="W386" s="46">
        <f>Frumgögn!AW15</f>
        <v>13331</v>
      </c>
      <c r="X386" s="47">
        <f>Frumgögn!AX15</f>
        <v>12390</v>
      </c>
      <c r="Y386" s="10">
        <f t="shared" si="111"/>
        <v>-3.825799971301478E-2</v>
      </c>
      <c r="Z386" s="53">
        <f t="shared" si="112"/>
        <v>3.5557468790357295E-2</v>
      </c>
    </row>
    <row r="387" spans="2:26" x14ac:dyDescent="0.35">
      <c r="B387" s="2" t="s">
        <v>19</v>
      </c>
      <c r="C387" s="68">
        <f>Frumgögn!AV38</f>
        <v>359</v>
      </c>
      <c r="D387" s="69">
        <f>Frumgögn!AW38</f>
        <v>204</v>
      </c>
      <c r="E387" s="70">
        <f>Frumgögn!AX38</f>
        <v>155</v>
      </c>
      <c r="F387" s="71">
        <f>Frumgögn!AV60</f>
        <v>294</v>
      </c>
      <c r="G387" s="72">
        <f>Frumgögn!AW60</f>
        <v>159</v>
      </c>
      <c r="H387" s="73">
        <f>Frumgögn!AX60</f>
        <v>135</v>
      </c>
      <c r="I387" s="74">
        <f>Frumgögn!AV82</f>
        <v>50</v>
      </c>
      <c r="J387" s="69">
        <f>Frumgögn!AW82</f>
        <v>24</v>
      </c>
      <c r="K387" s="70">
        <f>Frumgögn!AX82</f>
        <v>26</v>
      </c>
      <c r="L387" s="71">
        <f>Frumgögn!AV104</f>
        <v>7</v>
      </c>
      <c r="M387" s="72">
        <f>Frumgögn!AW104</f>
        <v>6</v>
      </c>
      <c r="N387" s="73">
        <f>Frumgögn!AX104</f>
        <v>1</v>
      </c>
      <c r="P387" s="45">
        <f t="shared" si="106"/>
        <v>710</v>
      </c>
      <c r="Q387" s="46">
        <f t="shared" si="107"/>
        <v>393</v>
      </c>
      <c r="R387" s="47">
        <f t="shared" si="108"/>
        <v>317</v>
      </c>
      <c r="S387" s="52">
        <f t="shared" si="109"/>
        <v>-3.7482117310443493E-2</v>
      </c>
      <c r="T387" s="53">
        <f t="shared" si="110"/>
        <v>3.0233667143538388E-2</v>
      </c>
      <c r="V387" s="45">
        <f>Frumgögn!AV16</f>
        <v>27931</v>
      </c>
      <c r="W387" s="46">
        <f>Frumgögn!AW16</f>
        <v>14884</v>
      </c>
      <c r="X387" s="47">
        <f>Frumgögn!AX16</f>
        <v>13047</v>
      </c>
      <c r="Y387" s="10">
        <f t="shared" si="111"/>
        <v>-4.2714880183670541E-2</v>
      </c>
      <c r="Z387" s="53">
        <f t="shared" si="112"/>
        <v>3.7442961687473096E-2</v>
      </c>
    </row>
    <row r="388" spans="2:26" x14ac:dyDescent="0.35">
      <c r="B388" s="2" t="s">
        <v>20</v>
      </c>
      <c r="C388" s="68">
        <f>Frumgögn!AV39</f>
        <v>359</v>
      </c>
      <c r="D388" s="69">
        <f>Frumgögn!AW39</f>
        <v>186</v>
      </c>
      <c r="E388" s="70">
        <f>Frumgögn!AX39</f>
        <v>173</v>
      </c>
      <c r="F388" s="71">
        <f>Frumgögn!AV61</f>
        <v>318</v>
      </c>
      <c r="G388" s="72">
        <f>Frumgögn!AW61</f>
        <v>166</v>
      </c>
      <c r="H388" s="73">
        <f>Frumgögn!AX61</f>
        <v>152</v>
      </c>
      <c r="I388" s="74">
        <f>Frumgögn!AV83</f>
        <v>28</v>
      </c>
      <c r="J388" s="69">
        <f>Frumgögn!AW83</f>
        <v>20</v>
      </c>
      <c r="K388" s="70">
        <f>Frumgögn!AX83</f>
        <v>8</v>
      </c>
      <c r="L388" s="71">
        <f>Frumgögn!AV105</f>
        <v>7</v>
      </c>
      <c r="M388" s="72">
        <f>Frumgögn!AW105</f>
        <v>3</v>
      </c>
      <c r="N388" s="73">
        <f>Frumgögn!AX105</f>
        <v>4</v>
      </c>
      <c r="P388" s="45">
        <f t="shared" si="106"/>
        <v>712</v>
      </c>
      <c r="Q388" s="46">
        <f t="shared" si="107"/>
        <v>375</v>
      </c>
      <c r="R388" s="47">
        <f t="shared" si="108"/>
        <v>337</v>
      </c>
      <c r="S388" s="52">
        <f t="shared" si="109"/>
        <v>-3.5765379113018601E-2</v>
      </c>
      <c r="T388" s="53">
        <f t="shared" si="110"/>
        <v>3.2141154029566049E-2</v>
      </c>
      <c r="V388" s="45">
        <f>Frumgögn!AV17</f>
        <v>24560</v>
      </c>
      <c r="W388" s="46">
        <f>Frumgögn!AW17</f>
        <v>13006</v>
      </c>
      <c r="X388" s="47">
        <f>Frumgögn!AX17</f>
        <v>11554</v>
      </c>
      <c r="Y388" s="10">
        <f t="shared" si="111"/>
        <v>-3.7325297747166024E-2</v>
      </c>
      <c r="Z388" s="53">
        <f t="shared" si="112"/>
        <v>3.3158272348974026E-2</v>
      </c>
    </row>
    <row r="389" spans="2:26" x14ac:dyDescent="0.35">
      <c r="B389" s="2" t="s">
        <v>21</v>
      </c>
      <c r="C389" s="68">
        <f>Frumgögn!AV40</f>
        <v>324</v>
      </c>
      <c r="D389" s="69">
        <f>Frumgögn!AW40</f>
        <v>178</v>
      </c>
      <c r="E389" s="70">
        <f>Frumgögn!AX40</f>
        <v>146</v>
      </c>
      <c r="F389" s="71">
        <f>Frumgögn!AV62</f>
        <v>300</v>
      </c>
      <c r="G389" s="72">
        <f>Frumgögn!AW62</f>
        <v>152</v>
      </c>
      <c r="H389" s="73">
        <f>Frumgögn!AX62</f>
        <v>148</v>
      </c>
      <c r="I389" s="74">
        <f>Frumgögn!AV84</f>
        <v>32</v>
      </c>
      <c r="J389" s="69">
        <f>Frumgögn!AW84</f>
        <v>13</v>
      </c>
      <c r="K389" s="70">
        <f>Frumgögn!AX84</f>
        <v>19</v>
      </c>
      <c r="L389" s="71">
        <f>Frumgögn!AV106</f>
        <v>1</v>
      </c>
      <c r="M389" s="72">
        <f>Frumgögn!AW106</f>
        <v>1</v>
      </c>
      <c r="N389" s="73">
        <f>Frumgögn!AX106</f>
        <v>0</v>
      </c>
      <c r="P389" s="45">
        <f t="shared" si="106"/>
        <v>657</v>
      </c>
      <c r="Q389" s="46">
        <f t="shared" si="107"/>
        <v>344</v>
      </c>
      <c r="R389" s="47">
        <f t="shared" si="108"/>
        <v>313</v>
      </c>
      <c r="S389" s="52">
        <f t="shared" si="109"/>
        <v>-3.2808774439675725E-2</v>
      </c>
      <c r="T389" s="53">
        <f t="shared" si="110"/>
        <v>2.9852169766332856E-2</v>
      </c>
      <c r="V389" s="45">
        <f>Frumgögn!AV18</f>
        <v>24595</v>
      </c>
      <c r="W389" s="46">
        <f>Frumgögn!AW18</f>
        <v>12930</v>
      </c>
      <c r="X389" s="47">
        <f>Frumgögn!AX18</f>
        <v>11665</v>
      </c>
      <c r="Y389" s="10">
        <f t="shared" si="111"/>
        <v>-3.7107188979767544E-2</v>
      </c>
      <c r="Z389" s="53">
        <f t="shared" si="112"/>
        <v>3.3476825943463913E-2</v>
      </c>
    </row>
    <row r="390" spans="2:26" x14ac:dyDescent="0.35">
      <c r="B390" s="2" t="s">
        <v>22</v>
      </c>
      <c r="C390" s="68">
        <f>Frumgögn!AV41</f>
        <v>267</v>
      </c>
      <c r="D390" s="69">
        <f>Frumgögn!AW41</f>
        <v>148</v>
      </c>
      <c r="E390" s="70">
        <f>Frumgögn!AX41</f>
        <v>119</v>
      </c>
      <c r="F390" s="71">
        <f>Frumgögn!AV63</f>
        <v>290</v>
      </c>
      <c r="G390" s="72">
        <f>Frumgögn!AW63</f>
        <v>144</v>
      </c>
      <c r="H390" s="73">
        <f>Frumgögn!AX63</f>
        <v>146</v>
      </c>
      <c r="I390" s="74">
        <f>Frumgögn!AV85</f>
        <v>37</v>
      </c>
      <c r="J390" s="69">
        <f>Frumgögn!AW85</f>
        <v>16</v>
      </c>
      <c r="K390" s="70">
        <f>Frumgögn!AX85</f>
        <v>21</v>
      </c>
      <c r="L390" s="71">
        <f>Frumgögn!AV107</f>
        <v>6</v>
      </c>
      <c r="M390" s="72">
        <f>Frumgögn!AW107</f>
        <v>3</v>
      </c>
      <c r="N390" s="73">
        <f>Frumgögn!AX107</f>
        <v>3</v>
      </c>
      <c r="P390" s="45">
        <f t="shared" si="106"/>
        <v>600</v>
      </c>
      <c r="Q390" s="46">
        <f t="shared" si="107"/>
        <v>311</v>
      </c>
      <c r="R390" s="47">
        <f t="shared" si="108"/>
        <v>289</v>
      </c>
      <c r="S390" s="52">
        <f t="shared" si="109"/>
        <v>-2.966142107773009E-2</v>
      </c>
      <c r="T390" s="53">
        <f t="shared" si="110"/>
        <v>2.7563185503099667E-2</v>
      </c>
      <c r="V390" s="45">
        <f>Frumgögn!AV19</f>
        <v>22622</v>
      </c>
      <c r="W390" s="46">
        <f>Frumgögn!AW19</f>
        <v>11747</v>
      </c>
      <c r="X390" s="47">
        <f>Frumgögn!AX19</f>
        <v>10875</v>
      </c>
      <c r="Y390" s="10">
        <f t="shared" si="111"/>
        <v>-3.3712153824078057E-2</v>
      </c>
      <c r="Z390" s="53">
        <f t="shared" si="112"/>
        <v>3.1209642703400774E-2</v>
      </c>
    </row>
    <row r="391" spans="2:26" x14ac:dyDescent="0.35">
      <c r="B391" s="2" t="s">
        <v>23</v>
      </c>
      <c r="C391" s="68">
        <f>Frumgögn!AV42</f>
        <v>304</v>
      </c>
      <c r="D391" s="69">
        <f>Frumgögn!AW42</f>
        <v>154</v>
      </c>
      <c r="E391" s="70">
        <f>Frumgögn!AX42</f>
        <v>150</v>
      </c>
      <c r="F391" s="71">
        <f>Frumgögn!AV64</f>
        <v>291</v>
      </c>
      <c r="G391" s="72">
        <f>Frumgögn!AW64</f>
        <v>151</v>
      </c>
      <c r="H391" s="73">
        <f>Frumgögn!AX64</f>
        <v>140</v>
      </c>
      <c r="I391" s="74">
        <f>Frumgögn!AV86</f>
        <v>34</v>
      </c>
      <c r="J391" s="69">
        <f>Frumgögn!AW86</f>
        <v>19</v>
      </c>
      <c r="K391" s="70">
        <f>Frumgögn!AX86</f>
        <v>15</v>
      </c>
      <c r="L391" s="71">
        <f>Frumgögn!AV108</f>
        <v>2</v>
      </c>
      <c r="M391" s="72">
        <f>Frumgögn!AW108</f>
        <v>2</v>
      </c>
      <c r="N391" s="73">
        <f>Frumgögn!AX108</f>
        <v>0</v>
      </c>
      <c r="P391" s="45">
        <f t="shared" si="106"/>
        <v>631</v>
      </c>
      <c r="Q391" s="46">
        <f t="shared" si="107"/>
        <v>326</v>
      </c>
      <c r="R391" s="47">
        <f t="shared" si="108"/>
        <v>305</v>
      </c>
      <c r="S391" s="52">
        <f t="shared" si="109"/>
        <v>-3.1092036242250834E-2</v>
      </c>
      <c r="T391" s="53">
        <f t="shared" si="110"/>
        <v>2.9089175011921792E-2</v>
      </c>
      <c r="V391" s="45">
        <f>Frumgögn!AV20</f>
        <v>21602</v>
      </c>
      <c r="W391" s="46">
        <f>Frumgögn!AW20</f>
        <v>11119</v>
      </c>
      <c r="X391" s="47">
        <f>Frumgögn!AX20</f>
        <v>10483</v>
      </c>
      <c r="Y391" s="10">
        <f t="shared" si="111"/>
        <v>-3.1909886640837999E-2</v>
      </c>
      <c r="Z391" s="53">
        <f t="shared" si="112"/>
        <v>3.0084660639977043E-2</v>
      </c>
    </row>
    <row r="392" spans="2:26" x14ac:dyDescent="0.35">
      <c r="B392" s="2" t="s">
        <v>24</v>
      </c>
      <c r="C392" s="68">
        <f>Frumgögn!AV43</f>
        <v>323</v>
      </c>
      <c r="D392" s="69">
        <f>Frumgögn!AW43</f>
        <v>174</v>
      </c>
      <c r="E392" s="70">
        <f>Frumgögn!AX43</f>
        <v>149</v>
      </c>
      <c r="F392" s="71">
        <f>Frumgögn!AV65</f>
        <v>318</v>
      </c>
      <c r="G392" s="72">
        <f>Frumgögn!AW65</f>
        <v>153</v>
      </c>
      <c r="H392" s="73">
        <f>Frumgögn!AX65</f>
        <v>165</v>
      </c>
      <c r="I392" s="74">
        <f>Frumgögn!AV87</f>
        <v>43</v>
      </c>
      <c r="J392" s="69">
        <f>Frumgögn!AW87</f>
        <v>22</v>
      </c>
      <c r="K392" s="70">
        <f>Frumgögn!AX87</f>
        <v>21</v>
      </c>
      <c r="L392" s="71">
        <f>Frumgögn!AV109</f>
        <v>11</v>
      </c>
      <c r="M392" s="72">
        <f>Frumgögn!AW109</f>
        <v>7</v>
      </c>
      <c r="N392" s="73">
        <f>Frumgögn!AX109</f>
        <v>4</v>
      </c>
      <c r="P392" s="45">
        <f t="shared" si="106"/>
        <v>695</v>
      </c>
      <c r="Q392" s="46">
        <f t="shared" si="107"/>
        <v>356</v>
      </c>
      <c r="R392" s="47">
        <f t="shared" si="108"/>
        <v>339</v>
      </c>
      <c r="S392" s="52">
        <f t="shared" si="109"/>
        <v>-3.3953266571292322E-2</v>
      </c>
      <c r="T392" s="53">
        <f t="shared" si="110"/>
        <v>3.2331902718168812E-2</v>
      </c>
      <c r="V392" s="45">
        <f>Frumgögn!AV21</f>
        <v>22221</v>
      </c>
      <c r="W392" s="46">
        <f>Frumgögn!AW21</f>
        <v>11076</v>
      </c>
      <c r="X392" s="47">
        <f>Frumgögn!AX21</f>
        <v>11145</v>
      </c>
      <c r="Y392" s="10">
        <f t="shared" si="111"/>
        <v>-3.1786482996125701E-2</v>
      </c>
      <c r="Z392" s="53">
        <f t="shared" si="112"/>
        <v>3.1984502798105899E-2</v>
      </c>
    </row>
    <row r="393" spans="2:26" x14ac:dyDescent="0.35">
      <c r="B393" s="2" t="s">
        <v>25</v>
      </c>
      <c r="C393" s="68">
        <f>Frumgögn!AV44</f>
        <v>335</v>
      </c>
      <c r="D393" s="69">
        <f>Frumgögn!AW44</f>
        <v>175</v>
      </c>
      <c r="E393" s="70">
        <f>Frumgögn!AX44</f>
        <v>160</v>
      </c>
      <c r="F393" s="71">
        <f>Frumgögn!AV66</f>
        <v>297</v>
      </c>
      <c r="G393" s="72">
        <f>Frumgögn!AW66</f>
        <v>151</v>
      </c>
      <c r="H393" s="73">
        <f>Frumgögn!AX66</f>
        <v>146</v>
      </c>
      <c r="I393" s="74">
        <f>Frumgögn!AV88</f>
        <v>50</v>
      </c>
      <c r="J393" s="69">
        <f>Frumgögn!AW88</f>
        <v>23</v>
      </c>
      <c r="K393" s="70">
        <f>Frumgögn!AX88</f>
        <v>27</v>
      </c>
      <c r="L393" s="71">
        <f>Frumgögn!AV110</f>
        <v>8</v>
      </c>
      <c r="M393" s="72">
        <f>Frumgögn!AW110</f>
        <v>3</v>
      </c>
      <c r="N393" s="73">
        <f>Frumgögn!AX110</f>
        <v>5</v>
      </c>
      <c r="P393" s="45">
        <f t="shared" si="106"/>
        <v>690</v>
      </c>
      <c r="Q393" s="46">
        <f t="shared" si="107"/>
        <v>352</v>
      </c>
      <c r="R393" s="47">
        <f t="shared" si="108"/>
        <v>338</v>
      </c>
      <c r="S393" s="52">
        <f t="shared" si="109"/>
        <v>-3.357176919408679E-2</v>
      </c>
      <c r="T393" s="53">
        <f t="shared" si="110"/>
        <v>3.223652837386743E-2</v>
      </c>
      <c r="V393" s="45">
        <f>Frumgögn!AV22</f>
        <v>21532</v>
      </c>
      <c r="W393" s="46">
        <f>Frumgögn!AW22</f>
        <v>10852</v>
      </c>
      <c r="X393" s="47">
        <f>Frumgögn!AX22</f>
        <v>10680</v>
      </c>
      <c r="Y393" s="10">
        <f t="shared" si="111"/>
        <v>-3.1143636102740707E-2</v>
      </c>
      <c r="Z393" s="53">
        <f t="shared" si="112"/>
        <v>3.065002152389152E-2</v>
      </c>
    </row>
    <row r="394" spans="2:26" x14ac:dyDescent="0.35">
      <c r="B394" s="2" t="s">
        <v>26</v>
      </c>
      <c r="C394" s="68">
        <f>Frumgögn!AV45</f>
        <v>275</v>
      </c>
      <c r="D394" s="69">
        <f>Frumgögn!AW45</f>
        <v>176</v>
      </c>
      <c r="E394" s="70">
        <f>Frumgögn!AX45</f>
        <v>99</v>
      </c>
      <c r="F394" s="71">
        <f>Frumgögn!AV67</f>
        <v>309</v>
      </c>
      <c r="G394" s="72">
        <f>Frumgögn!AW67</f>
        <v>163</v>
      </c>
      <c r="H394" s="73">
        <f>Frumgögn!AX67</f>
        <v>146</v>
      </c>
      <c r="I394" s="74">
        <f>Frumgögn!AV89</f>
        <v>43</v>
      </c>
      <c r="J394" s="69">
        <f>Frumgögn!AW89</f>
        <v>27</v>
      </c>
      <c r="K394" s="70">
        <f>Frumgögn!AX89</f>
        <v>16</v>
      </c>
      <c r="L394" s="71">
        <f>Frumgögn!AV111</f>
        <v>6</v>
      </c>
      <c r="M394" s="72">
        <f>Frumgögn!AW111</f>
        <v>4</v>
      </c>
      <c r="N394" s="73">
        <f>Frumgögn!AX111</f>
        <v>2</v>
      </c>
      <c r="P394" s="45">
        <f t="shared" si="106"/>
        <v>633</v>
      </c>
      <c r="Q394" s="46">
        <f t="shared" si="107"/>
        <v>370</v>
      </c>
      <c r="R394" s="47">
        <f t="shared" si="108"/>
        <v>263</v>
      </c>
      <c r="S394" s="52">
        <f t="shared" si="109"/>
        <v>-3.5288507391511681E-2</v>
      </c>
      <c r="T394" s="53">
        <f t="shared" si="110"/>
        <v>2.5083452551263711E-2</v>
      </c>
      <c r="V394" s="45">
        <f>Frumgögn!AV23</f>
        <v>19351</v>
      </c>
      <c r="W394" s="46">
        <f>Frumgögn!AW23</f>
        <v>9769</v>
      </c>
      <c r="X394" s="47">
        <f>Frumgögn!AX23</f>
        <v>9582</v>
      </c>
      <c r="Y394" s="10">
        <f t="shared" si="111"/>
        <v>-2.8035586167312384E-2</v>
      </c>
      <c r="Z394" s="53">
        <f t="shared" si="112"/>
        <v>2.7498923805424021E-2</v>
      </c>
    </row>
    <row r="395" spans="2:26" x14ac:dyDescent="0.35">
      <c r="B395" s="2" t="s">
        <v>27</v>
      </c>
      <c r="C395" s="68">
        <f>Frumgögn!AV46</f>
        <v>229</v>
      </c>
      <c r="D395" s="69">
        <f>Frumgögn!AW46</f>
        <v>120</v>
      </c>
      <c r="E395" s="70">
        <f>Frumgögn!AX46</f>
        <v>109</v>
      </c>
      <c r="F395" s="71">
        <f>Frumgögn!AV68</f>
        <v>253</v>
      </c>
      <c r="G395" s="72">
        <f>Frumgögn!AW68</f>
        <v>142</v>
      </c>
      <c r="H395" s="73">
        <f>Frumgögn!AX68</f>
        <v>111</v>
      </c>
      <c r="I395" s="74">
        <f>Frumgögn!AV90</f>
        <v>44</v>
      </c>
      <c r="J395" s="69">
        <f>Frumgögn!AW90</f>
        <v>22</v>
      </c>
      <c r="K395" s="70">
        <f>Frumgögn!AX90</f>
        <v>22</v>
      </c>
      <c r="L395" s="71">
        <f>Frumgögn!AV112</f>
        <v>6</v>
      </c>
      <c r="M395" s="72">
        <f>Frumgögn!AW112</f>
        <v>5</v>
      </c>
      <c r="N395" s="73">
        <f>Frumgögn!AX112</f>
        <v>1</v>
      </c>
      <c r="P395" s="45">
        <f t="shared" si="106"/>
        <v>532</v>
      </c>
      <c r="Q395" s="46">
        <f t="shared" si="107"/>
        <v>289</v>
      </c>
      <c r="R395" s="47">
        <f t="shared" si="108"/>
        <v>243</v>
      </c>
      <c r="S395" s="52">
        <f t="shared" si="109"/>
        <v>-2.7563185503099667E-2</v>
      </c>
      <c r="T395" s="53">
        <f t="shared" si="110"/>
        <v>2.317596566523605E-2</v>
      </c>
      <c r="V395" s="45">
        <f>Frumgögn!AV24</f>
        <v>16027</v>
      </c>
      <c r="W395" s="46">
        <f>Frumgögn!AW24</f>
        <v>8081</v>
      </c>
      <c r="X395" s="47">
        <f>Frumgögn!AX24</f>
        <v>7946</v>
      </c>
      <c r="Y395" s="10">
        <f t="shared" si="111"/>
        <v>-2.3191275649304059E-2</v>
      </c>
      <c r="Z395" s="53">
        <f t="shared" si="112"/>
        <v>2.2803845601951499E-2</v>
      </c>
    </row>
    <row r="396" spans="2:26" x14ac:dyDescent="0.35">
      <c r="B396" s="2" t="s">
        <v>28</v>
      </c>
      <c r="C396" s="68">
        <f>Frumgögn!AV47</f>
        <v>202</v>
      </c>
      <c r="D396" s="69">
        <f>Frumgögn!AW47</f>
        <v>110</v>
      </c>
      <c r="E396" s="70">
        <f>Frumgögn!AX47</f>
        <v>92</v>
      </c>
      <c r="F396" s="71">
        <f>Frumgögn!AV69</f>
        <v>207</v>
      </c>
      <c r="G396" s="72">
        <f>Frumgögn!AW69</f>
        <v>106</v>
      </c>
      <c r="H396" s="73">
        <f>Frumgögn!AX69</f>
        <v>101</v>
      </c>
      <c r="I396" s="74">
        <f>Frumgögn!AV91</f>
        <v>34</v>
      </c>
      <c r="J396" s="69">
        <f>Frumgögn!AW91</f>
        <v>21</v>
      </c>
      <c r="K396" s="70">
        <f>Frumgögn!AX91</f>
        <v>13</v>
      </c>
      <c r="L396" s="71">
        <f>Frumgögn!AV113</f>
        <v>3</v>
      </c>
      <c r="M396" s="72">
        <f>Frumgögn!AW113</f>
        <v>2</v>
      </c>
      <c r="N396" s="73">
        <f>Frumgögn!AX113</f>
        <v>1</v>
      </c>
      <c r="P396" s="45">
        <f t="shared" si="106"/>
        <v>446</v>
      </c>
      <c r="Q396" s="46">
        <f t="shared" si="107"/>
        <v>239</v>
      </c>
      <c r="R396" s="47">
        <f t="shared" si="108"/>
        <v>207</v>
      </c>
      <c r="S396" s="52">
        <f t="shared" si="109"/>
        <v>-2.2794468288030521E-2</v>
      </c>
      <c r="T396" s="53">
        <f t="shared" si="110"/>
        <v>1.9742489270386267E-2</v>
      </c>
      <c r="V396" s="45">
        <f>Frumgögn!AV25</f>
        <v>12366</v>
      </c>
      <c r="W396" s="46">
        <f>Frumgögn!AW25</f>
        <v>6170</v>
      </c>
      <c r="X396" s="47">
        <f>Frumgögn!AX25</f>
        <v>6196</v>
      </c>
      <c r="Y396" s="10">
        <f t="shared" si="111"/>
        <v>-1.7706988090113358E-2</v>
      </c>
      <c r="Z396" s="53">
        <f t="shared" si="112"/>
        <v>1.7781604247381261E-2</v>
      </c>
    </row>
    <row r="397" spans="2:26" x14ac:dyDescent="0.35">
      <c r="B397" s="2" t="s">
        <v>29</v>
      </c>
      <c r="C397" s="68">
        <f>Frumgögn!AV48</f>
        <v>106</v>
      </c>
      <c r="D397" s="69">
        <f>Frumgögn!AW48</f>
        <v>53</v>
      </c>
      <c r="E397" s="70">
        <f>Frumgögn!AX48</f>
        <v>53</v>
      </c>
      <c r="F397" s="71">
        <f>Frumgögn!AV70</f>
        <v>149</v>
      </c>
      <c r="G397" s="72">
        <f>Frumgögn!AW70</f>
        <v>81</v>
      </c>
      <c r="H397" s="73">
        <f>Frumgögn!AX70</f>
        <v>68</v>
      </c>
      <c r="I397" s="74">
        <f>Frumgögn!AV92</f>
        <v>20</v>
      </c>
      <c r="J397" s="69">
        <f>Frumgögn!AW92</f>
        <v>12</v>
      </c>
      <c r="K397" s="70">
        <f>Frumgögn!AX92</f>
        <v>8</v>
      </c>
      <c r="L397" s="71">
        <f>Frumgögn!AV114</f>
        <v>2</v>
      </c>
      <c r="M397" s="72">
        <f>Frumgögn!AW114</f>
        <v>1</v>
      </c>
      <c r="N397" s="73">
        <f>Frumgögn!AX114</f>
        <v>1</v>
      </c>
      <c r="P397" s="45">
        <f t="shared" si="106"/>
        <v>277</v>
      </c>
      <c r="Q397" s="46">
        <f t="shared" si="107"/>
        <v>147</v>
      </c>
      <c r="R397" s="47">
        <f t="shared" si="108"/>
        <v>130</v>
      </c>
      <c r="S397" s="52">
        <f t="shared" si="109"/>
        <v>-1.402002861230329E-2</v>
      </c>
      <c r="T397" s="53">
        <f t="shared" si="110"/>
        <v>1.239866475917978E-2</v>
      </c>
      <c r="V397" s="45">
        <f>Frumgögn!AV26</f>
        <v>8209</v>
      </c>
      <c r="W397" s="46">
        <f>Frumgögn!AW26</f>
        <v>3914</v>
      </c>
      <c r="X397" s="47">
        <f>Frumgögn!AX26</f>
        <v>4295</v>
      </c>
      <c r="Y397" s="10">
        <f t="shared" si="111"/>
        <v>-1.1232601521021667E-2</v>
      </c>
      <c r="Z397" s="53">
        <f t="shared" si="112"/>
        <v>1.2326015210216673E-2</v>
      </c>
    </row>
    <row r="398" spans="2:26" x14ac:dyDescent="0.35">
      <c r="B398" s="2" t="s">
        <v>30</v>
      </c>
      <c r="C398" s="68">
        <f>Frumgögn!AV49</f>
        <v>87</v>
      </c>
      <c r="D398" s="69">
        <f>Frumgögn!AW49</f>
        <v>45</v>
      </c>
      <c r="E398" s="70">
        <f>Frumgögn!AX49</f>
        <v>42</v>
      </c>
      <c r="F398" s="71">
        <f>Frumgögn!AV71</f>
        <v>89</v>
      </c>
      <c r="G398" s="72">
        <f>Frumgögn!AW71</f>
        <v>42</v>
      </c>
      <c r="H398" s="73">
        <f>Frumgögn!AX71</f>
        <v>47</v>
      </c>
      <c r="I398" s="74">
        <f>Frumgögn!AV93</f>
        <v>18</v>
      </c>
      <c r="J398" s="69">
        <f>Frumgögn!AW93</f>
        <v>5</v>
      </c>
      <c r="K398" s="70">
        <f>Frumgögn!AX93</f>
        <v>13</v>
      </c>
      <c r="L398" s="71">
        <f>Frumgögn!AV115</f>
        <v>1</v>
      </c>
      <c r="M398" s="72">
        <f>Frumgögn!AW115</f>
        <v>0</v>
      </c>
      <c r="N398" s="73">
        <f>Frumgögn!AX115</f>
        <v>1</v>
      </c>
      <c r="P398" s="45">
        <f t="shared" si="106"/>
        <v>195</v>
      </c>
      <c r="Q398" s="46">
        <f t="shared" si="107"/>
        <v>92</v>
      </c>
      <c r="R398" s="47">
        <f t="shared" si="108"/>
        <v>103</v>
      </c>
      <c r="S398" s="52">
        <f t="shared" si="109"/>
        <v>-8.7744396757272296E-3</v>
      </c>
      <c r="T398" s="53">
        <f t="shared" si="110"/>
        <v>9.8235574630424413E-3</v>
      </c>
      <c r="V398" s="45">
        <f>Frumgögn!AV27</f>
        <v>6086</v>
      </c>
      <c r="W398" s="46">
        <f>Frumgögn!AW27</f>
        <v>2740</v>
      </c>
      <c r="X398" s="47">
        <f>Frumgögn!AX27</f>
        <v>3346</v>
      </c>
      <c r="Y398" s="10">
        <f t="shared" si="111"/>
        <v>-7.8633950351556896E-3</v>
      </c>
      <c r="Z398" s="53">
        <f t="shared" si="112"/>
        <v>9.602525469938299E-3</v>
      </c>
    </row>
    <row r="399" spans="2:26" x14ac:dyDescent="0.35">
      <c r="B399" s="2" t="s">
        <v>31</v>
      </c>
      <c r="C399" s="68">
        <f>Frumgögn!AV50</f>
        <v>39</v>
      </c>
      <c r="D399" s="69">
        <f>Frumgögn!AW50</f>
        <v>21</v>
      </c>
      <c r="E399" s="70">
        <f>Frumgögn!AX50</f>
        <v>18</v>
      </c>
      <c r="F399" s="71">
        <f>Frumgögn!AV72</f>
        <v>60</v>
      </c>
      <c r="G399" s="72">
        <f>Frumgögn!AW72</f>
        <v>31</v>
      </c>
      <c r="H399" s="73">
        <f>Frumgögn!AX72</f>
        <v>29</v>
      </c>
      <c r="I399" s="74">
        <f>Frumgögn!AV94</f>
        <v>16</v>
      </c>
      <c r="J399" s="69">
        <f>Frumgögn!AW94</f>
        <v>10</v>
      </c>
      <c r="K399" s="70">
        <f>Frumgögn!AX94</f>
        <v>6</v>
      </c>
      <c r="L399" s="71">
        <f>Frumgögn!AV116</f>
        <v>0</v>
      </c>
      <c r="M399" s="72">
        <f>Frumgögn!AW116</f>
        <v>0</v>
      </c>
      <c r="N399" s="73">
        <f>Frumgögn!AX116</f>
        <v>0</v>
      </c>
      <c r="P399" s="45">
        <f t="shared" si="106"/>
        <v>115</v>
      </c>
      <c r="Q399" s="46">
        <f t="shared" si="107"/>
        <v>62</v>
      </c>
      <c r="R399" s="47">
        <f t="shared" si="108"/>
        <v>53</v>
      </c>
      <c r="S399" s="52">
        <f t="shared" si="109"/>
        <v>-5.9132093466857417E-3</v>
      </c>
      <c r="T399" s="53">
        <f t="shared" si="110"/>
        <v>5.0548402479732952E-3</v>
      </c>
      <c r="V399" s="45">
        <f>Frumgögn!AV28</f>
        <v>4188</v>
      </c>
      <c r="W399" s="46">
        <f>Frumgögn!AW28</f>
        <v>1726</v>
      </c>
      <c r="X399" s="47">
        <f>Frumgögn!AX28</f>
        <v>2462</v>
      </c>
      <c r="Y399" s="10">
        <f t="shared" si="111"/>
        <v>-4.9533649017075619E-3</v>
      </c>
      <c r="Z399" s="53">
        <f t="shared" si="112"/>
        <v>7.065576122829674E-3</v>
      </c>
    </row>
    <row r="400" spans="2:26" x14ac:dyDescent="0.35">
      <c r="B400" s="2" t="s">
        <v>32</v>
      </c>
      <c r="C400" s="68">
        <f>Frumgögn!AV51</f>
        <v>23</v>
      </c>
      <c r="D400" s="69">
        <f>Frumgögn!AW51</f>
        <v>8</v>
      </c>
      <c r="E400" s="70">
        <f>Frumgögn!AX51</f>
        <v>15</v>
      </c>
      <c r="F400" s="71">
        <f>Frumgögn!AV73</f>
        <v>18</v>
      </c>
      <c r="G400" s="72">
        <f>Frumgögn!AW73</f>
        <v>11</v>
      </c>
      <c r="H400" s="73">
        <f>Frumgögn!AX73</f>
        <v>7</v>
      </c>
      <c r="I400" s="74">
        <f>Frumgögn!AV95</f>
        <v>8</v>
      </c>
      <c r="J400" s="69">
        <f>Frumgögn!AW95</f>
        <v>2</v>
      </c>
      <c r="K400" s="70">
        <f>Frumgögn!AX95</f>
        <v>6</v>
      </c>
      <c r="L400" s="71">
        <f>Frumgögn!AV117</f>
        <v>0</v>
      </c>
      <c r="M400" s="72">
        <f>Frumgögn!AW117</f>
        <v>0</v>
      </c>
      <c r="N400" s="73">
        <f>Frumgögn!AX117</f>
        <v>0</v>
      </c>
      <c r="P400" s="45">
        <f t="shared" si="106"/>
        <v>49</v>
      </c>
      <c r="Q400" s="46">
        <f t="shared" si="107"/>
        <v>21</v>
      </c>
      <c r="R400" s="47">
        <f t="shared" si="108"/>
        <v>28</v>
      </c>
      <c r="S400" s="52">
        <f t="shared" si="109"/>
        <v>-2.0028612303290413E-3</v>
      </c>
      <c r="T400" s="53">
        <f t="shared" si="110"/>
        <v>2.6704816404387222E-3</v>
      </c>
      <c r="V400" s="45">
        <f>Frumgögn!AV29</f>
        <v>1694</v>
      </c>
      <c r="W400" s="46">
        <f>Frumgögn!AW29</f>
        <v>571</v>
      </c>
      <c r="X400" s="47">
        <f>Frumgögn!AX29</f>
        <v>1123</v>
      </c>
      <c r="Y400" s="10">
        <f t="shared" si="111"/>
        <v>-1.638685607691204E-3</v>
      </c>
      <c r="Z400" s="53">
        <f t="shared" si="112"/>
        <v>3.222844023532788E-3</v>
      </c>
    </row>
    <row r="401" spans="1:26" x14ac:dyDescent="0.35">
      <c r="B401" s="2" t="s">
        <v>33</v>
      </c>
      <c r="C401" s="68">
        <f>Frumgögn!AV52</f>
        <v>3</v>
      </c>
      <c r="D401" s="69">
        <f>Frumgögn!AW52</f>
        <v>2</v>
      </c>
      <c r="E401" s="70">
        <f>Frumgögn!AX52</f>
        <v>1</v>
      </c>
      <c r="F401" s="71">
        <f>Frumgögn!AV74</f>
        <v>3</v>
      </c>
      <c r="G401" s="72">
        <f>Frumgögn!AW74</f>
        <v>0</v>
      </c>
      <c r="H401" s="73">
        <f>Frumgögn!AX74</f>
        <v>3</v>
      </c>
      <c r="I401" s="74">
        <f>Frumgögn!AV96</f>
        <v>1</v>
      </c>
      <c r="J401" s="69">
        <f>Frumgögn!AW96</f>
        <v>1</v>
      </c>
      <c r="K401" s="70">
        <f>Frumgögn!AX96</f>
        <v>0</v>
      </c>
      <c r="L401" s="71">
        <f>Frumgögn!AV118</f>
        <v>0</v>
      </c>
      <c r="M401" s="72">
        <f>Frumgögn!AW118</f>
        <v>0</v>
      </c>
      <c r="N401" s="73">
        <f>Frumgögn!AX118</f>
        <v>0</v>
      </c>
      <c r="P401" s="45">
        <f t="shared" si="106"/>
        <v>7</v>
      </c>
      <c r="Q401" s="46">
        <f t="shared" si="107"/>
        <v>3</v>
      </c>
      <c r="R401" s="47">
        <f t="shared" si="108"/>
        <v>4</v>
      </c>
      <c r="S401" s="52">
        <f t="shared" si="109"/>
        <v>-2.861230329041488E-4</v>
      </c>
      <c r="T401" s="53">
        <f t="shared" si="110"/>
        <v>3.8149737720553169E-4</v>
      </c>
      <c r="V401" s="45">
        <f>Frumgögn!AV30</f>
        <v>368</v>
      </c>
      <c r="W401" s="46">
        <f>Frumgögn!AW30</f>
        <v>109</v>
      </c>
      <c r="X401" s="47">
        <f>Frumgögn!AX30</f>
        <v>259</v>
      </c>
      <c r="Y401" s="10">
        <f t="shared" si="111"/>
        <v>-3.1281389008466065E-4</v>
      </c>
      <c r="Z401" s="53">
        <f t="shared" si="112"/>
        <v>7.4329172047639543E-4</v>
      </c>
    </row>
    <row r="402" spans="1:26" ht="15" thickBot="1" x14ac:dyDescent="0.4">
      <c r="B402" s="2" t="s">
        <v>34</v>
      </c>
      <c r="C402" s="75">
        <f>Frumgögn!AV53</f>
        <v>2</v>
      </c>
      <c r="D402" s="76">
        <f>Frumgögn!AW53</f>
        <v>1</v>
      </c>
      <c r="E402" s="77">
        <f>Frumgögn!AX53</f>
        <v>1</v>
      </c>
      <c r="F402" s="78">
        <f>Frumgögn!AV75</f>
        <v>0</v>
      </c>
      <c r="G402" s="79">
        <f>Frumgögn!AW75</f>
        <v>0</v>
      </c>
      <c r="H402" s="80">
        <f>Frumgögn!AX75</f>
        <v>0</v>
      </c>
      <c r="I402" s="81">
        <f>Frumgögn!AV97</f>
        <v>0</v>
      </c>
      <c r="J402" s="76">
        <f>Frumgögn!AW97</f>
        <v>0</v>
      </c>
      <c r="K402" s="77">
        <f>Frumgögn!AX97</f>
        <v>0</v>
      </c>
      <c r="L402" s="78">
        <f>Frumgögn!AV119</f>
        <v>0</v>
      </c>
      <c r="M402" s="79">
        <f>Frumgögn!AW119</f>
        <v>0</v>
      </c>
      <c r="N402" s="80">
        <f>Frumgögn!AX119</f>
        <v>0</v>
      </c>
      <c r="P402" s="48">
        <f t="shared" si="106"/>
        <v>2</v>
      </c>
      <c r="Q402" s="49">
        <f t="shared" si="107"/>
        <v>1</v>
      </c>
      <c r="R402" s="50">
        <f t="shared" si="108"/>
        <v>1</v>
      </c>
      <c r="S402" s="54">
        <f t="shared" si="109"/>
        <v>-9.5374344301382921E-5</v>
      </c>
      <c r="T402" s="55">
        <f t="shared" si="110"/>
        <v>9.5374344301382921E-5</v>
      </c>
      <c r="V402" s="48">
        <f>Frumgögn!AV31</f>
        <v>45</v>
      </c>
      <c r="W402" s="49">
        <f>Frumgögn!AW31</f>
        <v>13</v>
      </c>
      <c r="X402" s="50">
        <f>Frumgögn!AX31</f>
        <v>32</v>
      </c>
      <c r="Y402" s="60">
        <f t="shared" si="111"/>
        <v>-3.7308078633950353E-5</v>
      </c>
      <c r="Z402" s="55">
        <f t="shared" si="112"/>
        <v>9.1835270483570103E-5</v>
      </c>
    </row>
    <row r="403" spans="1:26" x14ac:dyDescent="0.35">
      <c r="B403" s="9"/>
      <c r="C403" s="9"/>
      <c r="D403" s="9"/>
      <c r="H403" s="9"/>
      <c r="I403" s="9"/>
      <c r="J403" s="10"/>
      <c r="O403" s="2" t="s">
        <v>43</v>
      </c>
      <c r="P403" s="9">
        <f>SUM(P382:P402)</f>
        <v>10485</v>
      </c>
      <c r="Q403" s="9">
        <f>SUM(Q382:Q402)</f>
        <v>5490</v>
      </c>
      <c r="R403" s="9">
        <f>SUM(R382:R402)</f>
        <v>4995</v>
      </c>
      <c r="U403" s="2" t="s">
        <v>43</v>
      </c>
      <c r="V403" s="9">
        <f>SUM(V382:V402)</f>
        <v>348450</v>
      </c>
      <c r="W403" s="9">
        <f>SUM(W382:W402)</f>
        <v>177600</v>
      </c>
      <c r="X403" s="9">
        <f>SUM(X382:X402)</f>
        <v>170850</v>
      </c>
    </row>
    <row r="404" spans="1:26" ht="15" thickBot="1" x14ac:dyDescent="0.4"/>
    <row r="405" spans="1:26" ht="21.5" thickBot="1" x14ac:dyDescent="0.55000000000000004">
      <c r="A405" s="2" t="s">
        <v>39</v>
      </c>
      <c r="B405" s="58">
        <v>2019</v>
      </c>
      <c r="C405" s="227" t="s">
        <v>35</v>
      </c>
      <c r="D405" s="228"/>
      <c r="E405" s="229"/>
      <c r="F405" s="227" t="s">
        <v>36</v>
      </c>
      <c r="G405" s="228"/>
      <c r="H405" s="229"/>
      <c r="I405" s="227" t="s">
        <v>37</v>
      </c>
      <c r="J405" s="228"/>
      <c r="K405" s="229"/>
      <c r="L405" s="227" t="s">
        <v>38</v>
      </c>
      <c r="M405" s="228"/>
      <c r="N405" s="229"/>
      <c r="O405" s="51"/>
      <c r="P405" s="230" t="s">
        <v>39</v>
      </c>
      <c r="Q405" s="231"/>
      <c r="R405" s="232"/>
      <c r="S405" s="233">
        <f>B405</f>
        <v>2019</v>
      </c>
      <c r="T405" s="234"/>
      <c r="V405" s="230" t="s">
        <v>40</v>
      </c>
      <c r="W405" s="231"/>
      <c r="X405" s="232"/>
      <c r="Y405" s="233">
        <f>B405</f>
        <v>2019</v>
      </c>
      <c r="Z405" s="234"/>
    </row>
    <row r="406" spans="1:26" ht="15" thickBot="1" x14ac:dyDescent="0.4">
      <c r="A406" s="2"/>
      <c r="B406" s="2"/>
      <c r="C406" s="13" t="s">
        <v>10</v>
      </c>
      <c r="D406" s="12" t="s">
        <v>11</v>
      </c>
      <c r="E406" s="14" t="s">
        <v>12</v>
      </c>
      <c r="F406" s="13" t="s">
        <v>10</v>
      </c>
      <c r="G406" s="12" t="s">
        <v>11</v>
      </c>
      <c r="H406" s="14" t="s">
        <v>12</v>
      </c>
      <c r="I406" s="13" t="s">
        <v>10</v>
      </c>
      <c r="J406" s="12" t="s">
        <v>11</v>
      </c>
      <c r="K406" s="14" t="s">
        <v>12</v>
      </c>
      <c r="L406" s="13" t="s">
        <v>10</v>
      </c>
      <c r="M406" s="12" t="s">
        <v>11</v>
      </c>
      <c r="N406" s="14" t="s">
        <v>12</v>
      </c>
      <c r="O406" s="12"/>
      <c r="P406" s="21" t="s">
        <v>10</v>
      </c>
      <c r="Q406" s="22" t="s">
        <v>11</v>
      </c>
      <c r="R406" s="23" t="s">
        <v>12</v>
      </c>
      <c r="S406" s="18" t="s">
        <v>41</v>
      </c>
      <c r="T406" s="20" t="s">
        <v>42</v>
      </c>
      <c r="U406" s="2"/>
      <c r="V406" s="15" t="s">
        <v>10</v>
      </c>
      <c r="W406" s="16" t="s">
        <v>11</v>
      </c>
      <c r="X406" s="17" t="s">
        <v>12</v>
      </c>
      <c r="Y406" s="18" t="s">
        <v>41</v>
      </c>
      <c r="Z406" s="20" t="s">
        <v>42</v>
      </c>
    </row>
    <row r="407" spans="1:26" x14ac:dyDescent="0.35">
      <c r="B407" s="2" t="s">
        <v>14</v>
      </c>
      <c r="C407" s="61">
        <f>Frumgögn!AY33</f>
        <v>344</v>
      </c>
      <c r="D407" s="62">
        <f>Frumgögn!AZ33</f>
        <v>180</v>
      </c>
      <c r="E407" s="63">
        <f>Frumgögn!BA33</f>
        <v>164</v>
      </c>
      <c r="F407" s="64">
        <f>Frumgögn!AY55</f>
        <v>321</v>
      </c>
      <c r="G407" s="65">
        <f>Frumgögn!AZ55</f>
        <v>158</v>
      </c>
      <c r="H407" s="66">
        <f>Frumgögn!BA55</f>
        <v>163</v>
      </c>
      <c r="I407" s="67">
        <f>Frumgögn!AY77</f>
        <v>36</v>
      </c>
      <c r="J407" s="62">
        <f>Frumgögn!AZ77</f>
        <v>14</v>
      </c>
      <c r="K407" s="63">
        <f>Frumgögn!BA77</f>
        <v>22</v>
      </c>
      <c r="L407" s="64">
        <f>Frumgögn!AY99</f>
        <v>1</v>
      </c>
      <c r="M407" s="65">
        <f>Frumgögn!AZ99</f>
        <v>1</v>
      </c>
      <c r="N407" s="66">
        <f>Frumgögn!BA99</f>
        <v>0</v>
      </c>
      <c r="P407" s="42">
        <f>C407+F407+I407+L407</f>
        <v>702</v>
      </c>
      <c r="Q407" s="43">
        <f>M407+J407+G407+D407</f>
        <v>353</v>
      </c>
      <c r="R407" s="44">
        <f>N407+K407+H407+E407</f>
        <v>349</v>
      </c>
      <c r="S407" s="52">
        <f>Q407/$P$428*-1</f>
        <v>-3.3083411433926894E-2</v>
      </c>
      <c r="T407" s="53">
        <f>R407/$P$428</f>
        <v>3.2708528584817244E-2</v>
      </c>
      <c r="V407" s="42">
        <f>Frumgögn!AY11</f>
        <v>21228</v>
      </c>
      <c r="W407" s="43">
        <f>Frumgögn!AZ11</f>
        <v>10954</v>
      </c>
      <c r="X407" s="44">
        <f>Frumgögn!BA11</f>
        <v>10274</v>
      </c>
      <c r="Y407" s="59">
        <f>W407/$V$428*-1</f>
        <v>-3.0684246941799654E-2</v>
      </c>
      <c r="Z407" s="57">
        <f>X407/$V$428</f>
        <v>2.8779437016619468E-2</v>
      </c>
    </row>
    <row r="408" spans="1:26" x14ac:dyDescent="0.35">
      <c r="B408" s="2" t="s">
        <v>15</v>
      </c>
      <c r="C408" s="68">
        <f>Frumgögn!AY34</f>
        <v>388</v>
      </c>
      <c r="D408" s="69">
        <f>Frumgögn!AZ34</f>
        <v>204</v>
      </c>
      <c r="E408" s="70">
        <f>Frumgögn!BA34</f>
        <v>184</v>
      </c>
      <c r="F408" s="71">
        <f>Frumgögn!AY56</f>
        <v>341</v>
      </c>
      <c r="G408" s="72">
        <f>Frumgögn!AZ56</f>
        <v>169</v>
      </c>
      <c r="H408" s="73">
        <f>Frumgögn!BA56</f>
        <v>172</v>
      </c>
      <c r="I408" s="74">
        <f>Frumgögn!AY78</f>
        <v>39</v>
      </c>
      <c r="J408" s="69">
        <f>Frumgögn!AZ78</f>
        <v>19</v>
      </c>
      <c r="K408" s="70">
        <f>Frumgögn!BA78</f>
        <v>20</v>
      </c>
      <c r="L408" s="71">
        <f>Frumgögn!AY100</f>
        <v>2</v>
      </c>
      <c r="M408" s="72">
        <f>Frumgögn!AZ100</f>
        <v>0</v>
      </c>
      <c r="N408" s="73">
        <f>Frumgögn!BA100</f>
        <v>2</v>
      </c>
      <c r="P408" s="45">
        <f t="shared" ref="P408:P427" si="113">C408+F408+I408+L408</f>
        <v>770</v>
      </c>
      <c r="Q408" s="46">
        <f t="shared" ref="Q408:Q427" si="114">M408+J408+G408+D408</f>
        <v>392</v>
      </c>
      <c r="R408" s="47">
        <f t="shared" ref="R408:R427" si="115">N408+K408+H408+E408</f>
        <v>378</v>
      </c>
      <c r="S408" s="52">
        <f t="shared" ref="S408:S427" si="116">Q408/$P$428*-1</f>
        <v>-3.6738519212746019E-2</v>
      </c>
      <c r="T408" s="53">
        <f t="shared" ref="T408:T427" si="117">R408/$P$428</f>
        <v>3.5426429240862228E-2</v>
      </c>
      <c r="V408" s="45">
        <f>Frumgögn!AY12</f>
        <v>23620</v>
      </c>
      <c r="W408" s="46">
        <f>Frumgögn!AZ12</f>
        <v>12051</v>
      </c>
      <c r="X408" s="47">
        <f>Frumgögn!BA12</f>
        <v>11569</v>
      </c>
      <c r="Y408" s="10">
        <f t="shared" ref="Y408:Y427" si="118">W408/$V$428*-1</f>
        <v>-3.3757153541685923E-2</v>
      </c>
      <c r="Z408" s="53">
        <f t="shared" ref="Z408:Z427" si="119">X408/$V$428</f>
        <v>3.2406979447661147E-2</v>
      </c>
    </row>
    <row r="409" spans="1:26" x14ac:dyDescent="0.35">
      <c r="B409" s="2" t="s">
        <v>16</v>
      </c>
      <c r="C409" s="68">
        <f>Frumgögn!AY35</f>
        <v>332</v>
      </c>
      <c r="D409" s="69">
        <f>Frumgögn!AZ35</f>
        <v>171</v>
      </c>
      <c r="E409" s="70">
        <f>Frumgögn!BA35</f>
        <v>161</v>
      </c>
      <c r="F409" s="71">
        <f>Frumgögn!AY57</f>
        <v>330</v>
      </c>
      <c r="G409" s="72">
        <f>Frumgögn!AZ57</f>
        <v>184</v>
      </c>
      <c r="H409" s="73">
        <f>Frumgögn!BA57</f>
        <v>146</v>
      </c>
      <c r="I409" s="74">
        <f>Frumgögn!AY79</f>
        <v>46</v>
      </c>
      <c r="J409" s="69">
        <f>Frumgögn!AZ79</f>
        <v>17</v>
      </c>
      <c r="K409" s="70">
        <f>Frumgögn!BA79</f>
        <v>29</v>
      </c>
      <c r="L409" s="71">
        <f>Frumgögn!AY101</f>
        <v>2</v>
      </c>
      <c r="M409" s="72">
        <f>Frumgögn!AZ101</f>
        <v>2</v>
      </c>
      <c r="N409" s="73">
        <f>Frumgögn!BA101</f>
        <v>0</v>
      </c>
      <c r="P409" s="45">
        <f t="shared" si="113"/>
        <v>710</v>
      </c>
      <c r="Q409" s="46">
        <f t="shared" si="114"/>
        <v>374</v>
      </c>
      <c r="R409" s="47">
        <f t="shared" si="115"/>
        <v>336</v>
      </c>
      <c r="S409" s="52">
        <f t="shared" si="116"/>
        <v>-3.5051546391752578E-2</v>
      </c>
      <c r="T409" s="53">
        <f t="shared" si="117"/>
        <v>3.1490159325210869E-2</v>
      </c>
      <c r="V409" s="45">
        <f>Frumgögn!AY13</f>
        <v>22969</v>
      </c>
      <c r="W409" s="46">
        <f>Frumgögn!AZ13</f>
        <v>11802</v>
      </c>
      <c r="X409" s="47">
        <f>Frumgögn!BA13</f>
        <v>11167</v>
      </c>
      <c r="Y409" s="10">
        <f t="shared" si="118"/>
        <v>-3.3059656966142006E-2</v>
      </c>
      <c r="Z409" s="53">
        <f t="shared" si="119"/>
        <v>3.1280900638951684E-2</v>
      </c>
    </row>
    <row r="410" spans="1:26" x14ac:dyDescent="0.35">
      <c r="B410" s="2" t="s">
        <v>17</v>
      </c>
      <c r="C410" s="68">
        <f>Frumgögn!AY36</f>
        <v>315</v>
      </c>
      <c r="D410" s="69">
        <f>Frumgögn!AZ36</f>
        <v>155</v>
      </c>
      <c r="E410" s="70">
        <f>Frumgögn!BA36</f>
        <v>160</v>
      </c>
      <c r="F410" s="71">
        <f>Frumgögn!AY58</f>
        <v>290</v>
      </c>
      <c r="G410" s="72">
        <f>Frumgögn!AZ58</f>
        <v>141</v>
      </c>
      <c r="H410" s="73">
        <f>Frumgögn!BA58</f>
        <v>149</v>
      </c>
      <c r="I410" s="74">
        <f>Frumgögn!AY80</f>
        <v>40</v>
      </c>
      <c r="J410" s="69">
        <f>Frumgögn!AZ80</f>
        <v>20</v>
      </c>
      <c r="K410" s="70">
        <f>Frumgögn!BA80</f>
        <v>20</v>
      </c>
      <c r="L410" s="71">
        <f>Frumgögn!AY102</f>
        <v>5</v>
      </c>
      <c r="M410" s="72">
        <f>Frumgögn!AZ102</f>
        <v>5</v>
      </c>
      <c r="N410" s="73">
        <f>Frumgögn!BA102</f>
        <v>0</v>
      </c>
      <c r="P410" s="45">
        <f t="shared" si="113"/>
        <v>650</v>
      </c>
      <c r="Q410" s="46">
        <f t="shared" si="114"/>
        <v>321</v>
      </c>
      <c r="R410" s="47">
        <f t="shared" si="115"/>
        <v>329</v>
      </c>
      <c r="S410" s="52">
        <f t="shared" si="116"/>
        <v>-3.0084348641049672E-2</v>
      </c>
      <c r="T410" s="53">
        <f t="shared" si="117"/>
        <v>3.0834114339268977E-2</v>
      </c>
      <c r="V410" s="45">
        <f>Frumgögn!AY14</f>
        <v>21945</v>
      </c>
      <c r="W410" s="46">
        <f>Frumgögn!AZ14</f>
        <v>11036</v>
      </c>
      <c r="X410" s="47">
        <f>Frumgögn!BA14</f>
        <v>10909</v>
      </c>
      <c r="Y410" s="10">
        <f t="shared" si="118"/>
        <v>-3.0913944609247852E-2</v>
      </c>
      <c r="Z410" s="53">
        <f t="shared" si="119"/>
        <v>3.0558193343809787E-2</v>
      </c>
    </row>
    <row r="411" spans="1:26" x14ac:dyDescent="0.35">
      <c r="B411" s="2" t="s">
        <v>18</v>
      </c>
      <c r="C411" s="68">
        <f>Frumgögn!AY37</f>
        <v>356</v>
      </c>
      <c r="D411" s="69">
        <f>Frumgögn!AZ37</f>
        <v>195</v>
      </c>
      <c r="E411" s="70">
        <f>Frumgögn!BA37</f>
        <v>161</v>
      </c>
      <c r="F411" s="71">
        <f>Frumgögn!AY59</f>
        <v>314</v>
      </c>
      <c r="G411" s="72">
        <f>Frumgögn!AZ59</f>
        <v>156</v>
      </c>
      <c r="H411" s="73">
        <f>Frumgögn!BA59</f>
        <v>158</v>
      </c>
      <c r="I411" s="74">
        <f>Frumgögn!AY81</f>
        <v>42</v>
      </c>
      <c r="J411" s="69">
        <f>Frumgögn!AZ81</f>
        <v>21</v>
      </c>
      <c r="K411" s="70">
        <f>Frumgögn!BA81</f>
        <v>21</v>
      </c>
      <c r="L411" s="71">
        <f>Frumgögn!AY103</f>
        <v>7</v>
      </c>
      <c r="M411" s="72">
        <f>Frumgögn!AZ103</f>
        <v>3</v>
      </c>
      <c r="N411" s="73">
        <f>Frumgögn!BA103</f>
        <v>4</v>
      </c>
      <c r="P411" s="45">
        <f t="shared" si="113"/>
        <v>719</v>
      </c>
      <c r="Q411" s="46">
        <f t="shared" si="114"/>
        <v>375</v>
      </c>
      <c r="R411" s="47">
        <f t="shared" si="115"/>
        <v>344</v>
      </c>
      <c r="S411" s="52">
        <f t="shared" si="116"/>
        <v>-3.5145267104029994E-2</v>
      </c>
      <c r="T411" s="53">
        <f t="shared" si="117"/>
        <v>3.2239925023430177E-2</v>
      </c>
      <c r="V411" s="45">
        <f>Frumgögn!AY15</f>
        <v>25913</v>
      </c>
      <c r="W411" s="46">
        <f>Frumgögn!AZ15</f>
        <v>13440</v>
      </c>
      <c r="X411" s="47">
        <f>Frumgögn!BA15</f>
        <v>12473</v>
      </c>
      <c r="Y411" s="10">
        <f t="shared" si="118"/>
        <v>-3.7648007932973099E-2</v>
      </c>
      <c r="Z411" s="53">
        <f t="shared" si="119"/>
        <v>3.493925617172422E-2</v>
      </c>
    </row>
    <row r="412" spans="1:26" x14ac:dyDescent="0.35">
      <c r="B412" s="2" t="s">
        <v>19</v>
      </c>
      <c r="C412" s="68">
        <f>Frumgögn!AY38</f>
        <v>360</v>
      </c>
      <c r="D412" s="69">
        <f>Frumgögn!AZ38</f>
        <v>195</v>
      </c>
      <c r="E412" s="70">
        <f>Frumgögn!BA38</f>
        <v>165</v>
      </c>
      <c r="F412" s="71">
        <f>Frumgögn!AY60</f>
        <v>318</v>
      </c>
      <c r="G412" s="72">
        <f>Frumgögn!AZ60</f>
        <v>169</v>
      </c>
      <c r="H412" s="73">
        <f>Frumgögn!BA60</f>
        <v>149</v>
      </c>
      <c r="I412" s="74">
        <f>Frumgögn!AY82</f>
        <v>45</v>
      </c>
      <c r="J412" s="69">
        <f>Frumgögn!AZ82</f>
        <v>20</v>
      </c>
      <c r="K412" s="70">
        <f>Frumgögn!BA82</f>
        <v>25</v>
      </c>
      <c r="L412" s="71">
        <f>Frumgögn!AY104</f>
        <v>5</v>
      </c>
      <c r="M412" s="72">
        <f>Frumgögn!AZ104</f>
        <v>5</v>
      </c>
      <c r="N412" s="73">
        <f>Frumgögn!BA104</f>
        <v>0</v>
      </c>
      <c r="P412" s="45">
        <f t="shared" si="113"/>
        <v>728</v>
      </c>
      <c r="Q412" s="46">
        <f t="shared" si="114"/>
        <v>389</v>
      </c>
      <c r="R412" s="47">
        <f t="shared" si="115"/>
        <v>339</v>
      </c>
      <c r="S412" s="52">
        <f t="shared" si="116"/>
        <v>-3.6457357075913778E-2</v>
      </c>
      <c r="T412" s="53">
        <f t="shared" si="117"/>
        <v>3.177132146204311E-2</v>
      </c>
      <c r="V412" s="45">
        <f>Frumgögn!AY16</f>
        <v>29571</v>
      </c>
      <c r="W412" s="46">
        <f>Frumgögn!AZ16</f>
        <v>15802</v>
      </c>
      <c r="X412" s="47">
        <f>Frumgögn!BA16</f>
        <v>13769</v>
      </c>
      <c r="Y412" s="10">
        <f t="shared" si="118"/>
        <v>-4.4264421231907811E-2</v>
      </c>
      <c r="Z412" s="53">
        <f t="shared" si="119"/>
        <v>3.8569599793832336E-2</v>
      </c>
    </row>
    <row r="413" spans="1:26" x14ac:dyDescent="0.35">
      <c r="B413" s="2" t="s">
        <v>20</v>
      </c>
      <c r="C413" s="68">
        <f>Frumgögn!AY39</f>
        <v>363</v>
      </c>
      <c r="D413" s="69">
        <f>Frumgögn!AZ39</f>
        <v>190</v>
      </c>
      <c r="E413" s="70">
        <f>Frumgögn!BA39</f>
        <v>173</v>
      </c>
      <c r="F413" s="71">
        <f>Frumgögn!AY61</f>
        <v>314</v>
      </c>
      <c r="G413" s="72">
        <f>Frumgögn!AZ61</f>
        <v>166</v>
      </c>
      <c r="H413" s="73">
        <f>Frumgögn!BA61</f>
        <v>148</v>
      </c>
      <c r="I413" s="74">
        <f>Frumgögn!AY83</f>
        <v>36</v>
      </c>
      <c r="J413" s="69">
        <f>Frumgögn!AZ83</f>
        <v>24</v>
      </c>
      <c r="K413" s="70">
        <f>Frumgögn!BA83</f>
        <v>12</v>
      </c>
      <c r="L413" s="71">
        <f>Frumgögn!AY105</f>
        <v>5</v>
      </c>
      <c r="M413" s="72">
        <f>Frumgögn!AZ105</f>
        <v>3</v>
      </c>
      <c r="N413" s="73">
        <f>Frumgögn!BA105</f>
        <v>2</v>
      </c>
      <c r="P413" s="45">
        <f t="shared" si="113"/>
        <v>718</v>
      </c>
      <c r="Q413" s="46">
        <f t="shared" si="114"/>
        <v>383</v>
      </c>
      <c r="R413" s="47">
        <f t="shared" si="115"/>
        <v>335</v>
      </c>
      <c r="S413" s="52">
        <f t="shared" si="116"/>
        <v>-3.5895032802249295E-2</v>
      </c>
      <c r="T413" s="53">
        <f t="shared" si="117"/>
        <v>3.139643861293346E-2</v>
      </c>
      <c r="V413" s="45">
        <f>Frumgögn!AY17</f>
        <v>25989</v>
      </c>
      <c r="W413" s="46">
        <f>Frumgögn!AZ17</f>
        <v>13983</v>
      </c>
      <c r="X413" s="47">
        <f>Frumgögn!BA17</f>
        <v>12006</v>
      </c>
      <c r="Y413" s="10">
        <f t="shared" si="118"/>
        <v>-3.9169054682050806E-2</v>
      </c>
      <c r="Z413" s="53">
        <f t="shared" si="119"/>
        <v>3.3631099943696056E-2</v>
      </c>
    </row>
    <row r="414" spans="1:26" x14ac:dyDescent="0.35">
      <c r="B414" s="2" t="s">
        <v>21</v>
      </c>
      <c r="C414" s="68">
        <f>Frumgögn!AY40</f>
        <v>357</v>
      </c>
      <c r="D414" s="69">
        <f>Frumgögn!AZ40</f>
        <v>204</v>
      </c>
      <c r="E414" s="70">
        <f>Frumgögn!BA40</f>
        <v>153</v>
      </c>
      <c r="F414" s="71">
        <f>Frumgögn!AY62</f>
        <v>323</v>
      </c>
      <c r="G414" s="72">
        <f>Frumgögn!AZ62</f>
        <v>155</v>
      </c>
      <c r="H414" s="73">
        <f>Frumgögn!BA62</f>
        <v>168</v>
      </c>
      <c r="I414" s="74">
        <f>Frumgögn!AY84</f>
        <v>29</v>
      </c>
      <c r="J414" s="69">
        <f>Frumgögn!AZ84</f>
        <v>15</v>
      </c>
      <c r="K414" s="70">
        <f>Frumgögn!BA84</f>
        <v>14</v>
      </c>
      <c r="L414" s="71">
        <f>Frumgögn!AY106</f>
        <v>3</v>
      </c>
      <c r="M414" s="72">
        <f>Frumgögn!AZ106</f>
        <v>1</v>
      </c>
      <c r="N414" s="73">
        <f>Frumgögn!BA106</f>
        <v>2</v>
      </c>
      <c r="P414" s="45">
        <f t="shared" si="113"/>
        <v>712</v>
      </c>
      <c r="Q414" s="46">
        <f t="shared" si="114"/>
        <v>375</v>
      </c>
      <c r="R414" s="47">
        <f t="shared" si="115"/>
        <v>337</v>
      </c>
      <c r="S414" s="52">
        <f t="shared" si="116"/>
        <v>-3.5145267104029994E-2</v>
      </c>
      <c r="T414" s="53">
        <f t="shared" si="117"/>
        <v>3.1583880037488285E-2</v>
      </c>
      <c r="V414" s="45">
        <f>Frumgögn!AY18</f>
        <v>25661</v>
      </c>
      <c r="W414" s="46">
        <f>Frumgögn!AZ18</f>
        <v>13650</v>
      </c>
      <c r="X414" s="47">
        <f>Frumgögn!BA18</f>
        <v>12011</v>
      </c>
      <c r="Y414" s="10">
        <f t="shared" si="118"/>
        <v>-3.8236258056925806E-2</v>
      </c>
      <c r="Z414" s="53">
        <f t="shared" si="119"/>
        <v>3.364510589902827E-2</v>
      </c>
    </row>
    <row r="415" spans="1:26" x14ac:dyDescent="0.35">
      <c r="B415" s="2" t="s">
        <v>22</v>
      </c>
      <c r="C415" s="68">
        <f>Frumgögn!AY41</f>
        <v>271</v>
      </c>
      <c r="D415" s="69">
        <f>Frumgögn!AZ41</f>
        <v>149</v>
      </c>
      <c r="E415" s="70">
        <f>Frumgögn!BA41</f>
        <v>122</v>
      </c>
      <c r="F415" s="71">
        <f>Frumgögn!AY63</f>
        <v>279</v>
      </c>
      <c r="G415" s="72">
        <f>Frumgögn!AZ63</f>
        <v>145</v>
      </c>
      <c r="H415" s="73">
        <f>Frumgögn!BA63</f>
        <v>134</v>
      </c>
      <c r="I415" s="74">
        <f>Frumgögn!AY85</f>
        <v>41</v>
      </c>
      <c r="J415" s="69">
        <f>Frumgögn!AZ85</f>
        <v>19</v>
      </c>
      <c r="K415" s="70">
        <f>Frumgögn!BA85</f>
        <v>22</v>
      </c>
      <c r="L415" s="71">
        <f>Frumgögn!AY107</f>
        <v>6</v>
      </c>
      <c r="M415" s="72">
        <f>Frumgögn!AZ107</f>
        <v>3</v>
      </c>
      <c r="N415" s="73">
        <f>Frumgögn!BA107</f>
        <v>3</v>
      </c>
      <c r="P415" s="45">
        <f t="shared" si="113"/>
        <v>597</v>
      </c>
      <c r="Q415" s="46">
        <f t="shared" si="114"/>
        <v>316</v>
      </c>
      <c r="R415" s="47">
        <f t="shared" si="115"/>
        <v>281</v>
      </c>
      <c r="S415" s="52">
        <f t="shared" si="116"/>
        <v>-2.9615745079662605E-2</v>
      </c>
      <c r="T415" s="53">
        <f t="shared" si="117"/>
        <v>2.6335520149953141E-2</v>
      </c>
      <c r="V415" s="45">
        <f>Frumgögn!AY19</f>
        <v>23043</v>
      </c>
      <c r="W415" s="46">
        <f>Frumgögn!AZ19</f>
        <v>12052</v>
      </c>
      <c r="X415" s="47">
        <f>Frumgögn!BA19</f>
        <v>10991</v>
      </c>
      <c r="Y415" s="10">
        <f t="shared" si="118"/>
        <v>-3.3759954732752367E-2</v>
      </c>
      <c r="Z415" s="53">
        <f t="shared" si="119"/>
        <v>3.0787891011257985E-2</v>
      </c>
    </row>
    <row r="416" spans="1:26" x14ac:dyDescent="0.35">
      <c r="B416" s="2" t="s">
        <v>23</v>
      </c>
      <c r="C416" s="68">
        <f>Frumgögn!AY42</f>
        <v>318</v>
      </c>
      <c r="D416" s="69">
        <f>Frumgögn!AZ42</f>
        <v>173</v>
      </c>
      <c r="E416" s="70">
        <f>Frumgögn!BA42</f>
        <v>145</v>
      </c>
      <c r="F416" s="71">
        <f>Frumgögn!AY64</f>
        <v>304</v>
      </c>
      <c r="G416" s="72">
        <f>Frumgögn!AZ64</f>
        <v>156</v>
      </c>
      <c r="H416" s="73">
        <f>Frumgögn!BA64</f>
        <v>148</v>
      </c>
      <c r="I416" s="74">
        <f>Frumgögn!AY86</f>
        <v>39</v>
      </c>
      <c r="J416" s="69">
        <f>Frumgögn!AZ86</f>
        <v>21</v>
      </c>
      <c r="K416" s="70">
        <f>Frumgögn!BA86</f>
        <v>18</v>
      </c>
      <c r="L416" s="71">
        <f>Frumgögn!AY108</f>
        <v>2</v>
      </c>
      <c r="M416" s="72">
        <f>Frumgögn!AZ108</f>
        <v>2</v>
      </c>
      <c r="N416" s="73">
        <f>Frumgögn!BA108</f>
        <v>0</v>
      </c>
      <c r="P416" s="45">
        <f t="shared" si="113"/>
        <v>663</v>
      </c>
      <c r="Q416" s="46">
        <f t="shared" si="114"/>
        <v>352</v>
      </c>
      <c r="R416" s="47">
        <f t="shared" si="115"/>
        <v>311</v>
      </c>
      <c r="S416" s="52">
        <f t="shared" si="116"/>
        <v>-3.2989690721649485E-2</v>
      </c>
      <c r="T416" s="53">
        <f t="shared" si="117"/>
        <v>2.9147141518275538E-2</v>
      </c>
      <c r="V416" s="45">
        <f>Frumgögn!AY20</f>
        <v>22554</v>
      </c>
      <c r="W416" s="46">
        <f>Frumgögn!AZ20</f>
        <v>11687</v>
      </c>
      <c r="X416" s="47">
        <f>Frumgögn!BA20</f>
        <v>10867</v>
      </c>
      <c r="Y416" s="10">
        <f t="shared" si="118"/>
        <v>-3.2737519993501239E-2</v>
      </c>
      <c r="Z416" s="53">
        <f t="shared" si="119"/>
        <v>3.0440543319019246E-2</v>
      </c>
    </row>
    <row r="417" spans="1:26" x14ac:dyDescent="0.35">
      <c r="B417" s="2" t="s">
        <v>24</v>
      </c>
      <c r="C417" s="68">
        <f>Frumgögn!AY43</f>
        <v>324</v>
      </c>
      <c r="D417" s="69">
        <f>Frumgögn!AZ43</f>
        <v>169</v>
      </c>
      <c r="E417" s="70">
        <f>Frumgögn!BA43</f>
        <v>155</v>
      </c>
      <c r="F417" s="71">
        <f>Frumgögn!AY65</f>
        <v>305</v>
      </c>
      <c r="G417" s="72">
        <f>Frumgögn!AZ65</f>
        <v>153</v>
      </c>
      <c r="H417" s="73">
        <f>Frumgögn!BA65</f>
        <v>152</v>
      </c>
      <c r="I417" s="74">
        <f>Frumgögn!AY87</f>
        <v>35</v>
      </c>
      <c r="J417" s="69">
        <f>Frumgögn!AZ87</f>
        <v>16</v>
      </c>
      <c r="K417" s="70">
        <f>Frumgögn!BA87</f>
        <v>19</v>
      </c>
      <c r="L417" s="71">
        <f>Frumgögn!AY109</f>
        <v>6</v>
      </c>
      <c r="M417" s="72">
        <f>Frumgögn!AZ109</f>
        <v>4</v>
      </c>
      <c r="N417" s="73">
        <f>Frumgögn!BA109</f>
        <v>2</v>
      </c>
      <c r="P417" s="45">
        <f t="shared" si="113"/>
        <v>670</v>
      </c>
      <c r="Q417" s="46">
        <f t="shared" si="114"/>
        <v>342</v>
      </c>
      <c r="R417" s="47">
        <f t="shared" si="115"/>
        <v>328</v>
      </c>
      <c r="S417" s="52">
        <f t="shared" si="116"/>
        <v>-3.2052483598875352E-2</v>
      </c>
      <c r="T417" s="53">
        <f t="shared" si="117"/>
        <v>3.0740393626991564E-2</v>
      </c>
      <c r="V417" s="45">
        <f>Frumgögn!AY21</f>
        <v>22090</v>
      </c>
      <c r="W417" s="46">
        <f>Frumgögn!AZ21</f>
        <v>11141</v>
      </c>
      <c r="X417" s="47">
        <f>Frumgögn!BA21</f>
        <v>10949</v>
      </c>
      <c r="Y417" s="10">
        <f t="shared" si="118"/>
        <v>-3.1208069671224206E-2</v>
      </c>
      <c r="Z417" s="53">
        <f t="shared" si="119"/>
        <v>3.0670240986467447E-2</v>
      </c>
    </row>
    <row r="418" spans="1:26" x14ac:dyDescent="0.35">
      <c r="B418" s="2" t="s">
        <v>25</v>
      </c>
      <c r="C418" s="68">
        <f>Frumgögn!AY44</f>
        <v>338</v>
      </c>
      <c r="D418" s="69">
        <f>Frumgögn!AZ44</f>
        <v>182</v>
      </c>
      <c r="E418" s="70">
        <f>Frumgögn!BA44</f>
        <v>156</v>
      </c>
      <c r="F418" s="71">
        <f>Frumgögn!AY66</f>
        <v>304</v>
      </c>
      <c r="G418" s="72">
        <f>Frumgögn!AZ66</f>
        <v>148</v>
      </c>
      <c r="H418" s="73">
        <f>Frumgögn!BA66</f>
        <v>156</v>
      </c>
      <c r="I418" s="74">
        <f>Frumgögn!AY88</f>
        <v>49</v>
      </c>
      <c r="J418" s="69">
        <f>Frumgögn!AZ88</f>
        <v>22</v>
      </c>
      <c r="K418" s="70">
        <f>Frumgögn!BA88</f>
        <v>27</v>
      </c>
      <c r="L418" s="71">
        <f>Frumgögn!AY110</f>
        <v>11</v>
      </c>
      <c r="M418" s="72">
        <f>Frumgögn!AZ110</f>
        <v>5</v>
      </c>
      <c r="N418" s="73">
        <f>Frumgögn!BA110</f>
        <v>6</v>
      </c>
      <c r="P418" s="45">
        <f t="shared" si="113"/>
        <v>702</v>
      </c>
      <c r="Q418" s="46">
        <f t="shared" si="114"/>
        <v>357</v>
      </c>
      <c r="R418" s="47">
        <f t="shared" si="115"/>
        <v>345</v>
      </c>
      <c r="S418" s="52">
        <f t="shared" si="116"/>
        <v>-3.3458294283036552E-2</v>
      </c>
      <c r="T418" s="53">
        <f t="shared" si="117"/>
        <v>3.2333645735707593E-2</v>
      </c>
      <c r="V418" s="45">
        <f>Frumgögn!AY22</f>
        <v>21837</v>
      </c>
      <c r="W418" s="46">
        <f>Frumgögn!AZ22</f>
        <v>11013</v>
      </c>
      <c r="X418" s="47">
        <f>Frumgögn!BA22</f>
        <v>10824</v>
      </c>
      <c r="Y418" s="10">
        <f t="shared" si="118"/>
        <v>-3.08495172147197E-2</v>
      </c>
      <c r="Z418" s="53">
        <f t="shared" si="119"/>
        <v>3.0320092103162263E-2</v>
      </c>
    </row>
    <row r="419" spans="1:26" x14ac:dyDescent="0.35">
      <c r="B419" s="2" t="s">
        <v>26</v>
      </c>
      <c r="C419" s="68">
        <f>Frumgögn!AY45</f>
        <v>275</v>
      </c>
      <c r="D419" s="69">
        <f>Frumgögn!AZ45</f>
        <v>162</v>
      </c>
      <c r="E419" s="70">
        <f>Frumgögn!BA45</f>
        <v>113</v>
      </c>
      <c r="F419" s="71">
        <f>Frumgögn!AY67</f>
        <v>313</v>
      </c>
      <c r="G419" s="72">
        <f>Frumgögn!AZ67</f>
        <v>171</v>
      </c>
      <c r="H419" s="73">
        <f>Frumgögn!BA67</f>
        <v>142</v>
      </c>
      <c r="I419" s="74">
        <f>Frumgögn!AY89</f>
        <v>45</v>
      </c>
      <c r="J419" s="69">
        <f>Frumgögn!AZ89</f>
        <v>28</v>
      </c>
      <c r="K419" s="70">
        <f>Frumgögn!BA89</f>
        <v>17</v>
      </c>
      <c r="L419" s="71">
        <f>Frumgögn!AY111</f>
        <v>6</v>
      </c>
      <c r="M419" s="72">
        <f>Frumgögn!AZ111</f>
        <v>4</v>
      </c>
      <c r="N419" s="73">
        <f>Frumgögn!BA111</f>
        <v>2</v>
      </c>
      <c r="P419" s="45">
        <f t="shared" si="113"/>
        <v>639</v>
      </c>
      <c r="Q419" s="46">
        <f t="shared" si="114"/>
        <v>365</v>
      </c>
      <c r="R419" s="47">
        <f t="shared" si="115"/>
        <v>274</v>
      </c>
      <c r="S419" s="52">
        <f t="shared" si="116"/>
        <v>-3.420805998125586E-2</v>
      </c>
      <c r="T419" s="53">
        <f t="shared" si="117"/>
        <v>2.5679475164011246E-2</v>
      </c>
      <c r="V419" s="45">
        <f>Frumgögn!AY23</f>
        <v>19832</v>
      </c>
      <c r="W419" s="46">
        <f>Frumgögn!AZ23</f>
        <v>9976</v>
      </c>
      <c r="X419" s="47">
        <f>Frumgögn!BA23</f>
        <v>9856</v>
      </c>
      <c r="Y419" s="10">
        <f t="shared" si="118"/>
        <v>-2.7944682078819914E-2</v>
      </c>
      <c r="Z419" s="53">
        <f t="shared" si="119"/>
        <v>2.760853915084694E-2</v>
      </c>
    </row>
    <row r="420" spans="1:26" x14ac:dyDescent="0.35">
      <c r="B420" s="2" t="s">
        <v>27</v>
      </c>
      <c r="C420" s="68">
        <f>Frumgögn!AY46</f>
        <v>242</v>
      </c>
      <c r="D420" s="69">
        <f>Frumgögn!AZ46</f>
        <v>140</v>
      </c>
      <c r="E420" s="70">
        <f>Frumgögn!BA46</f>
        <v>102</v>
      </c>
      <c r="F420" s="71">
        <f>Frumgögn!AY68</f>
        <v>266</v>
      </c>
      <c r="G420" s="72">
        <f>Frumgögn!AZ68</f>
        <v>143</v>
      </c>
      <c r="H420" s="73">
        <f>Frumgögn!BA68</f>
        <v>123</v>
      </c>
      <c r="I420" s="74">
        <f>Frumgögn!AY90</f>
        <v>41</v>
      </c>
      <c r="J420" s="69">
        <f>Frumgögn!AZ90</f>
        <v>20</v>
      </c>
      <c r="K420" s="70">
        <f>Frumgögn!BA90</f>
        <v>21</v>
      </c>
      <c r="L420" s="71">
        <f>Frumgögn!AY112</f>
        <v>7</v>
      </c>
      <c r="M420" s="72">
        <f>Frumgögn!AZ112</f>
        <v>5</v>
      </c>
      <c r="N420" s="73">
        <f>Frumgögn!BA112</f>
        <v>2</v>
      </c>
      <c r="P420" s="45">
        <f t="shared" si="113"/>
        <v>556</v>
      </c>
      <c r="Q420" s="46">
        <f t="shared" si="114"/>
        <v>308</v>
      </c>
      <c r="R420" s="47">
        <f t="shared" si="115"/>
        <v>248</v>
      </c>
      <c r="S420" s="52">
        <f t="shared" si="116"/>
        <v>-2.88659793814433E-2</v>
      </c>
      <c r="T420" s="53">
        <f t="shared" si="117"/>
        <v>2.3242736644798499E-2</v>
      </c>
      <c r="V420" s="45">
        <f>Frumgögn!AY24</f>
        <v>16545</v>
      </c>
      <c r="W420" s="46">
        <f>Frumgögn!AZ24</f>
        <v>8380</v>
      </c>
      <c r="X420" s="47">
        <f>Frumgögn!BA24</f>
        <v>8165</v>
      </c>
      <c r="Y420" s="10">
        <f t="shared" si="118"/>
        <v>-2.347398113677936E-2</v>
      </c>
      <c r="Z420" s="53">
        <f t="shared" si="119"/>
        <v>2.2871725057494446E-2</v>
      </c>
    </row>
    <row r="421" spans="1:26" x14ac:dyDescent="0.35">
      <c r="B421" s="2" t="s">
        <v>28</v>
      </c>
      <c r="C421" s="68">
        <f>Frumgögn!AY47</f>
        <v>201</v>
      </c>
      <c r="D421" s="69">
        <f>Frumgögn!AZ47</f>
        <v>106</v>
      </c>
      <c r="E421" s="70">
        <f>Frumgögn!BA47</f>
        <v>95</v>
      </c>
      <c r="F421" s="71">
        <f>Frumgögn!AY69</f>
        <v>208</v>
      </c>
      <c r="G421" s="72">
        <f>Frumgögn!AZ69</f>
        <v>110</v>
      </c>
      <c r="H421" s="73">
        <f>Frumgögn!BA69</f>
        <v>98</v>
      </c>
      <c r="I421" s="74">
        <f>Frumgögn!AY91</f>
        <v>33</v>
      </c>
      <c r="J421" s="69">
        <f>Frumgögn!AZ91</f>
        <v>20</v>
      </c>
      <c r="K421" s="70">
        <f>Frumgögn!BA91</f>
        <v>13</v>
      </c>
      <c r="L421" s="71">
        <f>Frumgögn!AY113</f>
        <v>3</v>
      </c>
      <c r="M421" s="72">
        <f>Frumgögn!AZ113</f>
        <v>3</v>
      </c>
      <c r="N421" s="73">
        <f>Frumgögn!BA113</f>
        <v>0</v>
      </c>
      <c r="P421" s="45">
        <f t="shared" si="113"/>
        <v>445</v>
      </c>
      <c r="Q421" s="46">
        <f t="shared" si="114"/>
        <v>239</v>
      </c>
      <c r="R421" s="47">
        <f t="shared" si="115"/>
        <v>206</v>
      </c>
      <c r="S421" s="52">
        <f t="shared" si="116"/>
        <v>-2.2399250234301782E-2</v>
      </c>
      <c r="T421" s="53">
        <f t="shared" si="117"/>
        <v>1.930646672914714E-2</v>
      </c>
      <c r="V421" s="45">
        <f>Frumgögn!AY25</f>
        <v>13014</v>
      </c>
      <c r="W421" s="46">
        <f>Frumgögn!AZ25</f>
        <v>6485</v>
      </c>
      <c r="X421" s="47">
        <f>Frumgögn!BA25</f>
        <v>6529</v>
      </c>
      <c r="Y421" s="10">
        <f t="shared" si="118"/>
        <v>-1.8165724065872808E-2</v>
      </c>
      <c r="Z421" s="53">
        <f t="shared" si="119"/>
        <v>1.8288976472796235E-2</v>
      </c>
    </row>
    <row r="422" spans="1:26" x14ac:dyDescent="0.35">
      <c r="B422" s="2" t="s">
        <v>29</v>
      </c>
      <c r="C422" s="68">
        <f>Frumgögn!AY48</f>
        <v>125</v>
      </c>
      <c r="D422" s="69">
        <f>Frumgögn!AZ48</f>
        <v>65</v>
      </c>
      <c r="E422" s="70">
        <f>Frumgögn!BA48</f>
        <v>60</v>
      </c>
      <c r="F422" s="71">
        <f>Frumgögn!AY70</f>
        <v>162</v>
      </c>
      <c r="G422" s="72">
        <f>Frumgögn!AZ70</f>
        <v>88</v>
      </c>
      <c r="H422" s="73">
        <f>Frumgögn!BA70</f>
        <v>74</v>
      </c>
      <c r="I422" s="74">
        <f>Frumgögn!AY92</f>
        <v>28</v>
      </c>
      <c r="J422" s="69">
        <f>Frumgögn!AZ92</f>
        <v>19</v>
      </c>
      <c r="K422" s="70">
        <f>Frumgögn!BA92</f>
        <v>9</v>
      </c>
      <c r="L422" s="71">
        <f>Frumgögn!AY114</f>
        <v>3</v>
      </c>
      <c r="M422" s="72">
        <f>Frumgögn!AZ114</f>
        <v>1</v>
      </c>
      <c r="N422" s="73">
        <f>Frumgögn!BA114</f>
        <v>2</v>
      </c>
      <c r="P422" s="45">
        <f t="shared" si="113"/>
        <v>318</v>
      </c>
      <c r="Q422" s="46">
        <f t="shared" si="114"/>
        <v>173</v>
      </c>
      <c r="R422" s="47">
        <f t="shared" si="115"/>
        <v>145</v>
      </c>
      <c r="S422" s="52">
        <f t="shared" si="116"/>
        <v>-1.6213683223992501E-2</v>
      </c>
      <c r="T422" s="53">
        <f t="shared" si="117"/>
        <v>1.3589503280224929E-2</v>
      </c>
      <c r="V422" s="45">
        <f>Frumgögn!AY26</f>
        <v>8702</v>
      </c>
      <c r="W422" s="46">
        <f>Frumgögn!AZ26</f>
        <v>4115</v>
      </c>
      <c r="X422" s="47">
        <f>Frumgögn!BA26</f>
        <v>4587</v>
      </c>
      <c r="Y422" s="10">
        <f t="shared" si="118"/>
        <v>-1.152690123840657E-2</v>
      </c>
      <c r="Z422" s="53">
        <f t="shared" si="119"/>
        <v>1.2849063421766935E-2</v>
      </c>
    </row>
    <row r="423" spans="1:26" x14ac:dyDescent="0.35">
      <c r="B423" s="2" t="s">
        <v>30</v>
      </c>
      <c r="C423" s="68">
        <f>Frumgögn!AY49</f>
        <v>88</v>
      </c>
      <c r="D423" s="69">
        <f>Frumgögn!AZ49</f>
        <v>42</v>
      </c>
      <c r="E423" s="70">
        <f>Frumgögn!BA49</f>
        <v>46</v>
      </c>
      <c r="F423" s="71">
        <f>Frumgögn!AY71</f>
        <v>92</v>
      </c>
      <c r="G423" s="72">
        <f>Frumgögn!AZ71</f>
        <v>42</v>
      </c>
      <c r="H423" s="73">
        <f>Frumgögn!BA71</f>
        <v>50</v>
      </c>
      <c r="I423" s="74">
        <f>Frumgögn!AY93</f>
        <v>14</v>
      </c>
      <c r="J423" s="69">
        <f>Frumgögn!AZ93</f>
        <v>4</v>
      </c>
      <c r="K423" s="70">
        <f>Frumgögn!BA93</f>
        <v>10</v>
      </c>
      <c r="L423" s="71">
        <f>Frumgögn!AY115</f>
        <v>0</v>
      </c>
      <c r="M423" s="72">
        <f>Frumgögn!AZ115</f>
        <v>0</v>
      </c>
      <c r="N423" s="73">
        <f>Frumgögn!BA115</f>
        <v>0</v>
      </c>
      <c r="P423" s="45">
        <f t="shared" si="113"/>
        <v>194</v>
      </c>
      <c r="Q423" s="46">
        <f t="shared" si="114"/>
        <v>88</v>
      </c>
      <c r="R423" s="47">
        <f t="shared" si="115"/>
        <v>106</v>
      </c>
      <c r="S423" s="52">
        <f t="shared" si="116"/>
        <v>-8.2474226804123713E-3</v>
      </c>
      <c r="T423" s="53">
        <f t="shared" si="117"/>
        <v>9.9343955014058113E-3</v>
      </c>
      <c r="V423" s="45">
        <f>Frumgögn!AY27</f>
        <v>6082</v>
      </c>
      <c r="W423" s="46">
        <f>Frumgögn!AZ27</f>
        <v>2793</v>
      </c>
      <c r="X423" s="47">
        <f>Frumgögn!BA27</f>
        <v>3289</v>
      </c>
      <c r="Y423" s="10">
        <f t="shared" si="118"/>
        <v>-7.8237266485709726E-3</v>
      </c>
      <c r="Z423" s="53">
        <f t="shared" si="119"/>
        <v>9.2131174175259321E-3</v>
      </c>
    </row>
    <row r="424" spans="1:26" x14ac:dyDescent="0.35">
      <c r="B424" s="2" t="s">
        <v>31</v>
      </c>
      <c r="C424" s="68">
        <f>Frumgögn!AY50</f>
        <v>46</v>
      </c>
      <c r="D424" s="69">
        <f>Frumgögn!AZ50</f>
        <v>26</v>
      </c>
      <c r="E424" s="70">
        <f>Frumgögn!BA50</f>
        <v>20</v>
      </c>
      <c r="F424" s="71">
        <f>Frumgögn!AY72</f>
        <v>57</v>
      </c>
      <c r="G424" s="72">
        <f>Frumgögn!AZ72</f>
        <v>31</v>
      </c>
      <c r="H424" s="73">
        <f>Frumgögn!BA72</f>
        <v>26</v>
      </c>
      <c r="I424" s="74">
        <f>Frumgögn!AY94</f>
        <v>14</v>
      </c>
      <c r="J424" s="69">
        <f>Frumgögn!AZ94</f>
        <v>7</v>
      </c>
      <c r="K424" s="70">
        <f>Frumgögn!BA94</f>
        <v>7</v>
      </c>
      <c r="L424" s="71">
        <f>Frumgögn!AY116</f>
        <v>0</v>
      </c>
      <c r="M424" s="72">
        <f>Frumgögn!AZ116</f>
        <v>0</v>
      </c>
      <c r="N424" s="73">
        <f>Frumgögn!BA116</f>
        <v>0</v>
      </c>
      <c r="P424" s="45">
        <f t="shared" si="113"/>
        <v>117</v>
      </c>
      <c r="Q424" s="46">
        <f t="shared" si="114"/>
        <v>64</v>
      </c>
      <c r="R424" s="47">
        <f t="shared" si="115"/>
        <v>53</v>
      </c>
      <c r="S424" s="52">
        <f t="shared" si="116"/>
        <v>-5.9981255857544519E-3</v>
      </c>
      <c r="T424" s="53">
        <f t="shared" si="117"/>
        <v>4.9671977507029057E-3</v>
      </c>
      <c r="V424" s="45">
        <f>Frumgögn!AY28</f>
        <v>4168</v>
      </c>
      <c r="W424" s="46">
        <f>Frumgögn!AZ28</f>
        <v>1742</v>
      </c>
      <c r="X424" s="47">
        <f>Frumgögn!BA28</f>
        <v>2426</v>
      </c>
      <c r="Y424" s="10">
        <f t="shared" si="118"/>
        <v>-4.8796748377410073E-3</v>
      </c>
      <c r="Z424" s="53">
        <f t="shared" si="119"/>
        <v>6.7956895271869596E-3</v>
      </c>
    </row>
    <row r="425" spans="1:26" x14ac:dyDescent="0.35">
      <c r="B425" s="2" t="s">
        <v>32</v>
      </c>
      <c r="C425" s="68">
        <f>Frumgögn!AY51</f>
        <v>22</v>
      </c>
      <c r="D425" s="69">
        <f>Frumgögn!AZ51</f>
        <v>7</v>
      </c>
      <c r="E425" s="70">
        <f>Frumgögn!BA51</f>
        <v>15</v>
      </c>
      <c r="F425" s="71">
        <f>Frumgögn!AY73</f>
        <v>22</v>
      </c>
      <c r="G425" s="72">
        <f>Frumgögn!AZ73</f>
        <v>11</v>
      </c>
      <c r="H425" s="73">
        <f>Frumgögn!BA73</f>
        <v>11</v>
      </c>
      <c r="I425" s="74">
        <f>Frumgögn!AY95</f>
        <v>7</v>
      </c>
      <c r="J425" s="69">
        <f>Frumgögn!AZ95</f>
        <v>2</v>
      </c>
      <c r="K425" s="70">
        <f>Frumgögn!BA95</f>
        <v>5</v>
      </c>
      <c r="L425" s="71">
        <f>Frumgögn!AY117</f>
        <v>0</v>
      </c>
      <c r="M425" s="72">
        <f>Frumgögn!AZ117</f>
        <v>0</v>
      </c>
      <c r="N425" s="73">
        <f>Frumgögn!BA117</f>
        <v>0</v>
      </c>
      <c r="P425" s="45">
        <f t="shared" si="113"/>
        <v>51</v>
      </c>
      <c r="Q425" s="46">
        <f t="shared" si="114"/>
        <v>20</v>
      </c>
      <c r="R425" s="47">
        <f t="shared" si="115"/>
        <v>31</v>
      </c>
      <c r="S425" s="52">
        <f t="shared" si="116"/>
        <v>-1.8744142455482662E-3</v>
      </c>
      <c r="T425" s="53">
        <f t="shared" si="117"/>
        <v>2.9053420805998124E-3</v>
      </c>
      <c r="V425" s="45">
        <f>Frumgögn!AY29</f>
        <v>1796</v>
      </c>
      <c r="W425" s="46">
        <f>Frumgögn!AZ29</f>
        <v>621</v>
      </c>
      <c r="X425" s="47">
        <f>Frumgögn!BA29</f>
        <v>1175</v>
      </c>
      <c r="Y425" s="10">
        <f t="shared" si="118"/>
        <v>-1.7395396522601411E-3</v>
      </c>
      <c r="Z425" s="53">
        <f t="shared" si="119"/>
        <v>3.2913995030687047E-3</v>
      </c>
    </row>
    <row r="426" spans="1:26" x14ac:dyDescent="0.35">
      <c r="B426" s="2" t="s">
        <v>33</v>
      </c>
      <c r="C426" s="68">
        <f>Frumgögn!AY52</f>
        <v>3</v>
      </c>
      <c r="D426" s="69">
        <f>Frumgögn!AZ52</f>
        <v>1</v>
      </c>
      <c r="E426" s="70">
        <f>Frumgögn!BA52</f>
        <v>2</v>
      </c>
      <c r="F426" s="71">
        <f>Frumgögn!AY74</f>
        <v>3</v>
      </c>
      <c r="G426" s="72">
        <f>Frumgögn!AZ74</f>
        <v>1</v>
      </c>
      <c r="H426" s="73">
        <f>Frumgögn!BA74</f>
        <v>2</v>
      </c>
      <c r="I426" s="74">
        <f>Frumgögn!AY96</f>
        <v>1</v>
      </c>
      <c r="J426" s="69">
        <f>Frumgögn!AZ96</f>
        <v>1</v>
      </c>
      <c r="K426" s="70">
        <f>Frumgögn!BA96</f>
        <v>0</v>
      </c>
      <c r="L426" s="71">
        <f>Frumgögn!AY118</f>
        <v>0</v>
      </c>
      <c r="M426" s="72">
        <f>Frumgögn!AZ118</f>
        <v>0</v>
      </c>
      <c r="N426" s="73">
        <f>Frumgögn!BA118</f>
        <v>0</v>
      </c>
      <c r="P426" s="45">
        <f t="shared" si="113"/>
        <v>7</v>
      </c>
      <c r="Q426" s="46">
        <f t="shared" si="114"/>
        <v>3</v>
      </c>
      <c r="R426" s="47">
        <f t="shared" si="115"/>
        <v>4</v>
      </c>
      <c r="S426" s="52">
        <f t="shared" si="116"/>
        <v>-2.8116213683223993E-4</v>
      </c>
      <c r="T426" s="53">
        <f t="shared" si="117"/>
        <v>3.7488284910965324E-4</v>
      </c>
      <c r="V426" s="45">
        <f>Frumgögn!AY30</f>
        <v>383</v>
      </c>
      <c r="W426" s="46">
        <f>Frumgögn!AZ30</f>
        <v>103</v>
      </c>
      <c r="X426" s="47">
        <f>Frumgögn!BA30</f>
        <v>280</v>
      </c>
      <c r="Y426" s="10">
        <f t="shared" si="118"/>
        <v>-2.8852267984346943E-4</v>
      </c>
      <c r="Z426" s="53">
        <f t="shared" si="119"/>
        <v>7.8433349860360622E-4</v>
      </c>
    </row>
    <row r="427" spans="1:26" ht="15" thickBot="1" x14ac:dyDescent="0.4">
      <c r="B427" s="2" t="s">
        <v>34</v>
      </c>
      <c r="C427" s="75">
        <f>Frumgögn!AY53</f>
        <v>2</v>
      </c>
      <c r="D427" s="76">
        <f>Frumgögn!AZ53</f>
        <v>1</v>
      </c>
      <c r="E427" s="77">
        <f>Frumgögn!BA53</f>
        <v>1</v>
      </c>
      <c r="F427" s="78">
        <f>Frumgögn!AY75</f>
        <v>0</v>
      </c>
      <c r="G427" s="79">
        <f>Frumgögn!AZ75</f>
        <v>0</v>
      </c>
      <c r="H427" s="80">
        <f>Frumgögn!BA75</f>
        <v>0</v>
      </c>
      <c r="I427" s="81">
        <f>Frumgögn!AY97</f>
        <v>0</v>
      </c>
      <c r="J427" s="76">
        <f>Frumgögn!AZ97</f>
        <v>0</v>
      </c>
      <c r="K427" s="77">
        <f>Frumgögn!BA97</f>
        <v>0</v>
      </c>
      <c r="L427" s="78">
        <f>Frumgögn!AY119</f>
        <v>0</v>
      </c>
      <c r="M427" s="79">
        <f>Frumgögn!AZ119</f>
        <v>0</v>
      </c>
      <c r="N427" s="80">
        <f>Frumgögn!BA119</f>
        <v>0</v>
      </c>
      <c r="P427" s="48">
        <f t="shared" si="113"/>
        <v>2</v>
      </c>
      <c r="Q427" s="49">
        <f t="shared" si="114"/>
        <v>1</v>
      </c>
      <c r="R427" s="50">
        <f t="shared" si="115"/>
        <v>1</v>
      </c>
      <c r="S427" s="54">
        <f t="shared" si="116"/>
        <v>-9.372071227741331E-5</v>
      </c>
      <c r="T427" s="55">
        <f t="shared" si="117"/>
        <v>9.372071227741331E-5</v>
      </c>
      <c r="V427" s="48">
        <f>Frumgögn!AY31</f>
        <v>49</v>
      </c>
      <c r="W427" s="49">
        <f>Frumgögn!AZ31</f>
        <v>11</v>
      </c>
      <c r="X427" s="50">
        <f>Frumgögn!BA31</f>
        <v>38</v>
      </c>
      <c r="Y427" s="60">
        <f t="shared" si="118"/>
        <v>-3.0813101730855962E-5</v>
      </c>
      <c r="Z427" s="55">
        <f t="shared" si="119"/>
        <v>1.0644526052477514E-4</v>
      </c>
    </row>
    <row r="428" spans="1:26" x14ac:dyDescent="0.35">
      <c r="B428" s="9"/>
      <c r="C428" s="9"/>
      <c r="D428" s="9"/>
      <c r="H428" s="9"/>
      <c r="I428" s="9"/>
      <c r="J428" s="10"/>
      <c r="O428" s="2" t="s">
        <v>43</v>
      </c>
      <c r="P428" s="9">
        <f>SUM(P407:P427)</f>
        <v>10670</v>
      </c>
      <c r="Q428" s="9">
        <f>SUM(Q407:Q427)</f>
        <v>5590</v>
      </c>
      <c r="R428" s="9">
        <f>SUM(R407:R427)</f>
        <v>5080</v>
      </c>
      <c r="S428" s="10">
        <f>SUM(S407:S427)</f>
        <v>-0.52389878163074033</v>
      </c>
      <c r="U428" s="2" t="s">
        <v>43</v>
      </c>
      <c r="V428" s="9">
        <f>SUM(V407:V427)</f>
        <v>356991</v>
      </c>
      <c r="W428" s="9">
        <f>SUM(W407:W427)</f>
        <v>182837</v>
      </c>
      <c r="X428" s="9">
        <f>SUM(X407:X427)</f>
        <v>174154</v>
      </c>
    </row>
    <row r="429" spans="1:26" ht="15" thickBot="1" x14ac:dyDescent="0.4"/>
    <row r="430" spans="1:26" ht="21.5" thickBot="1" x14ac:dyDescent="0.55000000000000004">
      <c r="A430" s="2" t="s">
        <v>39</v>
      </c>
      <c r="B430" s="58">
        <v>2020</v>
      </c>
      <c r="C430" s="227" t="s">
        <v>35</v>
      </c>
      <c r="D430" s="228"/>
      <c r="E430" s="229"/>
      <c r="F430" s="227" t="s">
        <v>36</v>
      </c>
      <c r="G430" s="228"/>
      <c r="H430" s="229"/>
      <c r="I430" s="227" t="s">
        <v>37</v>
      </c>
      <c r="J430" s="228"/>
      <c r="K430" s="229"/>
      <c r="L430" s="227" t="s">
        <v>38</v>
      </c>
      <c r="M430" s="228"/>
      <c r="N430" s="229"/>
      <c r="O430" s="51"/>
      <c r="P430" s="230" t="s">
        <v>39</v>
      </c>
      <c r="Q430" s="231"/>
      <c r="R430" s="232"/>
      <c r="S430" s="233">
        <f>B430</f>
        <v>2020</v>
      </c>
      <c r="T430" s="234"/>
      <c r="V430" s="230" t="s">
        <v>40</v>
      </c>
      <c r="W430" s="231"/>
      <c r="X430" s="232"/>
      <c r="Y430" s="233">
        <f>B430</f>
        <v>2020</v>
      </c>
      <c r="Z430" s="234"/>
    </row>
    <row r="431" spans="1:26" ht="15" thickBot="1" x14ac:dyDescent="0.4">
      <c r="A431" s="2"/>
      <c r="B431" s="2"/>
      <c r="C431" s="13" t="s">
        <v>10</v>
      </c>
      <c r="D431" s="12" t="s">
        <v>11</v>
      </c>
      <c r="E431" s="14" t="s">
        <v>12</v>
      </c>
      <c r="F431" s="13" t="s">
        <v>10</v>
      </c>
      <c r="G431" s="12" t="s">
        <v>11</v>
      </c>
      <c r="H431" s="14" t="s">
        <v>12</v>
      </c>
      <c r="I431" s="13" t="s">
        <v>10</v>
      </c>
      <c r="J431" s="12" t="s">
        <v>11</v>
      </c>
      <c r="K431" s="14" t="s">
        <v>12</v>
      </c>
      <c r="L431" s="13" t="s">
        <v>10</v>
      </c>
      <c r="M431" s="12" t="s">
        <v>11</v>
      </c>
      <c r="N431" s="14" t="s">
        <v>12</v>
      </c>
      <c r="O431" s="12"/>
      <c r="P431" s="21" t="s">
        <v>10</v>
      </c>
      <c r="Q431" s="22" t="s">
        <v>11</v>
      </c>
      <c r="R431" s="23" t="s">
        <v>12</v>
      </c>
      <c r="S431" s="18" t="s">
        <v>41</v>
      </c>
      <c r="T431" s="20" t="s">
        <v>42</v>
      </c>
      <c r="U431" s="2"/>
      <c r="V431" s="15" t="s">
        <v>10</v>
      </c>
      <c r="W431" s="16" t="s">
        <v>11</v>
      </c>
      <c r="X431" s="17" t="s">
        <v>12</v>
      </c>
      <c r="Y431" s="18" t="s">
        <v>41</v>
      </c>
      <c r="Z431" s="20" t="s">
        <v>42</v>
      </c>
    </row>
    <row r="432" spans="1:26" x14ac:dyDescent="0.35">
      <c r="B432" s="2" t="s">
        <v>14</v>
      </c>
      <c r="C432" s="61">
        <f>Frumgögn!BB33</f>
        <v>332</v>
      </c>
      <c r="D432" s="62">
        <f>Frumgögn!BC33</f>
        <v>173</v>
      </c>
      <c r="E432" s="63">
        <f>Frumgögn!BD33</f>
        <v>159</v>
      </c>
      <c r="F432" s="64">
        <f>Frumgögn!BB55</f>
        <v>303</v>
      </c>
      <c r="G432" s="65">
        <f>Frumgögn!BC55</f>
        <v>154</v>
      </c>
      <c r="H432" s="66">
        <f>Frumgögn!BD55</f>
        <v>149</v>
      </c>
      <c r="I432" s="67">
        <f>Frumgögn!BB77</f>
        <v>36</v>
      </c>
      <c r="J432" s="62">
        <f>Frumgögn!BC77</f>
        <v>15</v>
      </c>
      <c r="K432" s="63">
        <f>Frumgögn!BD77</f>
        <v>21</v>
      </c>
      <c r="L432" s="64">
        <f>Frumgögn!BB99</f>
        <v>1</v>
      </c>
      <c r="M432" s="65">
        <f>Frumgögn!BC99</f>
        <v>1</v>
      </c>
      <c r="N432" s="66">
        <f>Frumgögn!BD99</f>
        <v>0</v>
      </c>
      <c r="P432" s="42">
        <f t="shared" ref="P432:P452" si="120">C432+F432+I432+L432</f>
        <v>672</v>
      </c>
      <c r="Q432" s="43">
        <f>M432+J432+G432+D432</f>
        <v>343</v>
      </c>
      <c r="R432" s="44">
        <f>N432+K432+H432+E432</f>
        <v>329</v>
      </c>
      <c r="S432" s="52">
        <f>Q432/$P$453*-1</f>
        <v>-3.1939659186143964E-2</v>
      </c>
      <c r="T432" s="53">
        <f>R432/$P$453</f>
        <v>3.0635999627525841E-2</v>
      </c>
      <c r="V432" s="42">
        <f>Frumgögn!BB11</f>
        <v>21362</v>
      </c>
      <c r="W432" s="43">
        <f>Frumgögn!BC11</f>
        <v>11029</v>
      </c>
      <c r="X432" s="44">
        <f>Frumgögn!BD11</f>
        <v>10333</v>
      </c>
      <c r="Y432" s="59">
        <f>W432/$V$453*-1</f>
        <v>-3.0288300460819369E-2</v>
      </c>
      <c r="Z432" s="57">
        <f>X432/$V$453</f>
        <v>2.837691619019372E-2</v>
      </c>
    </row>
    <row r="433" spans="2:26" x14ac:dyDescent="0.35">
      <c r="B433" s="2" t="s">
        <v>15</v>
      </c>
      <c r="C433" s="68">
        <f>Frumgögn!BB34</f>
        <v>374</v>
      </c>
      <c r="D433" s="69">
        <f>Frumgögn!BC34</f>
        <v>194</v>
      </c>
      <c r="E433" s="70">
        <f>Frumgögn!BD34</f>
        <v>180</v>
      </c>
      <c r="F433" s="71">
        <f>Frumgögn!BB56</f>
        <v>332</v>
      </c>
      <c r="G433" s="72">
        <f>Frumgögn!BC56</f>
        <v>167</v>
      </c>
      <c r="H433" s="73">
        <f>Frumgögn!BD56</f>
        <v>165</v>
      </c>
      <c r="I433" s="74">
        <f>Frumgögn!BB78</f>
        <v>41</v>
      </c>
      <c r="J433" s="69">
        <f>Frumgögn!BC78</f>
        <v>16</v>
      </c>
      <c r="K433" s="70">
        <f>Frumgögn!BD78</f>
        <v>25</v>
      </c>
      <c r="L433" s="71">
        <f>Frumgögn!BB100</f>
        <v>2</v>
      </c>
      <c r="M433" s="72">
        <f>Frumgögn!BC100</f>
        <v>0</v>
      </c>
      <c r="N433" s="73">
        <f>Frumgögn!BD100</f>
        <v>2</v>
      </c>
      <c r="P433" s="45">
        <f t="shared" si="120"/>
        <v>749</v>
      </c>
      <c r="Q433" s="46">
        <f t="shared" ref="Q433:Q452" si="121">M433+J433+G433+D433</f>
        <v>377</v>
      </c>
      <c r="R433" s="47">
        <f t="shared" ref="R433:R452" si="122">N433+K433+H433+E433</f>
        <v>372</v>
      </c>
      <c r="S433" s="52">
        <f t="shared" ref="S433:S452" si="123">Q433/$P$453*-1</f>
        <v>-3.510568954278797E-2</v>
      </c>
      <c r="T433" s="53">
        <f t="shared" ref="T433:T452" si="124">R433/$P$453</f>
        <v>3.4640096843281495E-2</v>
      </c>
      <c r="V433" s="45">
        <f>Frumgögn!BB12</f>
        <v>23227</v>
      </c>
      <c r="W433" s="46">
        <f>Frumgögn!BC12</f>
        <v>11831</v>
      </c>
      <c r="X433" s="47">
        <f>Frumgögn!BD12</f>
        <v>11396</v>
      </c>
      <c r="Y433" s="10">
        <f t="shared" ref="Y433:Y452" si="125">W433/$V$453*-1</f>
        <v>-3.2490786358867887E-2</v>
      </c>
      <c r="Z433" s="53">
        <f t="shared" ref="Z433:Z452" si="126">X433/$V$453</f>
        <v>3.1296171189726857E-2</v>
      </c>
    </row>
    <row r="434" spans="2:26" x14ac:dyDescent="0.35">
      <c r="B434" s="2" t="s">
        <v>16</v>
      </c>
      <c r="C434" s="68">
        <f>Frumgögn!BB35</f>
        <v>332</v>
      </c>
      <c r="D434" s="69">
        <f>Frumgögn!BC35</f>
        <v>176</v>
      </c>
      <c r="E434" s="70">
        <f>Frumgögn!BD35</f>
        <v>156</v>
      </c>
      <c r="F434" s="71">
        <f>Frumgögn!BB57</f>
        <v>332</v>
      </c>
      <c r="G434" s="72">
        <f>Frumgögn!BC57</f>
        <v>178</v>
      </c>
      <c r="H434" s="73">
        <f>Frumgögn!BD57</f>
        <v>154</v>
      </c>
      <c r="I434" s="74">
        <f>Frumgögn!BB79</f>
        <v>43</v>
      </c>
      <c r="J434" s="69">
        <f>Frumgögn!BC79</f>
        <v>20</v>
      </c>
      <c r="K434" s="70">
        <f>Frumgögn!BD79</f>
        <v>23</v>
      </c>
      <c r="L434" s="71">
        <f>Frumgögn!BB101</f>
        <v>1</v>
      </c>
      <c r="M434" s="72">
        <f>Frumgögn!BC101</f>
        <v>1</v>
      </c>
      <c r="N434" s="73">
        <f>Frumgögn!BD101</f>
        <v>0</v>
      </c>
      <c r="P434" s="45">
        <f t="shared" si="120"/>
        <v>708</v>
      </c>
      <c r="Q434" s="46">
        <f t="shared" si="121"/>
        <v>375</v>
      </c>
      <c r="R434" s="47">
        <f t="shared" si="122"/>
        <v>333</v>
      </c>
      <c r="S434" s="52">
        <f t="shared" si="123"/>
        <v>-3.4919452462985383E-2</v>
      </c>
      <c r="T434" s="53">
        <f t="shared" si="124"/>
        <v>3.1008473787131018E-2</v>
      </c>
      <c r="V434" s="45">
        <f>Frumgögn!BB13</f>
        <v>23630</v>
      </c>
      <c r="W434" s="46">
        <f>Frumgögn!BC13</f>
        <v>12186</v>
      </c>
      <c r="X434" s="47">
        <f>Frumgögn!BD13</f>
        <v>11444</v>
      </c>
      <c r="Y434" s="10">
        <f t="shared" si="125"/>
        <v>-3.3465702186557693E-2</v>
      </c>
      <c r="Z434" s="53">
        <f t="shared" si="126"/>
        <v>3.1427990794597592E-2</v>
      </c>
    </row>
    <row r="435" spans="2:26" x14ac:dyDescent="0.35">
      <c r="B435" s="2" t="s">
        <v>17</v>
      </c>
      <c r="C435" s="68">
        <f>Frumgögn!BB36</f>
        <v>319</v>
      </c>
      <c r="D435" s="69">
        <f>Frumgögn!BC36</f>
        <v>156</v>
      </c>
      <c r="E435" s="70">
        <f>Frumgögn!BD36</f>
        <v>163</v>
      </c>
      <c r="F435" s="71">
        <f>Frumgögn!BB58</f>
        <v>300</v>
      </c>
      <c r="G435" s="72">
        <f>Frumgögn!BC58</f>
        <v>155</v>
      </c>
      <c r="H435" s="73">
        <f>Frumgögn!BD58</f>
        <v>145</v>
      </c>
      <c r="I435" s="74">
        <f>Frumgögn!BB80</f>
        <v>49</v>
      </c>
      <c r="J435" s="69">
        <f>Frumgögn!BC80</f>
        <v>23</v>
      </c>
      <c r="K435" s="70">
        <f>Frumgögn!BD80</f>
        <v>26</v>
      </c>
      <c r="L435" s="71">
        <f>Frumgögn!BB102</f>
        <v>4</v>
      </c>
      <c r="M435" s="72">
        <f>Frumgögn!BC102</f>
        <v>4</v>
      </c>
      <c r="N435" s="73">
        <f>Frumgögn!BD102</f>
        <v>0</v>
      </c>
      <c r="P435" s="45">
        <f t="shared" si="120"/>
        <v>672</v>
      </c>
      <c r="Q435" s="46">
        <f t="shared" si="121"/>
        <v>338</v>
      </c>
      <c r="R435" s="47">
        <f t="shared" si="122"/>
        <v>334</v>
      </c>
      <c r="S435" s="52">
        <f t="shared" si="123"/>
        <v>-3.1474066486637489E-2</v>
      </c>
      <c r="T435" s="53">
        <f t="shared" si="124"/>
        <v>3.1101592327032312E-2</v>
      </c>
      <c r="V435" s="45">
        <f>Frumgögn!BB14</f>
        <v>22243</v>
      </c>
      <c r="W435" s="46">
        <f>Frumgögn!BC14</f>
        <v>11289</v>
      </c>
      <c r="X435" s="47">
        <f>Frumgögn!BD14</f>
        <v>10954</v>
      </c>
      <c r="Y435" s="10">
        <f t="shared" si="125"/>
        <v>-3.1002323320535846E-2</v>
      </c>
      <c r="Z435" s="53">
        <f t="shared" si="126"/>
        <v>3.0082332328208845E-2</v>
      </c>
    </row>
    <row r="436" spans="2:26" x14ac:dyDescent="0.35">
      <c r="B436" s="2" t="s">
        <v>18</v>
      </c>
      <c r="C436" s="68">
        <f>Frumgögn!BB37</f>
        <v>352</v>
      </c>
      <c r="D436" s="69">
        <f>Frumgögn!BC37</f>
        <v>199</v>
      </c>
      <c r="E436" s="70">
        <f>Frumgögn!BD37</f>
        <v>153</v>
      </c>
      <c r="F436" s="71">
        <f>Frumgögn!BB59</f>
        <v>310</v>
      </c>
      <c r="G436" s="72">
        <f>Frumgögn!BC59</f>
        <v>150</v>
      </c>
      <c r="H436" s="73">
        <f>Frumgögn!BD59</f>
        <v>160</v>
      </c>
      <c r="I436" s="74">
        <f>Frumgögn!BB81</f>
        <v>39</v>
      </c>
      <c r="J436" s="69">
        <f>Frumgögn!BC81</f>
        <v>19</v>
      </c>
      <c r="K436" s="70">
        <f>Frumgögn!BD81</f>
        <v>20</v>
      </c>
      <c r="L436" s="71">
        <f>Frumgögn!BB103</f>
        <v>9</v>
      </c>
      <c r="M436" s="72">
        <f>Frumgögn!BC103</f>
        <v>5</v>
      </c>
      <c r="N436" s="73">
        <f>Frumgögn!BD103</f>
        <v>4</v>
      </c>
      <c r="P436" s="45">
        <f t="shared" si="120"/>
        <v>710</v>
      </c>
      <c r="Q436" s="46">
        <f t="shared" si="121"/>
        <v>373</v>
      </c>
      <c r="R436" s="47">
        <f t="shared" si="122"/>
        <v>337</v>
      </c>
      <c r="S436" s="52">
        <f t="shared" si="123"/>
        <v>-3.4733215383182789E-2</v>
      </c>
      <c r="T436" s="53">
        <f t="shared" si="124"/>
        <v>3.1380947946736196E-2</v>
      </c>
      <c r="V436" s="45">
        <f>Frumgögn!BB15</f>
        <v>25770</v>
      </c>
      <c r="W436" s="46">
        <f>Frumgögn!BC15</f>
        <v>13251</v>
      </c>
      <c r="X436" s="47">
        <f>Frumgögn!BD15</f>
        <v>12519</v>
      </c>
      <c r="Y436" s="10">
        <f t="shared" si="125"/>
        <v>-3.6390449669627116E-2</v>
      </c>
      <c r="Z436" s="53">
        <f t="shared" si="126"/>
        <v>3.4380200695348417E-2</v>
      </c>
    </row>
    <row r="437" spans="2:26" x14ac:dyDescent="0.35">
      <c r="B437" s="2" t="s">
        <v>19</v>
      </c>
      <c r="C437" s="68">
        <f>Frumgögn!BB38</f>
        <v>352</v>
      </c>
      <c r="D437" s="69">
        <f>Frumgögn!BC38</f>
        <v>193</v>
      </c>
      <c r="E437" s="70">
        <f>Frumgögn!BD38</f>
        <v>159</v>
      </c>
      <c r="F437" s="71">
        <f>Frumgögn!BB60</f>
        <v>336</v>
      </c>
      <c r="G437" s="72">
        <f>Frumgögn!BC60</f>
        <v>174</v>
      </c>
      <c r="H437" s="73">
        <f>Frumgögn!BD60</f>
        <v>162</v>
      </c>
      <c r="I437" s="74">
        <f>Frumgögn!BB82</f>
        <v>37</v>
      </c>
      <c r="J437" s="69">
        <f>Frumgögn!BC82</f>
        <v>17</v>
      </c>
      <c r="K437" s="70">
        <f>Frumgögn!BD82</f>
        <v>20</v>
      </c>
      <c r="L437" s="71">
        <f>Frumgögn!BB104</f>
        <v>11</v>
      </c>
      <c r="M437" s="72">
        <f>Frumgögn!BC104</f>
        <v>10</v>
      </c>
      <c r="N437" s="73">
        <f>Frumgögn!BD104</f>
        <v>1</v>
      </c>
      <c r="P437" s="45">
        <f t="shared" si="120"/>
        <v>736</v>
      </c>
      <c r="Q437" s="46">
        <f t="shared" si="121"/>
        <v>394</v>
      </c>
      <c r="R437" s="47">
        <f t="shared" si="122"/>
        <v>342</v>
      </c>
      <c r="S437" s="52">
        <f t="shared" si="123"/>
        <v>-3.6688704721109973E-2</v>
      </c>
      <c r="T437" s="53">
        <f t="shared" si="124"/>
        <v>3.184654064624267E-2</v>
      </c>
      <c r="V437" s="45">
        <f>Frumgögn!BB16</f>
        <v>30567</v>
      </c>
      <c r="W437" s="46">
        <f>Frumgögn!BC16</f>
        <v>16328</v>
      </c>
      <c r="X437" s="47">
        <f>Frumgögn!BD16</f>
        <v>14239</v>
      </c>
      <c r="Y437" s="10">
        <f t="shared" si="125"/>
        <v>-4.484063559019482E-2</v>
      </c>
      <c r="Z437" s="53">
        <f t="shared" si="126"/>
        <v>3.9103736536549728E-2</v>
      </c>
    </row>
    <row r="438" spans="2:26" x14ac:dyDescent="0.35">
      <c r="B438" s="2" t="s">
        <v>20</v>
      </c>
      <c r="C438" s="68">
        <f>Frumgögn!BB39</f>
        <v>374</v>
      </c>
      <c r="D438" s="69">
        <f>Frumgögn!BC39</f>
        <v>197</v>
      </c>
      <c r="E438" s="70">
        <f>Frumgögn!BD39</f>
        <v>177</v>
      </c>
      <c r="F438" s="71">
        <f>Frumgögn!BB61</f>
        <v>338</v>
      </c>
      <c r="G438" s="72">
        <f>Frumgögn!BC61</f>
        <v>184</v>
      </c>
      <c r="H438" s="73">
        <f>Frumgögn!BD61</f>
        <v>154</v>
      </c>
      <c r="I438" s="74">
        <f>Frumgögn!BB83</f>
        <v>39</v>
      </c>
      <c r="J438" s="69">
        <f>Frumgögn!BC83</f>
        <v>23</v>
      </c>
      <c r="K438" s="70">
        <f>Frumgögn!BD83</f>
        <v>16</v>
      </c>
      <c r="L438" s="71">
        <f>Frumgögn!BB105</f>
        <v>5</v>
      </c>
      <c r="M438" s="72">
        <f>Frumgögn!BC105</f>
        <v>3</v>
      </c>
      <c r="N438" s="73">
        <f>Frumgögn!BD105</f>
        <v>2</v>
      </c>
      <c r="P438" s="45">
        <f t="shared" si="120"/>
        <v>756</v>
      </c>
      <c r="Q438" s="46">
        <f t="shared" si="121"/>
        <v>407</v>
      </c>
      <c r="R438" s="47">
        <f t="shared" si="122"/>
        <v>349</v>
      </c>
      <c r="S438" s="52">
        <f t="shared" si="123"/>
        <v>-3.7899245739826802E-2</v>
      </c>
      <c r="T438" s="53">
        <f t="shared" si="124"/>
        <v>3.2498370425551724E-2</v>
      </c>
      <c r="V438" s="45">
        <f>Frumgögn!BB17</f>
        <v>27388</v>
      </c>
      <c r="W438" s="46">
        <f>Frumgögn!BC17</f>
        <v>14816</v>
      </c>
      <c r="X438" s="47">
        <f>Frumgögn!BD17</f>
        <v>12572</v>
      </c>
      <c r="Y438" s="10">
        <f t="shared" si="125"/>
        <v>-4.0688318036766688E-2</v>
      </c>
      <c r="Z438" s="53">
        <f t="shared" si="126"/>
        <v>3.452575150905985E-2</v>
      </c>
    </row>
    <row r="439" spans="2:26" x14ac:dyDescent="0.35">
      <c r="B439" s="2" t="s">
        <v>21</v>
      </c>
      <c r="C439" s="68">
        <f>Frumgögn!BB40</f>
        <v>377</v>
      </c>
      <c r="D439" s="69">
        <f>Frumgögn!BC40</f>
        <v>209</v>
      </c>
      <c r="E439" s="70">
        <f>Frumgögn!BD40</f>
        <v>168</v>
      </c>
      <c r="F439" s="71">
        <f>Frumgögn!BB62</f>
        <v>318</v>
      </c>
      <c r="G439" s="72">
        <f>Frumgögn!BC62</f>
        <v>159</v>
      </c>
      <c r="H439" s="73">
        <f>Frumgögn!BD62</f>
        <v>159</v>
      </c>
      <c r="I439" s="74">
        <f>Frumgögn!BB84</f>
        <v>34</v>
      </c>
      <c r="J439" s="69">
        <f>Frumgögn!BC84</f>
        <v>20</v>
      </c>
      <c r="K439" s="70">
        <f>Frumgögn!BD84</f>
        <v>14</v>
      </c>
      <c r="L439" s="71">
        <f>Frumgögn!BB106</f>
        <v>6</v>
      </c>
      <c r="M439" s="72">
        <f>Frumgögn!BC106</f>
        <v>4</v>
      </c>
      <c r="N439" s="73">
        <f>Frumgögn!BD106</f>
        <v>2</v>
      </c>
      <c r="P439" s="45">
        <f t="shared" si="120"/>
        <v>735</v>
      </c>
      <c r="Q439" s="46">
        <f t="shared" si="121"/>
        <v>392</v>
      </c>
      <c r="R439" s="47">
        <f t="shared" si="122"/>
        <v>343</v>
      </c>
      <c r="S439" s="52">
        <f t="shared" si="123"/>
        <v>-3.6502467641307386E-2</v>
      </c>
      <c r="T439" s="53">
        <f t="shared" si="124"/>
        <v>3.1939659186143964E-2</v>
      </c>
      <c r="V439" s="45">
        <f>Frumgögn!BB18</f>
        <v>26073</v>
      </c>
      <c r="W439" s="46">
        <f>Frumgögn!BC18</f>
        <v>13992</v>
      </c>
      <c r="X439" s="47">
        <f>Frumgögn!BD18</f>
        <v>12081</v>
      </c>
      <c r="Y439" s="10">
        <f t="shared" si="125"/>
        <v>-3.8425414819819079E-2</v>
      </c>
      <c r="Z439" s="53">
        <f t="shared" si="126"/>
        <v>3.3177346800902965E-2</v>
      </c>
    </row>
    <row r="440" spans="2:26" x14ac:dyDescent="0.35">
      <c r="B440" s="2" t="s">
        <v>22</v>
      </c>
      <c r="C440" s="68">
        <f>Frumgögn!BB41</f>
        <v>263</v>
      </c>
      <c r="D440" s="69">
        <f>Frumgögn!BC41</f>
        <v>145</v>
      </c>
      <c r="E440" s="70">
        <f>Frumgögn!BD41</f>
        <v>118</v>
      </c>
      <c r="F440" s="71">
        <f>Frumgögn!BB63</f>
        <v>290</v>
      </c>
      <c r="G440" s="72">
        <f>Frumgögn!BC63</f>
        <v>152</v>
      </c>
      <c r="H440" s="73">
        <f>Frumgögn!BD63</f>
        <v>138</v>
      </c>
      <c r="I440" s="74">
        <f>Frumgögn!BB85</f>
        <v>38</v>
      </c>
      <c r="J440" s="69">
        <f>Frumgögn!BC85</f>
        <v>16</v>
      </c>
      <c r="K440" s="70">
        <f>Frumgögn!BD85</f>
        <v>22</v>
      </c>
      <c r="L440" s="71">
        <f>Frumgögn!BB107</f>
        <v>5</v>
      </c>
      <c r="M440" s="72">
        <f>Frumgögn!BC107</f>
        <v>2</v>
      </c>
      <c r="N440" s="73">
        <f>Frumgögn!BD107</f>
        <v>3</v>
      </c>
      <c r="P440" s="45">
        <f t="shared" si="120"/>
        <v>596</v>
      </c>
      <c r="Q440" s="46">
        <f t="shared" si="121"/>
        <v>315</v>
      </c>
      <c r="R440" s="47">
        <f t="shared" si="122"/>
        <v>281</v>
      </c>
      <c r="S440" s="52">
        <f t="shared" si="123"/>
        <v>-2.9332340068907718E-2</v>
      </c>
      <c r="T440" s="53">
        <f t="shared" si="124"/>
        <v>2.6166309712263712E-2</v>
      </c>
      <c r="V440" s="45">
        <f>Frumgögn!BB19</f>
        <v>24011</v>
      </c>
      <c r="W440" s="46">
        <f>Frumgögn!BC19</f>
        <v>12557</v>
      </c>
      <c r="X440" s="47">
        <f>Frumgögn!BD19</f>
        <v>11454</v>
      </c>
      <c r="Y440" s="10">
        <f t="shared" si="125"/>
        <v>-3.448455788253775E-2</v>
      </c>
      <c r="Z440" s="53">
        <f t="shared" si="126"/>
        <v>3.1455453212278994E-2</v>
      </c>
    </row>
    <row r="441" spans="2:26" x14ac:dyDescent="0.35">
      <c r="B441" s="2" t="s">
        <v>23</v>
      </c>
      <c r="C441" s="68">
        <f>Frumgögn!BB42</f>
        <v>297</v>
      </c>
      <c r="D441" s="69">
        <f>Frumgögn!BC42</f>
        <v>162</v>
      </c>
      <c r="E441" s="70">
        <f>Frumgögn!BD42</f>
        <v>135</v>
      </c>
      <c r="F441" s="71">
        <f>Frumgögn!BB64</f>
        <v>310</v>
      </c>
      <c r="G441" s="72">
        <f>Frumgögn!BC64</f>
        <v>158</v>
      </c>
      <c r="H441" s="73">
        <f>Frumgögn!BD64</f>
        <v>152</v>
      </c>
      <c r="I441" s="74">
        <f>Frumgögn!BB86</f>
        <v>36</v>
      </c>
      <c r="J441" s="69">
        <f>Frumgögn!BC86</f>
        <v>22</v>
      </c>
      <c r="K441" s="70">
        <f>Frumgögn!BD86</f>
        <v>14</v>
      </c>
      <c r="L441" s="71">
        <f>Frumgögn!BB108</f>
        <v>3</v>
      </c>
      <c r="M441" s="72">
        <f>Frumgögn!BC108</f>
        <v>2</v>
      </c>
      <c r="N441" s="73">
        <f>Frumgögn!BD108</f>
        <v>1</v>
      </c>
      <c r="P441" s="45">
        <f t="shared" si="120"/>
        <v>646</v>
      </c>
      <c r="Q441" s="46">
        <f t="shared" si="121"/>
        <v>344</v>
      </c>
      <c r="R441" s="47">
        <f t="shared" si="122"/>
        <v>302</v>
      </c>
      <c r="S441" s="52">
        <f t="shared" si="123"/>
        <v>-3.2032777726045257E-2</v>
      </c>
      <c r="T441" s="53">
        <f t="shared" si="124"/>
        <v>2.8121799050190893E-2</v>
      </c>
      <c r="V441" s="45">
        <f>Frumgögn!BB20</f>
        <v>22965</v>
      </c>
      <c r="W441" s="46">
        <f>Frumgögn!BC20</f>
        <v>12007</v>
      </c>
      <c r="X441" s="47">
        <f>Frumgögn!BD20</f>
        <v>10958</v>
      </c>
      <c r="Y441" s="10">
        <f t="shared" si="125"/>
        <v>-3.2974124910060583E-2</v>
      </c>
      <c r="Z441" s="53">
        <f t="shared" si="126"/>
        <v>3.0093317295281408E-2</v>
      </c>
    </row>
    <row r="442" spans="2:26" x14ac:dyDescent="0.35">
      <c r="B442" s="2" t="s">
        <v>24</v>
      </c>
      <c r="C442" s="68">
        <f>Frumgögn!BB43</f>
        <v>328</v>
      </c>
      <c r="D442" s="69">
        <f>Frumgögn!BC43</f>
        <v>173</v>
      </c>
      <c r="E442" s="70">
        <f>Frumgögn!BD43</f>
        <v>155</v>
      </c>
      <c r="F442" s="71">
        <f>Frumgögn!BB65</f>
        <v>289</v>
      </c>
      <c r="G442" s="72">
        <f>Frumgögn!BC65</f>
        <v>154</v>
      </c>
      <c r="H442" s="73">
        <f>Frumgögn!BD65</f>
        <v>135</v>
      </c>
      <c r="I442" s="74">
        <f>Frumgögn!BB87</f>
        <v>35</v>
      </c>
      <c r="J442" s="69">
        <f>Frumgögn!BC87</f>
        <v>16</v>
      </c>
      <c r="K442" s="70">
        <f>Frumgögn!BD87</f>
        <v>19</v>
      </c>
      <c r="L442" s="71">
        <f>Frumgögn!BB109</f>
        <v>4</v>
      </c>
      <c r="M442" s="72">
        <f>Frumgögn!BC109</f>
        <v>4</v>
      </c>
      <c r="N442" s="73">
        <f>Frumgögn!BD109</f>
        <v>0</v>
      </c>
      <c r="P442" s="45">
        <f t="shared" si="120"/>
        <v>656</v>
      </c>
      <c r="Q442" s="46">
        <f t="shared" si="121"/>
        <v>347</v>
      </c>
      <c r="R442" s="47">
        <f t="shared" si="122"/>
        <v>309</v>
      </c>
      <c r="S442" s="52">
        <f t="shared" si="123"/>
        <v>-3.2312133345749137E-2</v>
      </c>
      <c r="T442" s="53">
        <f t="shared" si="124"/>
        <v>2.8773628829499954E-2</v>
      </c>
      <c r="V442" s="45">
        <f>Frumgögn!BB21</f>
        <v>22027</v>
      </c>
      <c r="W442" s="46">
        <f>Frumgögn!BC21</f>
        <v>11232</v>
      </c>
      <c r="X442" s="47">
        <f>Frumgögn!BD21</f>
        <v>10795</v>
      </c>
      <c r="Y442" s="10">
        <f t="shared" si="125"/>
        <v>-3.084578753975185E-2</v>
      </c>
      <c r="Z442" s="53">
        <f t="shared" si="126"/>
        <v>2.964567988707454E-2</v>
      </c>
    </row>
    <row r="443" spans="2:26" x14ac:dyDescent="0.35">
      <c r="B443" s="2" t="s">
        <v>25</v>
      </c>
      <c r="C443" s="68">
        <f>Frumgögn!BB44</f>
        <v>334</v>
      </c>
      <c r="D443" s="69">
        <f>Frumgögn!BC44</f>
        <v>180</v>
      </c>
      <c r="E443" s="70">
        <f>Frumgögn!BD44</f>
        <v>154</v>
      </c>
      <c r="F443" s="71">
        <f>Frumgögn!BB66</f>
        <v>312</v>
      </c>
      <c r="G443" s="72">
        <f>Frumgögn!BC66</f>
        <v>149</v>
      </c>
      <c r="H443" s="73">
        <f>Frumgögn!BD66</f>
        <v>163</v>
      </c>
      <c r="I443" s="74">
        <f>Frumgögn!BB88</f>
        <v>43</v>
      </c>
      <c r="J443" s="69">
        <f>Frumgögn!BC88</f>
        <v>21</v>
      </c>
      <c r="K443" s="70">
        <f>Frumgögn!BD88</f>
        <v>22</v>
      </c>
      <c r="L443" s="71">
        <f>Frumgögn!BB110</f>
        <v>14</v>
      </c>
      <c r="M443" s="72">
        <f>Frumgögn!BC110</f>
        <v>8</v>
      </c>
      <c r="N443" s="73">
        <f>Frumgögn!BD110</f>
        <v>6</v>
      </c>
      <c r="P443" s="45">
        <f t="shared" si="120"/>
        <v>703</v>
      </c>
      <c r="Q443" s="46">
        <f t="shared" si="121"/>
        <v>358</v>
      </c>
      <c r="R443" s="47">
        <f t="shared" si="122"/>
        <v>345</v>
      </c>
      <c r="S443" s="52">
        <f t="shared" si="123"/>
        <v>-3.333643728466338E-2</v>
      </c>
      <c r="T443" s="53">
        <f t="shared" si="124"/>
        <v>3.2125896265946551E-2</v>
      </c>
      <c r="V443" s="45">
        <f>Frumgögn!BB22</f>
        <v>21965</v>
      </c>
      <c r="W443" s="46">
        <f>Frumgögn!BC22</f>
        <v>10985</v>
      </c>
      <c r="X443" s="47">
        <f>Frumgögn!BD22</f>
        <v>10980</v>
      </c>
      <c r="Y443" s="10">
        <f t="shared" si="125"/>
        <v>-3.0167465823021194E-2</v>
      </c>
      <c r="Z443" s="53">
        <f t="shared" si="126"/>
        <v>3.0153734614180493E-2</v>
      </c>
    </row>
    <row r="444" spans="2:26" x14ac:dyDescent="0.35">
      <c r="B444" s="2" t="s">
        <v>26</v>
      </c>
      <c r="C444" s="68">
        <f>Frumgögn!BB45</f>
        <v>287</v>
      </c>
      <c r="D444" s="69">
        <f>Frumgögn!BC45</f>
        <v>160</v>
      </c>
      <c r="E444" s="70">
        <f>Frumgögn!BD45</f>
        <v>127</v>
      </c>
      <c r="F444" s="71">
        <f>Frumgögn!BB67</f>
        <v>316</v>
      </c>
      <c r="G444" s="72">
        <f>Frumgögn!BC67</f>
        <v>167</v>
      </c>
      <c r="H444" s="73">
        <f>Frumgögn!BD67</f>
        <v>149</v>
      </c>
      <c r="I444" s="74">
        <f>Frumgögn!BB89</f>
        <v>52</v>
      </c>
      <c r="J444" s="69">
        <f>Frumgögn!BC89</f>
        <v>29</v>
      </c>
      <c r="K444" s="70">
        <f>Frumgögn!BD89</f>
        <v>23</v>
      </c>
      <c r="L444" s="71">
        <f>Frumgögn!BB111</f>
        <v>6</v>
      </c>
      <c r="M444" s="72">
        <f>Frumgögn!BC111</f>
        <v>3</v>
      </c>
      <c r="N444" s="73">
        <f>Frumgögn!BD111</f>
        <v>3</v>
      </c>
      <c r="P444" s="45">
        <f t="shared" si="120"/>
        <v>661</v>
      </c>
      <c r="Q444" s="46">
        <f t="shared" si="121"/>
        <v>359</v>
      </c>
      <c r="R444" s="47">
        <f t="shared" si="122"/>
        <v>302</v>
      </c>
      <c r="S444" s="52">
        <f t="shared" si="123"/>
        <v>-3.3429555824564673E-2</v>
      </c>
      <c r="T444" s="53">
        <f t="shared" si="124"/>
        <v>2.8121799050190893E-2</v>
      </c>
      <c r="V444" s="45">
        <f>Frumgögn!BB23</f>
        <v>20433</v>
      </c>
      <c r="W444" s="46">
        <f>Frumgögn!BC23</f>
        <v>10288</v>
      </c>
      <c r="X444" s="47">
        <f>Frumgögn!BD23</f>
        <v>10145</v>
      </c>
      <c r="Y444" s="10">
        <f t="shared" si="125"/>
        <v>-2.8253335310627407E-2</v>
      </c>
      <c r="Z444" s="53">
        <f t="shared" si="126"/>
        <v>2.7860622737783343E-2</v>
      </c>
    </row>
    <row r="445" spans="2:26" x14ac:dyDescent="0.35">
      <c r="B445" s="2" t="s">
        <v>27</v>
      </c>
      <c r="C445" s="68">
        <f>Frumgögn!BB46</f>
        <v>237</v>
      </c>
      <c r="D445" s="69">
        <f>Frumgögn!BC46</f>
        <v>144</v>
      </c>
      <c r="E445" s="70">
        <f>Frumgögn!BD46</f>
        <v>93</v>
      </c>
      <c r="F445" s="71">
        <f>Frumgögn!BB68</f>
        <v>279</v>
      </c>
      <c r="G445" s="72">
        <f>Frumgögn!BC68</f>
        <v>146</v>
      </c>
      <c r="H445" s="73">
        <f>Frumgögn!BD68</f>
        <v>133</v>
      </c>
      <c r="I445" s="74">
        <f>Frumgögn!BB90</f>
        <v>39</v>
      </c>
      <c r="J445" s="69">
        <f>Frumgögn!BC90</f>
        <v>20</v>
      </c>
      <c r="K445" s="70">
        <f>Frumgögn!BD90</f>
        <v>19</v>
      </c>
      <c r="L445" s="71">
        <f>Frumgögn!BB112</f>
        <v>8</v>
      </c>
      <c r="M445" s="72">
        <f>Frumgögn!BC112</f>
        <v>5</v>
      </c>
      <c r="N445" s="73">
        <f>Frumgögn!BD112</f>
        <v>3</v>
      </c>
      <c r="P445" s="45">
        <f t="shared" si="120"/>
        <v>563</v>
      </c>
      <c r="Q445" s="46">
        <f t="shared" si="121"/>
        <v>315</v>
      </c>
      <c r="R445" s="47">
        <f t="shared" si="122"/>
        <v>248</v>
      </c>
      <c r="S445" s="52">
        <f t="shared" si="123"/>
        <v>-2.9332340068907718E-2</v>
      </c>
      <c r="T445" s="53">
        <f t="shared" si="124"/>
        <v>2.3093397895520999E-2</v>
      </c>
      <c r="V445" s="45">
        <f>Frumgögn!BB24</f>
        <v>16981</v>
      </c>
      <c r="W445" s="46">
        <f>Frumgögn!BC24</f>
        <v>8550</v>
      </c>
      <c r="X445" s="47">
        <f>Frumgögn!BD24</f>
        <v>8431</v>
      </c>
      <c r="Y445" s="10">
        <f t="shared" si="125"/>
        <v>-2.3480367117599564E-2</v>
      </c>
      <c r="Z445" s="53">
        <f t="shared" si="126"/>
        <v>2.3153564347190868E-2</v>
      </c>
    </row>
    <row r="446" spans="2:26" x14ac:dyDescent="0.35">
      <c r="B446" s="2" t="s">
        <v>28</v>
      </c>
      <c r="C446" s="68">
        <f>Frumgögn!BB47</f>
        <v>214</v>
      </c>
      <c r="D446" s="69">
        <f>Frumgögn!BC47</f>
        <v>109</v>
      </c>
      <c r="E446" s="70">
        <f>Frumgögn!BD47</f>
        <v>105</v>
      </c>
      <c r="F446" s="71">
        <f>Frumgögn!BB69</f>
        <v>210</v>
      </c>
      <c r="G446" s="72">
        <f>Frumgögn!BC69</f>
        <v>120</v>
      </c>
      <c r="H446" s="73">
        <f>Frumgögn!BD69</f>
        <v>90</v>
      </c>
      <c r="I446" s="74">
        <f>Frumgögn!BB91</f>
        <v>36</v>
      </c>
      <c r="J446" s="69">
        <f>Frumgögn!BC91</f>
        <v>22</v>
      </c>
      <c r="K446" s="70">
        <f>Frumgögn!BD91</f>
        <v>14</v>
      </c>
      <c r="L446" s="71">
        <f>Frumgögn!BB113</f>
        <v>4</v>
      </c>
      <c r="M446" s="72">
        <f>Frumgögn!BC113</f>
        <v>4</v>
      </c>
      <c r="N446" s="73">
        <f>Frumgögn!BD113</f>
        <v>0</v>
      </c>
      <c r="P446" s="45">
        <f t="shared" si="120"/>
        <v>464</v>
      </c>
      <c r="Q446" s="46">
        <f t="shared" si="121"/>
        <v>255</v>
      </c>
      <c r="R446" s="47">
        <f t="shared" si="122"/>
        <v>209</v>
      </c>
      <c r="S446" s="52">
        <f t="shared" si="123"/>
        <v>-2.3745227674830057E-2</v>
      </c>
      <c r="T446" s="53">
        <f t="shared" si="124"/>
        <v>1.9461774839370519E-2</v>
      </c>
      <c r="V446" s="45">
        <f>Frumgögn!BB25</f>
        <v>13617</v>
      </c>
      <c r="W446" s="46">
        <f>Frumgögn!BC25</f>
        <v>6821</v>
      </c>
      <c r="X446" s="47">
        <f>Frumgögn!BD25</f>
        <v>6796</v>
      </c>
      <c r="Y446" s="10">
        <f t="shared" si="125"/>
        <v>-1.8732115100484985E-2</v>
      </c>
      <c r="Z446" s="53">
        <f t="shared" si="126"/>
        <v>1.866345905628148E-2</v>
      </c>
    </row>
    <row r="447" spans="2:26" x14ac:dyDescent="0.35">
      <c r="B447" s="2" t="s">
        <v>29</v>
      </c>
      <c r="C447" s="68">
        <f>Frumgögn!BB48</f>
        <v>143</v>
      </c>
      <c r="D447" s="69">
        <f>Frumgögn!BC48</f>
        <v>80</v>
      </c>
      <c r="E447" s="70">
        <f>Frumgögn!BD48</f>
        <v>63</v>
      </c>
      <c r="F447" s="71">
        <f>Frumgögn!BB70</f>
        <v>175</v>
      </c>
      <c r="G447" s="72">
        <f>Frumgögn!BC70</f>
        <v>91</v>
      </c>
      <c r="H447" s="73">
        <f>Frumgögn!BD70</f>
        <v>84</v>
      </c>
      <c r="I447" s="74">
        <f>Frumgögn!BB92</f>
        <v>28</v>
      </c>
      <c r="J447" s="69">
        <f>Frumgögn!BC92</f>
        <v>16</v>
      </c>
      <c r="K447" s="70">
        <f>Frumgögn!BD92</f>
        <v>12</v>
      </c>
      <c r="L447" s="71">
        <f>Frumgögn!BB114</f>
        <v>2</v>
      </c>
      <c r="M447" s="72">
        <f>Frumgögn!BC114</f>
        <v>0</v>
      </c>
      <c r="N447" s="73">
        <f>Frumgögn!BD114</f>
        <v>2</v>
      </c>
      <c r="P447" s="45">
        <f t="shared" si="120"/>
        <v>348</v>
      </c>
      <c r="Q447" s="46">
        <f t="shared" si="121"/>
        <v>187</v>
      </c>
      <c r="R447" s="47">
        <f t="shared" si="122"/>
        <v>161</v>
      </c>
      <c r="S447" s="52">
        <f t="shared" si="123"/>
        <v>-1.7413166961542045E-2</v>
      </c>
      <c r="T447" s="53">
        <f t="shared" si="124"/>
        <v>1.499208492410839E-2</v>
      </c>
      <c r="V447" s="45">
        <f>Frumgögn!BB26</f>
        <v>9273</v>
      </c>
      <c r="W447" s="46">
        <f>Frumgögn!BC26</f>
        <v>4402</v>
      </c>
      <c r="X447" s="47">
        <f>Frumgögn!BD26</f>
        <v>4871</v>
      </c>
      <c r="Y447" s="10">
        <f t="shared" si="125"/>
        <v>-1.2088956263353601E-2</v>
      </c>
      <c r="Z447" s="53">
        <f t="shared" si="126"/>
        <v>1.3376943652611401E-2</v>
      </c>
    </row>
    <row r="448" spans="2:26" x14ac:dyDescent="0.35">
      <c r="B448" s="2" t="s">
        <v>30</v>
      </c>
      <c r="C448" s="68">
        <f>Frumgögn!BB49</f>
        <v>87</v>
      </c>
      <c r="D448" s="69">
        <f>Frumgögn!BC49</f>
        <v>37</v>
      </c>
      <c r="E448" s="70">
        <f>Frumgögn!BD49</f>
        <v>50</v>
      </c>
      <c r="F448" s="71">
        <f>Frumgögn!BB71</f>
        <v>94</v>
      </c>
      <c r="G448" s="72">
        <f>Frumgögn!BC71</f>
        <v>45</v>
      </c>
      <c r="H448" s="73">
        <f>Frumgögn!BD71</f>
        <v>49</v>
      </c>
      <c r="I448" s="74">
        <f>Frumgögn!BB93</f>
        <v>15</v>
      </c>
      <c r="J448" s="69">
        <f>Frumgögn!BC93</f>
        <v>7</v>
      </c>
      <c r="K448" s="70">
        <f>Frumgögn!BD93</f>
        <v>8</v>
      </c>
      <c r="L448" s="71">
        <f>Frumgögn!BB115</f>
        <v>1</v>
      </c>
      <c r="M448" s="72">
        <f>Frumgögn!BC115</f>
        <v>1</v>
      </c>
      <c r="N448" s="73">
        <f>Frumgögn!BD115</f>
        <v>0</v>
      </c>
      <c r="P448" s="45">
        <f t="shared" si="120"/>
        <v>197</v>
      </c>
      <c r="Q448" s="46">
        <f t="shared" si="121"/>
        <v>90</v>
      </c>
      <c r="R448" s="47">
        <f t="shared" si="122"/>
        <v>107</v>
      </c>
      <c r="S448" s="52">
        <f t="shared" si="123"/>
        <v>-8.3806685911164917E-3</v>
      </c>
      <c r="T448" s="53">
        <f t="shared" si="124"/>
        <v>9.9636837694384948E-3</v>
      </c>
      <c r="V448" s="45">
        <f>Frumgögn!BB27</f>
        <v>6138</v>
      </c>
      <c r="W448" s="46">
        <f>Frumgögn!BC27</f>
        <v>2866</v>
      </c>
      <c r="X448" s="47">
        <f>Frumgögn!BD27</f>
        <v>3272</v>
      </c>
      <c r="Y448" s="10">
        <f t="shared" si="125"/>
        <v>-7.8707289074900991E-3</v>
      </c>
      <c r="Z448" s="53">
        <f t="shared" si="126"/>
        <v>8.985703065355061E-3</v>
      </c>
    </row>
    <row r="449" spans="1:26" x14ac:dyDescent="0.35">
      <c r="B449" s="2" t="s">
        <v>31</v>
      </c>
      <c r="C449" s="68">
        <f>Frumgögn!BB50</f>
        <v>41</v>
      </c>
      <c r="D449" s="69">
        <f>Frumgögn!BC50</f>
        <v>24</v>
      </c>
      <c r="E449" s="70">
        <f>Frumgögn!BD50</f>
        <v>17</v>
      </c>
      <c r="F449" s="71">
        <f>Frumgögn!BB72</f>
        <v>49</v>
      </c>
      <c r="G449" s="72">
        <f>Frumgögn!BC72</f>
        <v>24</v>
      </c>
      <c r="H449" s="73">
        <f>Frumgögn!BD72</f>
        <v>25</v>
      </c>
      <c r="I449" s="74">
        <f>Frumgögn!BB94</f>
        <v>12</v>
      </c>
      <c r="J449" s="69">
        <f>Frumgögn!BC94</f>
        <v>3</v>
      </c>
      <c r="K449" s="70">
        <f>Frumgögn!BD94</f>
        <v>9</v>
      </c>
      <c r="L449" s="71">
        <f>Frumgögn!BB116</f>
        <v>0</v>
      </c>
      <c r="M449" s="72">
        <f>Frumgögn!BC116</f>
        <v>0</v>
      </c>
      <c r="N449" s="73">
        <f>Frumgögn!BD116</f>
        <v>0</v>
      </c>
      <c r="P449" s="45">
        <f t="shared" si="120"/>
        <v>102</v>
      </c>
      <c r="Q449" s="46">
        <f t="shared" si="121"/>
        <v>51</v>
      </c>
      <c r="R449" s="47">
        <f t="shared" si="122"/>
        <v>51</v>
      </c>
      <c r="S449" s="52">
        <f t="shared" si="123"/>
        <v>-4.7490455349660119E-3</v>
      </c>
      <c r="T449" s="53">
        <f t="shared" si="124"/>
        <v>4.7490455349660119E-3</v>
      </c>
      <c r="V449" s="45">
        <f>Frumgögn!BB28</f>
        <v>4154</v>
      </c>
      <c r="W449" s="46">
        <f>Frumgögn!BC28</f>
        <v>1724</v>
      </c>
      <c r="X449" s="47">
        <f>Frumgögn!BD28</f>
        <v>2430</v>
      </c>
      <c r="Y449" s="10">
        <f t="shared" si="125"/>
        <v>-4.7345208082738774E-3</v>
      </c>
      <c r="Z449" s="53">
        <f t="shared" si="126"/>
        <v>6.6733674965809286E-3</v>
      </c>
    </row>
    <row r="450" spans="1:26" x14ac:dyDescent="0.35">
      <c r="B450" s="2" t="s">
        <v>32</v>
      </c>
      <c r="C450" s="68">
        <f>Frumgögn!BB51</f>
        <v>24</v>
      </c>
      <c r="D450" s="69">
        <f>Frumgögn!BC51</f>
        <v>8</v>
      </c>
      <c r="E450" s="70">
        <f>Frumgögn!BD51</f>
        <v>16</v>
      </c>
      <c r="F450" s="71">
        <f>Frumgögn!BB73</f>
        <v>27</v>
      </c>
      <c r="G450" s="72">
        <f>Frumgögn!BC73</f>
        <v>15</v>
      </c>
      <c r="H450" s="73">
        <f>Frumgögn!BD73</f>
        <v>12</v>
      </c>
      <c r="I450" s="74">
        <f>Frumgögn!BB95</f>
        <v>4</v>
      </c>
      <c r="J450" s="69">
        <f>Frumgögn!BC95</f>
        <v>1</v>
      </c>
      <c r="K450" s="70">
        <f>Frumgögn!BD95</f>
        <v>3</v>
      </c>
      <c r="L450" s="71">
        <f>Frumgögn!BB117</f>
        <v>0</v>
      </c>
      <c r="M450" s="72">
        <f>Frumgögn!BC117</f>
        <v>0</v>
      </c>
      <c r="N450" s="73">
        <f>Frumgögn!BD117</f>
        <v>0</v>
      </c>
      <c r="P450" s="45">
        <f t="shared" si="120"/>
        <v>55</v>
      </c>
      <c r="Q450" s="46">
        <f t="shared" si="121"/>
        <v>24</v>
      </c>
      <c r="R450" s="47">
        <f t="shared" si="122"/>
        <v>31</v>
      </c>
      <c r="S450" s="52">
        <f t="shared" si="123"/>
        <v>-2.2348449576310644E-3</v>
      </c>
      <c r="T450" s="53">
        <f t="shared" si="124"/>
        <v>2.8866747369401249E-3</v>
      </c>
      <c r="V450" s="45">
        <f>Frumgögn!BB29</f>
        <v>1866</v>
      </c>
      <c r="W450" s="46">
        <f>Frumgögn!BC29</f>
        <v>667</v>
      </c>
      <c r="X450" s="47">
        <f>Frumgögn!BD29</f>
        <v>1199</v>
      </c>
      <c r="Y450" s="10">
        <f t="shared" si="125"/>
        <v>-1.83174325934958E-3</v>
      </c>
      <c r="Z450" s="53">
        <f t="shared" si="126"/>
        <v>3.2927438800002197E-3</v>
      </c>
    </row>
    <row r="451" spans="1:26" x14ac:dyDescent="0.35">
      <c r="B451" s="2" t="s">
        <v>33</v>
      </c>
      <c r="C451" s="68">
        <f>Frumgögn!BB52</f>
        <v>3</v>
      </c>
      <c r="D451" s="69">
        <f>Frumgögn!BC52</f>
        <v>1</v>
      </c>
      <c r="E451" s="70">
        <f>Frumgögn!BD52</f>
        <v>2</v>
      </c>
      <c r="F451" s="71">
        <f>Frumgögn!BB74</f>
        <v>2</v>
      </c>
      <c r="G451" s="72">
        <f>Frumgögn!BC74</f>
        <v>1</v>
      </c>
      <c r="H451" s="73">
        <f>Frumgögn!BD74</f>
        <v>1</v>
      </c>
      <c r="I451" s="74">
        <f>Frumgögn!BB96</f>
        <v>3</v>
      </c>
      <c r="J451" s="69">
        <f>Frumgögn!BC96</f>
        <v>2</v>
      </c>
      <c r="K451" s="70">
        <f>Frumgögn!BD96</f>
        <v>1</v>
      </c>
      <c r="L451" s="71">
        <f>Frumgögn!BB118</f>
        <v>0</v>
      </c>
      <c r="M451" s="72">
        <f>Frumgögn!BC118</f>
        <v>0</v>
      </c>
      <c r="N451" s="73">
        <f>Frumgögn!BD118</f>
        <v>0</v>
      </c>
      <c r="P451" s="45">
        <f t="shared" si="120"/>
        <v>8</v>
      </c>
      <c r="Q451" s="46">
        <f t="shared" si="121"/>
        <v>4</v>
      </c>
      <c r="R451" s="47">
        <f t="shared" si="122"/>
        <v>4</v>
      </c>
      <c r="S451" s="52">
        <f t="shared" si="123"/>
        <v>-3.7247415960517741E-4</v>
      </c>
      <c r="T451" s="53">
        <f t="shared" si="124"/>
        <v>3.7247415960517741E-4</v>
      </c>
      <c r="V451" s="45">
        <f>Frumgögn!BB30</f>
        <v>394</v>
      </c>
      <c r="W451" s="46">
        <f>Frumgögn!BC30</f>
        <v>109</v>
      </c>
      <c r="X451" s="47">
        <f>Frumgögn!BD30</f>
        <v>285</v>
      </c>
      <c r="Y451" s="10">
        <f t="shared" si="125"/>
        <v>-2.9934035272729268E-4</v>
      </c>
      <c r="Z451" s="53">
        <f t="shared" si="126"/>
        <v>7.826789039199855E-4</v>
      </c>
    </row>
    <row r="452" spans="1:26" ht="15" thickBot="1" x14ac:dyDescent="0.4">
      <c r="B452" s="2" t="s">
        <v>34</v>
      </c>
      <c r="C452" s="75">
        <f>Frumgögn!BB53</f>
        <v>2</v>
      </c>
      <c r="D452" s="76">
        <f>Frumgögn!BC53</f>
        <v>1</v>
      </c>
      <c r="E452" s="77">
        <f>Frumgögn!BD53</f>
        <v>1</v>
      </c>
      <c r="F452" s="78">
        <f>Frumgögn!BB75</f>
        <v>0</v>
      </c>
      <c r="G452" s="79">
        <f>Frumgögn!BC75</f>
        <v>0</v>
      </c>
      <c r="H452" s="80">
        <f>Frumgögn!BD75</f>
        <v>0</v>
      </c>
      <c r="I452" s="81">
        <f>Frumgögn!BB97</f>
        <v>0</v>
      </c>
      <c r="J452" s="76">
        <f>Frumgögn!BC97</f>
        <v>0</v>
      </c>
      <c r="K452" s="77">
        <f>Frumgögn!BD97</f>
        <v>0</v>
      </c>
      <c r="L452" s="78">
        <f>Frumgögn!BB119</f>
        <v>0</v>
      </c>
      <c r="M452" s="79">
        <f>Frumgögn!BC119</f>
        <v>0</v>
      </c>
      <c r="N452" s="80">
        <f>Frumgögn!BD119</f>
        <v>0</v>
      </c>
      <c r="P452" s="48">
        <f t="shared" si="120"/>
        <v>2</v>
      </c>
      <c r="Q452" s="49">
        <f t="shared" si="121"/>
        <v>1</v>
      </c>
      <c r="R452" s="50">
        <f t="shared" si="122"/>
        <v>1</v>
      </c>
      <c r="S452" s="54">
        <f t="shared" si="123"/>
        <v>-9.3118539901294352E-5</v>
      </c>
      <c r="T452" s="55">
        <f t="shared" si="124"/>
        <v>9.3118539901294352E-5</v>
      </c>
      <c r="V452" s="48">
        <f>Frumgögn!BB31</f>
        <v>50</v>
      </c>
      <c r="W452" s="49">
        <f>Frumgögn!BC31</f>
        <v>11</v>
      </c>
      <c r="X452" s="50">
        <f>Frumgögn!BD31</f>
        <v>39</v>
      </c>
      <c r="Y452" s="60">
        <f t="shared" si="125"/>
        <v>-3.0208659449543301E-5</v>
      </c>
      <c r="Z452" s="55">
        <f t="shared" si="126"/>
        <v>1.071034289574717E-4</v>
      </c>
    </row>
    <row r="453" spans="1:26" x14ac:dyDescent="0.35">
      <c r="B453" s="9"/>
      <c r="C453" s="9"/>
      <c r="D453" s="9"/>
      <c r="H453" s="9"/>
      <c r="I453" s="9"/>
      <c r="J453" s="10"/>
      <c r="O453" s="2" t="s">
        <v>43</v>
      </c>
      <c r="P453" s="9">
        <f>SUM(P432:P452)</f>
        <v>10739</v>
      </c>
      <c r="Q453" s="9">
        <f>SUM(Q432:Q452)</f>
        <v>5649</v>
      </c>
      <c r="R453" s="9">
        <f>SUM(R432:R452)</f>
        <v>5090</v>
      </c>
      <c r="S453" s="10"/>
      <c r="T453" s="10"/>
      <c r="U453" s="2" t="s">
        <v>43</v>
      </c>
      <c r="V453" s="9">
        <f>SUM(V432:V452)</f>
        <v>364134</v>
      </c>
      <c r="W453" s="9">
        <f>SUM(W432:W452)</f>
        <v>186941</v>
      </c>
      <c r="X453" s="9">
        <f>SUM(X432:X452)</f>
        <v>177193</v>
      </c>
    </row>
    <row r="454" spans="1:26" ht="15" thickBot="1" x14ac:dyDescent="0.4">
      <c r="Q454" s="9"/>
    </row>
    <row r="455" spans="1:26" ht="21.5" thickBot="1" x14ac:dyDescent="0.55000000000000004">
      <c r="A455" s="2" t="s">
        <v>39</v>
      </c>
      <c r="B455" s="58">
        <v>2021</v>
      </c>
      <c r="C455" s="227" t="s">
        <v>35</v>
      </c>
      <c r="D455" s="228"/>
      <c r="E455" s="229"/>
      <c r="F455" s="227" t="s">
        <v>36</v>
      </c>
      <c r="G455" s="228"/>
      <c r="H455" s="229"/>
      <c r="I455" s="227" t="s">
        <v>37</v>
      </c>
      <c r="J455" s="228"/>
      <c r="K455" s="229"/>
      <c r="L455" s="227" t="s">
        <v>38</v>
      </c>
      <c r="M455" s="228"/>
      <c r="N455" s="229"/>
      <c r="O455" s="51"/>
      <c r="P455" s="230" t="s">
        <v>39</v>
      </c>
      <c r="Q455" s="231"/>
      <c r="R455" s="232"/>
      <c r="S455" s="233">
        <f>B455</f>
        <v>2021</v>
      </c>
      <c r="T455" s="234"/>
      <c r="V455" s="230" t="s">
        <v>40</v>
      </c>
      <c r="W455" s="231"/>
      <c r="X455" s="232"/>
      <c r="Y455" s="233">
        <f>B455</f>
        <v>2021</v>
      </c>
      <c r="Z455" s="234"/>
    </row>
    <row r="456" spans="1:26" ht="15" thickBot="1" x14ac:dyDescent="0.4">
      <c r="A456" s="2"/>
      <c r="B456" s="2"/>
      <c r="C456" s="13" t="s">
        <v>10</v>
      </c>
      <c r="D456" s="12" t="s">
        <v>11</v>
      </c>
      <c r="E456" s="14" t="s">
        <v>12</v>
      </c>
      <c r="F456" s="13" t="s">
        <v>10</v>
      </c>
      <c r="G456" s="12" t="s">
        <v>11</v>
      </c>
      <c r="H456" s="14" t="s">
        <v>12</v>
      </c>
      <c r="I456" s="13" t="s">
        <v>10</v>
      </c>
      <c r="J456" s="12" t="s">
        <v>11</v>
      </c>
      <c r="K456" s="14" t="s">
        <v>12</v>
      </c>
      <c r="L456" s="13" t="s">
        <v>10</v>
      </c>
      <c r="M456" s="12" t="s">
        <v>11</v>
      </c>
      <c r="N456" s="14" t="s">
        <v>12</v>
      </c>
      <c r="O456" s="12"/>
      <c r="P456" s="21" t="s">
        <v>10</v>
      </c>
      <c r="Q456" s="22" t="s">
        <v>11</v>
      </c>
      <c r="R456" s="23" t="s">
        <v>12</v>
      </c>
      <c r="S456" s="18" t="s">
        <v>41</v>
      </c>
      <c r="T456" s="20" t="s">
        <v>42</v>
      </c>
      <c r="U456" s="2"/>
      <c r="V456" s="15" t="s">
        <v>10</v>
      </c>
      <c r="W456" s="16" t="s">
        <v>11</v>
      </c>
      <c r="X456" s="17" t="s">
        <v>12</v>
      </c>
      <c r="Y456" s="18" t="s">
        <v>41</v>
      </c>
      <c r="Z456" s="20" t="s">
        <v>42</v>
      </c>
    </row>
    <row r="457" spans="1:26" x14ac:dyDescent="0.35">
      <c r="B457" s="2" t="s">
        <v>14</v>
      </c>
      <c r="C457" s="61">
        <f>Frumgögn!BE33</f>
        <v>303</v>
      </c>
      <c r="D457" s="62">
        <f>Frumgögn!BF33</f>
        <v>150</v>
      </c>
      <c r="E457" s="63">
        <f>Frumgögn!BG33</f>
        <v>153</v>
      </c>
      <c r="F457" s="64">
        <f>Frumgögn!BE55</f>
        <v>297</v>
      </c>
      <c r="G457" s="65">
        <f>Frumgögn!BF55</f>
        <v>151</v>
      </c>
      <c r="H457" s="66">
        <f>Frumgögn!BG55</f>
        <v>146</v>
      </c>
      <c r="I457" s="67">
        <f>Frumgögn!BE77</f>
        <v>43</v>
      </c>
      <c r="J457" s="62">
        <f>Frumgögn!BF77</f>
        <v>19</v>
      </c>
      <c r="K457" s="63">
        <f>Frumgögn!BG77</f>
        <v>24</v>
      </c>
      <c r="L457" s="64">
        <f>Frumgögn!BE99</f>
        <v>2</v>
      </c>
      <c r="M457" s="65">
        <f>Frumgögn!BF99</f>
        <v>2</v>
      </c>
      <c r="N457" s="66">
        <f>Frumgögn!BG99</f>
        <v>0</v>
      </c>
      <c r="P457" s="42">
        <f>C457+F457+I457+L457</f>
        <v>645</v>
      </c>
      <c r="Q457" s="43">
        <f>M457+J457+G457+D457</f>
        <v>322</v>
      </c>
      <c r="R457" s="44">
        <f>N457+K457+H457+E457</f>
        <v>323</v>
      </c>
      <c r="S457" s="52">
        <f>Q457/$P$478*-1</f>
        <v>-2.9677419354838711E-2</v>
      </c>
      <c r="T457" s="53">
        <f>R457/$P$478</f>
        <v>2.9769585253456222E-2</v>
      </c>
      <c r="V457" s="42">
        <f>Frumgögn!BE11</f>
        <v>21827</v>
      </c>
      <c r="W457" s="43">
        <f>Frumgögn!BF11</f>
        <v>11332</v>
      </c>
      <c r="X457" s="44">
        <f>Frumgögn!BG11</f>
        <v>10495</v>
      </c>
      <c r="Y457" s="59">
        <f>W457/$V$478*-1</f>
        <v>-3.0727347664808346E-2</v>
      </c>
      <c r="Z457" s="57">
        <f>X457/$V$478</f>
        <v>2.8457775656738758E-2</v>
      </c>
    </row>
    <row r="458" spans="1:26" x14ac:dyDescent="0.35">
      <c r="B458" s="2" t="s">
        <v>15</v>
      </c>
      <c r="C458" s="68">
        <f>Frumgögn!BE34</f>
        <v>359</v>
      </c>
      <c r="D458" s="69">
        <f>Frumgögn!BF34</f>
        <v>193</v>
      </c>
      <c r="E458" s="70">
        <f>Frumgögn!BG34</f>
        <v>166</v>
      </c>
      <c r="F458" s="71">
        <f>Frumgögn!BE56</f>
        <v>348</v>
      </c>
      <c r="G458" s="72">
        <f>Frumgögn!BF56</f>
        <v>179</v>
      </c>
      <c r="H458" s="73">
        <f>Frumgögn!BG56</f>
        <v>169</v>
      </c>
      <c r="I458" s="74">
        <f>Frumgögn!BE78</f>
        <v>36</v>
      </c>
      <c r="J458" s="69">
        <f>Frumgögn!BF78</f>
        <v>14</v>
      </c>
      <c r="K458" s="70">
        <f>Frumgögn!BG78</f>
        <v>22</v>
      </c>
      <c r="L458" s="71">
        <f>Frumgögn!BE100</f>
        <v>0</v>
      </c>
      <c r="M458" s="72">
        <f>Frumgögn!BF100</f>
        <v>0</v>
      </c>
      <c r="N458" s="73">
        <f>Frumgögn!BG100</f>
        <v>0</v>
      </c>
      <c r="P458" s="45">
        <f t="shared" ref="P458:P477" si="127">C458+F458+I458+L458</f>
        <v>743</v>
      </c>
      <c r="Q458" s="46">
        <f t="shared" ref="Q458:Q477" si="128">M458+J458+G458+D458</f>
        <v>386</v>
      </c>
      <c r="R458" s="47">
        <f t="shared" ref="R458:R477" si="129">N458+K458+H458+E458</f>
        <v>357</v>
      </c>
      <c r="S458" s="52">
        <f t="shared" ref="S458:S477" si="130">Q458/$P$478*-1</f>
        <v>-3.5576036866359448E-2</v>
      </c>
      <c r="T458" s="53">
        <f t="shared" ref="T458:T477" si="131">R458/$P$478</f>
        <v>3.2903225806451615E-2</v>
      </c>
      <c r="V458" s="45">
        <f>Frumgögn!BE12</f>
        <v>22823</v>
      </c>
      <c r="W458" s="46">
        <f>Frumgögn!BF12</f>
        <v>11622</v>
      </c>
      <c r="X458" s="47">
        <f>Frumgögn!BG12</f>
        <v>11201</v>
      </c>
      <c r="Y458" s="10">
        <f t="shared" ref="Y458:Y477" si="132">W458/$V$478*-1</f>
        <v>-3.1513698778715377E-2</v>
      </c>
      <c r="Z458" s="53">
        <f t="shared" ref="Z458:Z477" si="133">X458/$V$478</f>
        <v>3.0372133885767587E-2</v>
      </c>
    </row>
    <row r="459" spans="1:26" x14ac:dyDescent="0.35">
      <c r="B459" s="2" t="s">
        <v>16</v>
      </c>
      <c r="C459" s="68">
        <f>Frumgögn!BE35</f>
        <v>343</v>
      </c>
      <c r="D459" s="69">
        <f>Frumgögn!BF35</f>
        <v>173</v>
      </c>
      <c r="E459" s="70">
        <f>Frumgögn!BG35</f>
        <v>170</v>
      </c>
      <c r="F459" s="71">
        <f>Frumgögn!BE57</f>
        <v>350</v>
      </c>
      <c r="G459" s="72">
        <f>Frumgögn!BF57</f>
        <v>185</v>
      </c>
      <c r="H459" s="73">
        <f>Frumgögn!BG57</f>
        <v>165</v>
      </c>
      <c r="I459" s="74">
        <f>Frumgögn!BE79</f>
        <v>35</v>
      </c>
      <c r="J459" s="69">
        <f>Frumgögn!BF79</f>
        <v>19</v>
      </c>
      <c r="K459" s="70">
        <f>Frumgögn!BG79</f>
        <v>16</v>
      </c>
      <c r="L459" s="71">
        <f>Frumgögn!BE101</f>
        <v>0</v>
      </c>
      <c r="M459" s="72">
        <f>Frumgögn!BF101</f>
        <v>0</v>
      </c>
      <c r="N459" s="73">
        <f>Frumgögn!BG101</f>
        <v>0</v>
      </c>
      <c r="P459" s="45">
        <f t="shared" si="127"/>
        <v>728</v>
      </c>
      <c r="Q459" s="46">
        <f t="shared" si="128"/>
        <v>377</v>
      </c>
      <c r="R459" s="47">
        <f t="shared" si="129"/>
        <v>351</v>
      </c>
      <c r="S459" s="52">
        <f t="shared" si="130"/>
        <v>-3.474654377880184E-2</v>
      </c>
      <c r="T459" s="53">
        <f t="shared" si="131"/>
        <v>3.2350230414746543E-2</v>
      </c>
      <c r="V459" s="45">
        <f>Frumgögn!BE13</f>
        <v>24339</v>
      </c>
      <c r="W459" s="46">
        <f>Frumgögn!BF13</f>
        <v>12528</v>
      </c>
      <c r="X459" s="47">
        <f>Frumgögn!BG13</f>
        <v>11811</v>
      </c>
      <c r="Y459" s="10">
        <f t="shared" si="132"/>
        <v>-3.397036812078353E-2</v>
      </c>
      <c r="Z459" s="53">
        <f t="shared" si="133"/>
        <v>3.2026182780537538E-2</v>
      </c>
    </row>
    <row r="460" spans="1:26" x14ac:dyDescent="0.35">
      <c r="B460" s="2" t="s">
        <v>17</v>
      </c>
      <c r="C460" s="68">
        <f>Frumgögn!BE36</f>
        <v>293</v>
      </c>
      <c r="D460" s="69">
        <f>Frumgögn!BF36</f>
        <v>147</v>
      </c>
      <c r="E460" s="70">
        <f>Frumgögn!BG36</f>
        <v>146</v>
      </c>
      <c r="F460" s="71">
        <f>Frumgögn!BE58</f>
        <v>295</v>
      </c>
      <c r="G460" s="72">
        <f>Frumgögn!BF58</f>
        <v>154</v>
      </c>
      <c r="H460" s="73">
        <f>Frumgögn!BG58</f>
        <v>141</v>
      </c>
      <c r="I460" s="74">
        <f>Frumgögn!BE80</f>
        <v>46</v>
      </c>
      <c r="J460" s="69">
        <f>Frumgögn!BF80</f>
        <v>17</v>
      </c>
      <c r="K460" s="70">
        <f>Frumgögn!BG80</f>
        <v>29</v>
      </c>
      <c r="L460" s="71">
        <f>Frumgögn!BE102</f>
        <v>2</v>
      </c>
      <c r="M460" s="72">
        <f>Frumgögn!BF102</f>
        <v>2</v>
      </c>
      <c r="N460" s="73">
        <f>Frumgögn!BG102</f>
        <v>0</v>
      </c>
      <c r="P460" s="45">
        <f t="shared" si="127"/>
        <v>636</v>
      </c>
      <c r="Q460" s="46">
        <f t="shared" si="128"/>
        <v>320</v>
      </c>
      <c r="R460" s="47">
        <f t="shared" si="129"/>
        <v>316</v>
      </c>
      <c r="S460" s="52">
        <f t="shared" si="130"/>
        <v>-2.9493087557603687E-2</v>
      </c>
      <c r="T460" s="53">
        <f t="shared" si="131"/>
        <v>2.9124423963133642E-2</v>
      </c>
      <c r="V460" s="45">
        <f>Frumgögn!BE14</f>
        <v>22303</v>
      </c>
      <c r="W460" s="46">
        <f>Frumgögn!BF14</f>
        <v>11372</v>
      </c>
      <c r="X460" s="47">
        <f>Frumgögn!BG14</f>
        <v>10931</v>
      </c>
      <c r="Y460" s="10">
        <f t="shared" si="132"/>
        <v>-3.0835809887416212E-2</v>
      </c>
      <c r="Z460" s="53">
        <f t="shared" si="133"/>
        <v>2.9640013883164493E-2</v>
      </c>
    </row>
    <row r="461" spans="1:26" x14ac:dyDescent="0.35">
      <c r="B461" s="2" t="s">
        <v>18</v>
      </c>
      <c r="C461" s="68">
        <f>Frumgögn!BE37</f>
        <v>361</v>
      </c>
      <c r="D461" s="69">
        <f>Frumgögn!BF37</f>
        <v>175</v>
      </c>
      <c r="E461" s="70">
        <f>Frumgögn!BG37</f>
        <v>186</v>
      </c>
      <c r="F461" s="71">
        <f>Frumgögn!BE59</f>
        <v>313</v>
      </c>
      <c r="G461" s="72">
        <f>Frumgögn!BF59</f>
        <v>165</v>
      </c>
      <c r="H461" s="73">
        <f>Frumgögn!BG59</f>
        <v>148</v>
      </c>
      <c r="I461" s="74">
        <f>Frumgögn!BE81</f>
        <v>38</v>
      </c>
      <c r="J461" s="69">
        <f>Frumgögn!BF81</f>
        <v>21</v>
      </c>
      <c r="K461" s="70">
        <f>Frumgögn!BG81</f>
        <v>17</v>
      </c>
      <c r="L461" s="71">
        <f>Frumgögn!BE103</f>
        <v>10</v>
      </c>
      <c r="M461" s="72">
        <f>Frumgögn!BF103</f>
        <v>6</v>
      </c>
      <c r="N461" s="73">
        <f>Frumgögn!BG103</f>
        <v>4</v>
      </c>
      <c r="P461" s="45">
        <f t="shared" si="127"/>
        <v>722</v>
      </c>
      <c r="Q461" s="46">
        <f t="shared" si="128"/>
        <v>367</v>
      </c>
      <c r="R461" s="47">
        <f t="shared" si="129"/>
        <v>355</v>
      </c>
      <c r="S461" s="52">
        <f t="shared" si="130"/>
        <v>-3.3824884792626728E-2</v>
      </c>
      <c r="T461" s="53">
        <f t="shared" si="131"/>
        <v>3.2718894009216591E-2</v>
      </c>
      <c r="V461" s="45">
        <f>Frumgögn!BE15</f>
        <v>25466</v>
      </c>
      <c r="W461" s="46">
        <f>Frumgögn!BF15</f>
        <v>13059</v>
      </c>
      <c r="X461" s="47">
        <f>Frumgögn!BG15</f>
        <v>12407</v>
      </c>
      <c r="Y461" s="10">
        <f t="shared" si="132"/>
        <v>-3.5410204125902948E-2</v>
      </c>
      <c r="Z461" s="53">
        <f t="shared" si="133"/>
        <v>3.3642269897394737E-2</v>
      </c>
    </row>
    <row r="462" spans="1:26" x14ac:dyDescent="0.35">
      <c r="B462" s="2" t="s">
        <v>19</v>
      </c>
      <c r="C462" s="68">
        <f>Frumgögn!BE38</f>
        <v>383</v>
      </c>
      <c r="D462" s="69">
        <f>Frumgögn!BF38</f>
        <v>221</v>
      </c>
      <c r="E462" s="70">
        <f>Frumgögn!BG38</f>
        <v>162</v>
      </c>
      <c r="F462" s="71">
        <f>Frumgögn!BE60</f>
        <v>344</v>
      </c>
      <c r="G462" s="72">
        <f>Frumgögn!BF60</f>
        <v>166</v>
      </c>
      <c r="H462" s="73">
        <f>Frumgögn!BG60</f>
        <v>178</v>
      </c>
      <c r="I462" s="74">
        <f>Frumgögn!BE82</f>
        <v>40</v>
      </c>
      <c r="J462" s="69">
        <f>Frumgögn!BF82</f>
        <v>20</v>
      </c>
      <c r="K462" s="70">
        <f>Frumgögn!BG82</f>
        <v>20</v>
      </c>
      <c r="L462" s="71">
        <f>Frumgögn!BE104</f>
        <v>9</v>
      </c>
      <c r="M462" s="72">
        <f>Frumgögn!BF104</f>
        <v>9</v>
      </c>
      <c r="N462" s="73">
        <f>Frumgögn!BG104</f>
        <v>0</v>
      </c>
      <c r="P462" s="45">
        <f t="shared" si="127"/>
        <v>776</v>
      </c>
      <c r="Q462" s="46">
        <f t="shared" si="128"/>
        <v>416</v>
      </c>
      <c r="R462" s="47">
        <f t="shared" si="129"/>
        <v>360</v>
      </c>
      <c r="S462" s="52">
        <f t="shared" si="130"/>
        <v>-3.8341013824884793E-2</v>
      </c>
      <c r="T462" s="53">
        <f t="shared" si="131"/>
        <v>3.3179723502304151E-2</v>
      </c>
      <c r="V462" s="45">
        <f>Frumgögn!BE16</f>
        <v>30221</v>
      </c>
      <c r="W462" s="46">
        <f>Frumgögn!BF16</f>
        <v>16033</v>
      </c>
      <c r="X462" s="47">
        <f>Frumgögn!BG16</f>
        <v>14188</v>
      </c>
      <c r="Y462" s="10">
        <f t="shared" si="132"/>
        <v>-4.3474370376797758E-2</v>
      </c>
      <c r="Z462" s="53">
        <f t="shared" si="133"/>
        <v>3.8471550359009954E-2</v>
      </c>
    </row>
    <row r="463" spans="1:26" x14ac:dyDescent="0.35">
      <c r="B463" s="2" t="s">
        <v>20</v>
      </c>
      <c r="C463" s="68">
        <f>Frumgögn!BE39</f>
        <v>374</v>
      </c>
      <c r="D463" s="69">
        <f>Frumgögn!BF39</f>
        <v>205</v>
      </c>
      <c r="E463" s="70">
        <f>Frumgögn!BG39</f>
        <v>169</v>
      </c>
      <c r="F463" s="71">
        <f>Frumgögn!BE61</f>
        <v>340</v>
      </c>
      <c r="G463" s="72">
        <f>Frumgögn!BF61</f>
        <v>187</v>
      </c>
      <c r="H463" s="73">
        <f>Frumgögn!BG61</f>
        <v>153</v>
      </c>
      <c r="I463" s="74">
        <f>Frumgögn!BE83</f>
        <v>48</v>
      </c>
      <c r="J463" s="69">
        <f>Frumgögn!BF83</f>
        <v>25</v>
      </c>
      <c r="K463" s="70">
        <f>Frumgögn!BG83</f>
        <v>23</v>
      </c>
      <c r="L463" s="71">
        <f>Frumgögn!BE105</f>
        <v>14</v>
      </c>
      <c r="M463" s="72">
        <f>Frumgögn!BF105</f>
        <v>9</v>
      </c>
      <c r="N463" s="73">
        <f>Frumgögn!BG105</f>
        <v>5</v>
      </c>
      <c r="P463" s="45">
        <f t="shared" si="127"/>
        <v>776</v>
      </c>
      <c r="Q463" s="46">
        <f t="shared" si="128"/>
        <v>426</v>
      </c>
      <c r="R463" s="47">
        <f t="shared" si="129"/>
        <v>350</v>
      </c>
      <c r="S463" s="52">
        <f t="shared" si="130"/>
        <v>-3.9262672811059905E-2</v>
      </c>
      <c r="T463" s="53">
        <f t="shared" si="131"/>
        <v>3.2258064516129031E-2</v>
      </c>
      <c r="V463" s="45">
        <f>Frumgögn!BE17</f>
        <v>28724</v>
      </c>
      <c r="W463" s="46">
        <f>Frumgögn!BF17</f>
        <v>15520</v>
      </c>
      <c r="X463" s="47">
        <f>Frumgögn!BG17</f>
        <v>13204</v>
      </c>
      <c r="Y463" s="10">
        <f t="shared" si="132"/>
        <v>-4.2083342371851885E-2</v>
      </c>
      <c r="Z463" s="53">
        <f t="shared" si="133"/>
        <v>3.5803379682856462E-2</v>
      </c>
    </row>
    <row r="464" spans="1:26" x14ac:dyDescent="0.35">
      <c r="B464" s="2" t="s">
        <v>21</v>
      </c>
      <c r="C464" s="68">
        <f>Frumgögn!BE40</f>
        <v>385</v>
      </c>
      <c r="D464" s="69">
        <f>Frumgögn!BF40</f>
        <v>209</v>
      </c>
      <c r="E464" s="70">
        <f>Frumgögn!BG40</f>
        <v>176</v>
      </c>
      <c r="F464" s="71">
        <f>Frumgögn!BE62</f>
        <v>322</v>
      </c>
      <c r="G464" s="72">
        <f>Frumgögn!BF62</f>
        <v>170</v>
      </c>
      <c r="H464" s="73">
        <f>Frumgögn!BG62</f>
        <v>152</v>
      </c>
      <c r="I464" s="74">
        <f>Frumgögn!BE84</f>
        <v>30</v>
      </c>
      <c r="J464" s="69">
        <f>Frumgögn!BF84</f>
        <v>20</v>
      </c>
      <c r="K464" s="70">
        <f>Frumgögn!BG84</f>
        <v>10</v>
      </c>
      <c r="L464" s="71">
        <f>Frumgögn!BE106</f>
        <v>6</v>
      </c>
      <c r="M464" s="72">
        <f>Frumgögn!BF106</f>
        <v>4</v>
      </c>
      <c r="N464" s="73">
        <f>Frumgögn!BG106</f>
        <v>2</v>
      </c>
      <c r="P464" s="45">
        <f t="shared" si="127"/>
        <v>743</v>
      </c>
      <c r="Q464" s="46">
        <f t="shared" si="128"/>
        <v>403</v>
      </c>
      <c r="R464" s="47">
        <f t="shared" si="129"/>
        <v>340</v>
      </c>
      <c r="S464" s="52">
        <f t="shared" si="130"/>
        <v>-3.7142857142857144E-2</v>
      </c>
      <c r="T464" s="53">
        <f t="shared" si="131"/>
        <v>3.1336405529953919E-2</v>
      </c>
      <c r="V464" s="45">
        <f>Frumgögn!BE18</f>
        <v>26066</v>
      </c>
      <c r="W464" s="46">
        <f>Frumgögn!BF18</f>
        <v>13876</v>
      </c>
      <c r="X464" s="47">
        <f>Frumgögn!BG18</f>
        <v>12190</v>
      </c>
      <c r="Y464" s="10">
        <f t="shared" si="132"/>
        <v>-3.7625545022668606E-2</v>
      </c>
      <c r="Z464" s="53">
        <f t="shared" si="133"/>
        <v>3.3053862339747067E-2</v>
      </c>
    </row>
    <row r="465" spans="1:26" x14ac:dyDescent="0.35">
      <c r="B465" s="2" t="s">
        <v>22</v>
      </c>
      <c r="C465" s="68">
        <f>Frumgögn!BE41</f>
        <v>276</v>
      </c>
      <c r="D465" s="69">
        <f>Frumgögn!BF41</f>
        <v>156</v>
      </c>
      <c r="E465" s="70">
        <f>Frumgögn!BG41</f>
        <v>120</v>
      </c>
      <c r="F465" s="71">
        <f>Frumgögn!BE63</f>
        <v>303</v>
      </c>
      <c r="G465" s="72">
        <f>Frumgögn!BF63</f>
        <v>159</v>
      </c>
      <c r="H465" s="73">
        <f>Frumgögn!BG63</f>
        <v>144</v>
      </c>
      <c r="I465" s="74">
        <f>Frumgögn!BE85</f>
        <v>40</v>
      </c>
      <c r="J465" s="69">
        <f>Frumgögn!BF85</f>
        <v>14</v>
      </c>
      <c r="K465" s="70">
        <f>Frumgögn!BG85</f>
        <v>26</v>
      </c>
      <c r="L465" s="71">
        <f>Frumgögn!BE107</f>
        <v>6</v>
      </c>
      <c r="M465" s="72">
        <f>Frumgögn!BF107</f>
        <v>4</v>
      </c>
      <c r="N465" s="73">
        <f>Frumgögn!BG107</f>
        <v>2</v>
      </c>
      <c r="P465" s="45">
        <f t="shared" si="127"/>
        <v>625</v>
      </c>
      <c r="Q465" s="46">
        <f t="shared" si="128"/>
        <v>333</v>
      </c>
      <c r="R465" s="47">
        <f t="shared" si="129"/>
        <v>292</v>
      </c>
      <c r="S465" s="52">
        <f t="shared" si="130"/>
        <v>-3.0691244239631335E-2</v>
      </c>
      <c r="T465" s="53">
        <f t="shared" si="131"/>
        <v>2.6912442396313366E-2</v>
      </c>
      <c r="V465" s="45">
        <f>Frumgögn!BE19</f>
        <v>24616</v>
      </c>
      <c r="W465" s="46">
        <f>Frumgögn!BF19</f>
        <v>12858</v>
      </c>
      <c r="X465" s="47">
        <f>Frumgögn!BG19</f>
        <v>11758</v>
      </c>
      <c r="Y465" s="10">
        <f t="shared" si="132"/>
        <v>-3.4865181457298423E-2</v>
      </c>
      <c r="Z465" s="53">
        <f t="shared" si="133"/>
        <v>3.1882470335582114E-2</v>
      </c>
    </row>
    <row r="466" spans="1:26" x14ac:dyDescent="0.35">
      <c r="B466" s="2" t="s">
        <v>23</v>
      </c>
      <c r="C466" s="68">
        <f>Frumgögn!BE42</f>
        <v>278</v>
      </c>
      <c r="D466" s="69">
        <f>Frumgögn!BF42</f>
        <v>144</v>
      </c>
      <c r="E466" s="70">
        <f>Frumgögn!BG42</f>
        <v>134</v>
      </c>
      <c r="F466" s="71">
        <f>Frumgögn!BE64</f>
        <v>319</v>
      </c>
      <c r="G466" s="72">
        <f>Frumgögn!BF64</f>
        <v>152</v>
      </c>
      <c r="H466" s="73">
        <f>Frumgögn!BG64</f>
        <v>167</v>
      </c>
      <c r="I466" s="74">
        <f>Frumgögn!BE86</f>
        <v>28</v>
      </c>
      <c r="J466" s="69">
        <f>Frumgögn!BF86</f>
        <v>17</v>
      </c>
      <c r="K466" s="70">
        <f>Frumgögn!BG86</f>
        <v>11</v>
      </c>
      <c r="L466" s="71">
        <f>Frumgögn!BE108</f>
        <v>2</v>
      </c>
      <c r="M466" s="72">
        <f>Frumgögn!BF108</f>
        <v>1</v>
      </c>
      <c r="N466" s="73">
        <f>Frumgögn!BG108</f>
        <v>1</v>
      </c>
      <c r="P466" s="45">
        <f t="shared" si="127"/>
        <v>627</v>
      </c>
      <c r="Q466" s="46">
        <f t="shared" si="128"/>
        <v>314</v>
      </c>
      <c r="R466" s="47">
        <f t="shared" si="129"/>
        <v>313</v>
      </c>
      <c r="S466" s="52">
        <f t="shared" si="130"/>
        <v>-2.8940092165898618E-2</v>
      </c>
      <c r="T466" s="53">
        <f t="shared" si="131"/>
        <v>2.8847926267281106E-2</v>
      </c>
      <c r="V466" s="45">
        <f>Frumgögn!BE20</f>
        <v>23513</v>
      </c>
      <c r="W466" s="46">
        <f>Frumgögn!BF20</f>
        <v>12207</v>
      </c>
      <c r="X466" s="47">
        <f>Frumgögn!BG20</f>
        <v>11306</v>
      </c>
      <c r="Y466" s="10">
        <f t="shared" si="132"/>
        <v>-3.3099958784355406E-2</v>
      </c>
      <c r="Z466" s="53">
        <f t="shared" si="133"/>
        <v>3.0656847220113234E-2</v>
      </c>
    </row>
    <row r="467" spans="1:26" x14ac:dyDescent="0.35">
      <c r="B467" s="2" t="s">
        <v>24</v>
      </c>
      <c r="C467" s="68">
        <f>Frumgögn!BE43</f>
        <v>322</v>
      </c>
      <c r="D467" s="69">
        <f>Frumgögn!BF43</f>
        <v>173</v>
      </c>
      <c r="E467" s="70">
        <f>Frumgögn!BG43</f>
        <v>149</v>
      </c>
      <c r="F467" s="71">
        <f>Frumgögn!BE65</f>
        <v>287</v>
      </c>
      <c r="G467" s="72">
        <f>Frumgögn!BF65</f>
        <v>151</v>
      </c>
      <c r="H467" s="73">
        <f>Frumgögn!BG65</f>
        <v>136</v>
      </c>
      <c r="I467" s="74">
        <f>Frumgögn!BE87</f>
        <v>33</v>
      </c>
      <c r="J467" s="69">
        <f>Frumgögn!BF87</f>
        <v>18</v>
      </c>
      <c r="K467" s="70">
        <f>Frumgögn!BG87</f>
        <v>15</v>
      </c>
      <c r="L467" s="71">
        <f>Frumgögn!BE109</f>
        <v>7</v>
      </c>
      <c r="M467" s="72">
        <f>Frumgögn!BF109</f>
        <v>5</v>
      </c>
      <c r="N467" s="73">
        <f>Frumgögn!BG109</f>
        <v>2</v>
      </c>
      <c r="P467" s="45">
        <f t="shared" si="127"/>
        <v>649</v>
      </c>
      <c r="Q467" s="46">
        <f t="shared" si="128"/>
        <v>347</v>
      </c>
      <c r="R467" s="47">
        <f t="shared" si="129"/>
        <v>302</v>
      </c>
      <c r="S467" s="52">
        <f t="shared" si="130"/>
        <v>-3.1981566820276495E-2</v>
      </c>
      <c r="T467" s="53">
        <f t="shared" si="131"/>
        <v>2.7834101382488478E-2</v>
      </c>
      <c r="V467" s="45">
        <f>Frumgögn!BE21</f>
        <v>21713</v>
      </c>
      <c r="W467" s="46">
        <f>Frumgögn!BF21</f>
        <v>11058</v>
      </c>
      <c r="X467" s="47">
        <f>Frumgögn!BG21</f>
        <v>10655</v>
      </c>
      <c r="Y467" s="10">
        <f t="shared" si="132"/>
        <v>-2.9984381439944467E-2</v>
      </c>
      <c r="Z467" s="53">
        <f t="shared" si="133"/>
        <v>2.889162454717022E-2</v>
      </c>
    </row>
    <row r="468" spans="1:26" x14ac:dyDescent="0.35">
      <c r="B468" s="2" t="s">
        <v>25</v>
      </c>
      <c r="C468" s="68">
        <f>Frumgögn!BE44</f>
        <v>338</v>
      </c>
      <c r="D468" s="69">
        <f>Frumgögn!BF44</f>
        <v>183</v>
      </c>
      <c r="E468" s="70">
        <f>Frumgögn!BG44</f>
        <v>155</v>
      </c>
      <c r="F468" s="71">
        <f>Frumgögn!BE66</f>
        <v>326</v>
      </c>
      <c r="G468" s="72">
        <f>Frumgögn!BF66</f>
        <v>161</v>
      </c>
      <c r="H468" s="73">
        <f>Frumgögn!BG66</f>
        <v>165</v>
      </c>
      <c r="I468" s="74">
        <f>Frumgögn!BE88</f>
        <v>46</v>
      </c>
      <c r="J468" s="69">
        <f>Frumgögn!BF88</f>
        <v>22</v>
      </c>
      <c r="K468" s="70">
        <f>Frumgögn!BG88</f>
        <v>24</v>
      </c>
      <c r="L468" s="71">
        <f>Frumgögn!BE110</f>
        <v>15</v>
      </c>
      <c r="M468" s="72">
        <f>Frumgögn!BF110</f>
        <v>9</v>
      </c>
      <c r="N468" s="73">
        <f>Frumgögn!BG110</f>
        <v>6</v>
      </c>
      <c r="P468" s="45">
        <f t="shared" si="127"/>
        <v>725</v>
      </c>
      <c r="Q468" s="46">
        <f t="shared" si="128"/>
        <v>375</v>
      </c>
      <c r="R468" s="47">
        <f t="shared" si="129"/>
        <v>350</v>
      </c>
      <c r="S468" s="52">
        <f t="shared" si="130"/>
        <v>-3.4562211981566823E-2</v>
      </c>
      <c r="T468" s="53">
        <f t="shared" si="131"/>
        <v>3.2258064516129031E-2</v>
      </c>
      <c r="V468" s="45">
        <f>Frumgögn!BE22</f>
        <v>21958</v>
      </c>
      <c r="W468" s="46">
        <f>Frumgögn!BF22</f>
        <v>10947</v>
      </c>
      <c r="X468" s="47">
        <f>Frumgögn!BG22</f>
        <v>11011</v>
      </c>
      <c r="Y468" s="10">
        <f t="shared" si="132"/>
        <v>-2.9683398772207641E-2</v>
      </c>
      <c r="Z468" s="53">
        <f t="shared" si="133"/>
        <v>2.9856938328380225E-2</v>
      </c>
    </row>
    <row r="469" spans="1:26" x14ac:dyDescent="0.35">
      <c r="B469" s="2" t="s">
        <v>26</v>
      </c>
      <c r="C469" s="68">
        <f>Frumgögn!BE45</f>
        <v>299</v>
      </c>
      <c r="D469" s="69">
        <f>Frumgögn!BF45</f>
        <v>165</v>
      </c>
      <c r="E469" s="70">
        <f>Frumgögn!BG45</f>
        <v>134</v>
      </c>
      <c r="F469" s="71">
        <f>Frumgögn!BE67</f>
        <v>321</v>
      </c>
      <c r="G469" s="72">
        <f>Frumgögn!BF67</f>
        <v>170</v>
      </c>
      <c r="H469" s="73">
        <f>Frumgögn!BG67</f>
        <v>151</v>
      </c>
      <c r="I469" s="74">
        <f>Frumgögn!BE89</f>
        <v>49</v>
      </c>
      <c r="J469" s="69">
        <f>Frumgögn!BF89</f>
        <v>28</v>
      </c>
      <c r="K469" s="70">
        <f>Frumgögn!BG89</f>
        <v>21</v>
      </c>
      <c r="L469" s="71">
        <f>Frumgögn!BE111</f>
        <v>6</v>
      </c>
      <c r="M469" s="72">
        <f>Frumgögn!BF111</f>
        <v>3</v>
      </c>
      <c r="N469" s="73">
        <f>Frumgögn!BG111</f>
        <v>3</v>
      </c>
      <c r="P469" s="45">
        <f t="shared" si="127"/>
        <v>675</v>
      </c>
      <c r="Q469" s="46">
        <f t="shared" si="128"/>
        <v>366</v>
      </c>
      <c r="R469" s="47">
        <f t="shared" si="129"/>
        <v>309</v>
      </c>
      <c r="S469" s="52">
        <f t="shared" si="130"/>
        <v>-3.3732718894009216E-2</v>
      </c>
      <c r="T469" s="53">
        <f t="shared" si="131"/>
        <v>2.8479262672811059E-2</v>
      </c>
      <c r="V469" s="45">
        <f>Frumgögn!BE23</f>
        <v>20864</v>
      </c>
      <c r="W469" s="46">
        <f>Frumgögn!BF23</f>
        <v>10535</v>
      </c>
      <c r="X469" s="47">
        <f>Frumgögn!BG23</f>
        <v>10329</v>
      </c>
      <c r="Y469" s="10">
        <f t="shared" si="132"/>
        <v>-2.8566237879346625E-2</v>
      </c>
      <c r="Z469" s="53">
        <f t="shared" si="133"/>
        <v>2.8007657432916114E-2</v>
      </c>
    </row>
    <row r="470" spans="1:26" x14ac:dyDescent="0.35">
      <c r="B470" s="2" t="s">
        <v>27</v>
      </c>
      <c r="C470" s="68">
        <f>Frumgögn!BE46</f>
        <v>222</v>
      </c>
      <c r="D470" s="69">
        <f>Frumgögn!BF46</f>
        <v>133</v>
      </c>
      <c r="E470" s="70">
        <f>Frumgögn!BG46</f>
        <v>89</v>
      </c>
      <c r="F470" s="71">
        <f>Frumgögn!BE68</f>
        <v>282</v>
      </c>
      <c r="G470" s="72">
        <f>Frumgögn!BF68</f>
        <v>148</v>
      </c>
      <c r="H470" s="73">
        <f>Frumgögn!BG68</f>
        <v>134</v>
      </c>
      <c r="I470" s="74">
        <f>Frumgögn!BE90</f>
        <v>41</v>
      </c>
      <c r="J470" s="69">
        <f>Frumgögn!BF90</f>
        <v>24</v>
      </c>
      <c r="K470" s="70">
        <f>Frumgögn!BG90</f>
        <v>17</v>
      </c>
      <c r="L470" s="71">
        <f>Frumgögn!BE112</f>
        <v>11</v>
      </c>
      <c r="M470" s="72">
        <f>Frumgögn!BF112</f>
        <v>8</v>
      </c>
      <c r="N470" s="73">
        <f>Frumgögn!BG112</f>
        <v>3</v>
      </c>
      <c r="P470" s="45">
        <f t="shared" si="127"/>
        <v>556</v>
      </c>
      <c r="Q470" s="46">
        <f t="shared" si="128"/>
        <v>313</v>
      </c>
      <c r="R470" s="47">
        <f t="shared" si="129"/>
        <v>243</v>
      </c>
      <c r="S470" s="52">
        <f t="shared" si="130"/>
        <v>-2.8847926267281106E-2</v>
      </c>
      <c r="T470" s="53">
        <f t="shared" si="131"/>
        <v>2.2396313364055301E-2</v>
      </c>
      <c r="V470" s="45">
        <f>Frumgögn!BE24</f>
        <v>17415</v>
      </c>
      <c r="W470" s="46">
        <f>Frumgögn!BF24</f>
        <v>8672</v>
      </c>
      <c r="X470" s="47">
        <f>Frumgögn!BG24</f>
        <v>8743</v>
      </c>
      <c r="Y470" s="10">
        <f t="shared" si="132"/>
        <v>-2.3514609861385278E-2</v>
      </c>
      <c r="Z470" s="53">
        <f t="shared" si="133"/>
        <v>2.3707130306514241E-2</v>
      </c>
    </row>
    <row r="471" spans="1:26" x14ac:dyDescent="0.35">
      <c r="B471" s="2" t="s">
        <v>28</v>
      </c>
      <c r="C471" s="68">
        <f>Frumgögn!BE47</f>
        <v>224</v>
      </c>
      <c r="D471" s="69">
        <f>Frumgögn!BF47</f>
        <v>119</v>
      </c>
      <c r="E471" s="70">
        <f>Frumgögn!BG47</f>
        <v>105</v>
      </c>
      <c r="F471" s="71">
        <f>Frumgögn!BE69</f>
        <v>205</v>
      </c>
      <c r="G471" s="72">
        <f>Frumgögn!BF69</f>
        <v>121</v>
      </c>
      <c r="H471" s="73">
        <f>Frumgögn!BG69</f>
        <v>84</v>
      </c>
      <c r="I471" s="74">
        <f>Frumgögn!BE91</f>
        <v>40</v>
      </c>
      <c r="J471" s="69">
        <f>Frumgögn!BF91</f>
        <v>22</v>
      </c>
      <c r="K471" s="70">
        <f>Frumgögn!BG91</f>
        <v>18</v>
      </c>
      <c r="L471" s="71">
        <f>Frumgögn!BE113</f>
        <v>4</v>
      </c>
      <c r="M471" s="72">
        <f>Frumgögn!BF113</f>
        <v>3</v>
      </c>
      <c r="N471" s="73">
        <f>Frumgögn!BG113</f>
        <v>1</v>
      </c>
      <c r="P471" s="45">
        <f t="shared" si="127"/>
        <v>473</v>
      </c>
      <c r="Q471" s="46">
        <f t="shared" si="128"/>
        <v>265</v>
      </c>
      <c r="R471" s="47">
        <f t="shared" si="129"/>
        <v>208</v>
      </c>
      <c r="S471" s="52">
        <f t="shared" si="130"/>
        <v>-2.4423963133640553E-2</v>
      </c>
      <c r="T471" s="53">
        <f t="shared" si="131"/>
        <v>1.9170506912442396E-2</v>
      </c>
      <c r="V471" s="45">
        <f>Frumgögn!BE25</f>
        <v>14168</v>
      </c>
      <c r="W471" s="46">
        <f>Frumgögn!BF25</f>
        <v>7140</v>
      </c>
      <c r="X471" s="47">
        <f>Frumgögn!BG25</f>
        <v>7028</v>
      </c>
      <c r="Y471" s="10">
        <f t="shared" si="132"/>
        <v>-1.9360506735504025E-2</v>
      </c>
      <c r="Z471" s="53">
        <f t="shared" si="133"/>
        <v>1.9056812512201999E-2</v>
      </c>
    </row>
    <row r="472" spans="1:26" x14ac:dyDescent="0.35">
      <c r="B472" s="2" t="s">
        <v>29</v>
      </c>
      <c r="C472" s="68">
        <f>Frumgögn!BE48</f>
        <v>171</v>
      </c>
      <c r="D472" s="69">
        <f>Frumgögn!BF48</f>
        <v>91</v>
      </c>
      <c r="E472" s="70">
        <f>Frumgögn!BG48</f>
        <v>80</v>
      </c>
      <c r="F472" s="71">
        <f>Frumgögn!BE70</f>
        <v>180</v>
      </c>
      <c r="G472" s="72">
        <f>Frumgögn!BF70</f>
        <v>95</v>
      </c>
      <c r="H472" s="73">
        <f>Frumgögn!BG70</f>
        <v>85</v>
      </c>
      <c r="I472" s="74">
        <f>Frumgögn!BE92</f>
        <v>25</v>
      </c>
      <c r="J472" s="69">
        <f>Frumgögn!BF92</f>
        <v>13</v>
      </c>
      <c r="K472" s="70">
        <f>Frumgögn!BG92</f>
        <v>12</v>
      </c>
      <c r="L472" s="71">
        <f>Frumgögn!BE114</f>
        <v>3</v>
      </c>
      <c r="M472" s="72">
        <f>Frumgögn!BF114</f>
        <v>1</v>
      </c>
      <c r="N472" s="73">
        <f>Frumgögn!BG114</f>
        <v>2</v>
      </c>
      <c r="P472" s="45">
        <f t="shared" si="127"/>
        <v>379</v>
      </c>
      <c r="Q472" s="46">
        <f t="shared" si="128"/>
        <v>200</v>
      </c>
      <c r="R472" s="47">
        <f t="shared" si="129"/>
        <v>179</v>
      </c>
      <c r="S472" s="52">
        <f t="shared" si="130"/>
        <v>-1.8433179723502304E-2</v>
      </c>
      <c r="T472" s="53">
        <f t="shared" si="131"/>
        <v>1.6497695852534563E-2</v>
      </c>
      <c r="V472" s="45">
        <f>Frumgögn!BE26</f>
        <v>9981</v>
      </c>
      <c r="W472" s="46">
        <f>Frumgögn!BF26</f>
        <v>4795</v>
      </c>
      <c r="X472" s="47">
        <f>Frumgögn!BG26</f>
        <v>5186</v>
      </c>
      <c r="Y472" s="10">
        <f t="shared" si="132"/>
        <v>-1.3001908935117899E-2</v>
      </c>
      <c r="Z472" s="53">
        <f t="shared" si="133"/>
        <v>1.4062127161109786E-2</v>
      </c>
    </row>
    <row r="473" spans="1:26" x14ac:dyDescent="0.35">
      <c r="B473" s="2" t="s">
        <v>30</v>
      </c>
      <c r="C473" s="68">
        <f>Frumgögn!BE49</f>
        <v>76</v>
      </c>
      <c r="D473" s="69">
        <f>Frumgögn!BF49</f>
        <v>33</v>
      </c>
      <c r="E473" s="70">
        <f>Frumgögn!BG49</f>
        <v>43</v>
      </c>
      <c r="F473" s="71">
        <f>Frumgögn!BE71</f>
        <v>106</v>
      </c>
      <c r="G473" s="72">
        <f>Frumgögn!BF71</f>
        <v>56</v>
      </c>
      <c r="H473" s="73">
        <f>Frumgögn!BG71</f>
        <v>50</v>
      </c>
      <c r="I473" s="74">
        <f>Frumgögn!BE93</f>
        <v>15</v>
      </c>
      <c r="J473" s="69">
        <f>Frumgögn!BF93</f>
        <v>7</v>
      </c>
      <c r="K473" s="70">
        <f>Frumgögn!BG93</f>
        <v>8</v>
      </c>
      <c r="L473" s="71">
        <f>Frumgögn!BE115</f>
        <v>1</v>
      </c>
      <c r="M473" s="72">
        <f>Frumgögn!BF115</f>
        <v>1</v>
      </c>
      <c r="N473" s="73">
        <f>Frumgögn!BG115</f>
        <v>0</v>
      </c>
      <c r="P473" s="45">
        <f t="shared" si="127"/>
        <v>198</v>
      </c>
      <c r="Q473" s="46">
        <f t="shared" si="128"/>
        <v>97</v>
      </c>
      <c r="R473" s="47">
        <f t="shared" si="129"/>
        <v>101</v>
      </c>
      <c r="S473" s="52">
        <f t="shared" si="130"/>
        <v>-8.9400921658986179E-3</v>
      </c>
      <c r="T473" s="53">
        <f t="shared" si="131"/>
        <v>9.308755760368664E-3</v>
      </c>
      <c r="V473" s="45">
        <f>Frumgögn!BE27</f>
        <v>6245</v>
      </c>
      <c r="W473" s="46">
        <f>Frumgögn!BF27</f>
        <v>2905</v>
      </c>
      <c r="X473" s="47">
        <f>Frumgögn!BG27</f>
        <v>3340</v>
      </c>
      <c r="Y473" s="10">
        <f t="shared" si="132"/>
        <v>-7.8770689168962457E-3</v>
      </c>
      <c r="Z473" s="53">
        <f t="shared" si="133"/>
        <v>9.0565955877567848E-3</v>
      </c>
    </row>
    <row r="474" spans="1:26" x14ac:dyDescent="0.35">
      <c r="B474" s="2" t="s">
        <v>31</v>
      </c>
      <c r="C474" s="68">
        <f>Frumgögn!BE50</f>
        <v>45</v>
      </c>
      <c r="D474" s="69">
        <f>Frumgögn!BF50</f>
        <v>23</v>
      </c>
      <c r="E474" s="70">
        <f>Frumgögn!BG50</f>
        <v>22</v>
      </c>
      <c r="F474" s="71">
        <f>Frumgögn!BE72</f>
        <v>52</v>
      </c>
      <c r="G474" s="72">
        <f>Frumgögn!BF72</f>
        <v>25</v>
      </c>
      <c r="H474" s="73">
        <f>Frumgögn!BG72</f>
        <v>27</v>
      </c>
      <c r="I474" s="74">
        <f>Frumgögn!BE94</f>
        <v>12</v>
      </c>
      <c r="J474" s="69">
        <f>Frumgögn!BF94</f>
        <v>2</v>
      </c>
      <c r="K474" s="70">
        <f>Frumgögn!BG94</f>
        <v>10</v>
      </c>
      <c r="L474" s="71">
        <f>Frumgögn!BE116</f>
        <v>0</v>
      </c>
      <c r="M474" s="72">
        <f>Frumgögn!BF116</f>
        <v>0</v>
      </c>
      <c r="N474" s="73">
        <f>Frumgögn!BG116</f>
        <v>0</v>
      </c>
      <c r="P474" s="45">
        <f t="shared" si="127"/>
        <v>109</v>
      </c>
      <c r="Q474" s="46">
        <f t="shared" si="128"/>
        <v>50</v>
      </c>
      <c r="R474" s="47">
        <f t="shared" si="129"/>
        <v>59</v>
      </c>
      <c r="S474" s="52">
        <f t="shared" si="130"/>
        <v>-4.608294930875576E-3</v>
      </c>
      <c r="T474" s="53">
        <f t="shared" si="131"/>
        <v>5.4377880184331802E-3</v>
      </c>
      <c r="V474" s="45">
        <f>Frumgögn!BE28</f>
        <v>4072</v>
      </c>
      <c r="W474" s="46">
        <f>Frumgögn!BF28</f>
        <v>1729</v>
      </c>
      <c r="X474" s="47">
        <f>Frumgögn!BG28</f>
        <v>2343</v>
      </c>
      <c r="Y474" s="10">
        <f t="shared" si="132"/>
        <v>-4.688279572224994E-3</v>
      </c>
      <c r="Z474" s="53">
        <f t="shared" si="133"/>
        <v>6.353174689255732E-3</v>
      </c>
    </row>
    <row r="475" spans="1:26" x14ac:dyDescent="0.35">
      <c r="B475" s="2" t="s">
        <v>32</v>
      </c>
      <c r="C475" s="68">
        <f>Frumgögn!BE51</f>
        <v>24</v>
      </c>
      <c r="D475" s="69">
        <f>Frumgögn!BF51</f>
        <v>10</v>
      </c>
      <c r="E475" s="70">
        <f>Frumgögn!BG51</f>
        <v>14</v>
      </c>
      <c r="F475" s="71">
        <f>Frumgögn!BE73</f>
        <v>28</v>
      </c>
      <c r="G475" s="72">
        <f>Frumgögn!BF73</f>
        <v>14</v>
      </c>
      <c r="H475" s="73">
        <f>Frumgögn!BG73</f>
        <v>14</v>
      </c>
      <c r="I475" s="74">
        <f>Frumgögn!BE95</f>
        <v>6</v>
      </c>
      <c r="J475" s="69">
        <f>Frumgögn!BF95</f>
        <v>2</v>
      </c>
      <c r="K475" s="70">
        <f>Frumgögn!BG95</f>
        <v>4</v>
      </c>
      <c r="L475" s="71">
        <f>Frumgögn!BE117</f>
        <v>0</v>
      </c>
      <c r="M475" s="72">
        <f>Frumgögn!BF117</f>
        <v>0</v>
      </c>
      <c r="N475" s="73">
        <f>Frumgögn!BG117</f>
        <v>0</v>
      </c>
      <c r="P475" s="45">
        <f t="shared" si="127"/>
        <v>58</v>
      </c>
      <c r="Q475" s="46">
        <f t="shared" si="128"/>
        <v>26</v>
      </c>
      <c r="R475" s="47">
        <f t="shared" si="129"/>
        <v>32</v>
      </c>
      <c r="S475" s="52">
        <f t="shared" si="130"/>
        <v>-2.3963133640552995E-3</v>
      </c>
      <c r="T475" s="53">
        <f t="shared" si="131"/>
        <v>2.9493087557603687E-3</v>
      </c>
      <c r="V475" s="45">
        <f>Frumgögn!BE29</f>
        <v>2012</v>
      </c>
      <c r="W475" s="46">
        <f>Frumgögn!BF29</f>
        <v>718</v>
      </c>
      <c r="X475" s="47">
        <f>Frumgögn!BG29</f>
        <v>1294</v>
      </c>
      <c r="Y475" s="10">
        <f t="shared" si="132"/>
        <v>-1.9468968958111889E-3</v>
      </c>
      <c r="Z475" s="53">
        <f t="shared" si="133"/>
        <v>3.5087529013644548E-3</v>
      </c>
    </row>
    <row r="476" spans="1:26" x14ac:dyDescent="0.35">
      <c r="B476" s="2" t="s">
        <v>33</v>
      </c>
      <c r="C476" s="68">
        <f>Frumgögn!BE52</f>
        <v>2</v>
      </c>
      <c r="D476" s="69">
        <f>Frumgögn!BF52</f>
        <v>1</v>
      </c>
      <c r="E476" s="70">
        <f>Frumgögn!BG52</f>
        <v>1</v>
      </c>
      <c r="F476" s="71">
        <f>Frumgögn!BE74</f>
        <v>2</v>
      </c>
      <c r="G476" s="72">
        <f>Frumgögn!BF74</f>
        <v>0</v>
      </c>
      <c r="H476" s="73">
        <f>Frumgögn!BG74</f>
        <v>2</v>
      </c>
      <c r="I476" s="74">
        <f>Frumgögn!BE96</f>
        <v>2</v>
      </c>
      <c r="J476" s="69">
        <f>Frumgögn!BF96</f>
        <v>1</v>
      </c>
      <c r="K476" s="70">
        <f>Frumgögn!BG96</f>
        <v>1</v>
      </c>
      <c r="L476" s="71">
        <f>Frumgögn!BE118</f>
        <v>0</v>
      </c>
      <c r="M476" s="72">
        <f>Frumgögn!BF118</f>
        <v>0</v>
      </c>
      <c r="N476" s="73">
        <f>Frumgögn!BG118</f>
        <v>0</v>
      </c>
      <c r="P476" s="45">
        <f t="shared" si="127"/>
        <v>6</v>
      </c>
      <c r="Q476" s="46">
        <f t="shared" si="128"/>
        <v>2</v>
      </c>
      <c r="R476" s="47">
        <f t="shared" si="129"/>
        <v>4</v>
      </c>
      <c r="S476" s="52">
        <f t="shared" si="130"/>
        <v>-1.8433179723502304E-4</v>
      </c>
      <c r="T476" s="53">
        <f t="shared" si="131"/>
        <v>3.6866359447004608E-4</v>
      </c>
      <c r="V476" s="45">
        <f>Frumgögn!BE30</f>
        <v>423</v>
      </c>
      <c r="W476" s="46">
        <f>Frumgögn!BF30</f>
        <v>130</v>
      </c>
      <c r="X476" s="47">
        <f>Frumgögn!BG30</f>
        <v>293</v>
      </c>
      <c r="Y476" s="10">
        <f t="shared" si="132"/>
        <v>-3.5250222347556345E-4</v>
      </c>
      <c r="Z476" s="53">
        <f t="shared" si="133"/>
        <v>7.9448578060261612E-4</v>
      </c>
    </row>
    <row r="477" spans="1:26" ht="15" thickBot="1" x14ac:dyDescent="0.4">
      <c r="B477" s="2" t="s">
        <v>34</v>
      </c>
      <c r="C477" s="75">
        <f>Frumgögn!BE53</f>
        <v>1</v>
      </c>
      <c r="D477" s="76">
        <f>Frumgögn!BF53</f>
        <v>1</v>
      </c>
      <c r="E477" s="77">
        <f>Frumgögn!BG53</f>
        <v>0</v>
      </c>
      <c r="F477" s="78">
        <f>Frumgögn!BE75</f>
        <v>0</v>
      </c>
      <c r="G477" s="79">
        <f>Frumgögn!BF75</f>
        <v>0</v>
      </c>
      <c r="H477" s="80">
        <f>Frumgögn!BG75</f>
        <v>0</v>
      </c>
      <c r="I477" s="81">
        <f>Frumgögn!BE97</f>
        <v>0</v>
      </c>
      <c r="J477" s="76">
        <f>Frumgögn!BF97</f>
        <v>0</v>
      </c>
      <c r="K477" s="77">
        <f>Frumgögn!BG97</f>
        <v>0</v>
      </c>
      <c r="L477" s="78">
        <f>Frumgögn!BE119</f>
        <v>0</v>
      </c>
      <c r="M477" s="79">
        <f>Frumgögn!BF119</f>
        <v>0</v>
      </c>
      <c r="N477" s="80">
        <f>Frumgögn!BG119</f>
        <v>0</v>
      </c>
      <c r="P477" s="48">
        <f t="shared" si="127"/>
        <v>1</v>
      </c>
      <c r="Q477" s="49">
        <f t="shared" si="128"/>
        <v>1</v>
      </c>
      <c r="R477" s="50">
        <f t="shared" si="129"/>
        <v>0</v>
      </c>
      <c r="S477" s="54">
        <f t="shared" si="130"/>
        <v>-9.2165898617511521E-5</v>
      </c>
      <c r="T477" s="55">
        <f t="shared" si="131"/>
        <v>0</v>
      </c>
      <c r="V477" s="48">
        <f>Frumgögn!BE31</f>
        <v>43</v>
      </c>
      <c r="W477" s="49">
        <f>Frumgögn!BF31</f>
        <v>7</v>
      </c>
      <c r="X477" s="50">
        <f>Frumgögn!BG31</f>
        <v>36</v>
      </c>
      <c r="Y477" s="60">
        <f t="shared" si="132"/>
        <v>-1.8980888956376495E-5</v>
      </c>
      <c r="Z477" s="55">
        <f t="shared" si="133"/>
        <v>9.7616000347079118E-5</v>
      </c>
    </row>
    <row r="478" spans="1:26" x14ac:dyDescent="0.35">
      <c r="B478" s="9"/>
      <c r="C478" s="9"/>
      <c r="D478" s="9"/>
      <c r="H478" s="9"/>
      <c r="I478" s="9"/>
      <c r="J478" s="10"/>
      <c r="O478" s="2" t="s">
        <v>43</v>
      </c>
      <c r="P478" s="9">
        <f>SUM(P457:P477)</f>
        <v>10850</v>
      </c>
      <c r="Q478" s="9">
        <f>SUM(Q457:Q477)</f>
        <v>5706</v>
      </c>
      <c r="R478" s="9">
        <f>SUM(R457:R477)</f>
        <v>5144</v>
      </c>
      <c r="U478" s="2" t="s">
        <v>43</v>
      </c>
      <c r="V478" s="9">
        <f>SUM(V457:V477)</f>
        <v>368792</v>
      </c>
      <c r="W478" s="9">
        <f>SUM(W457:W477)</f>
        <v>189043</v>
      </c>
      <c r="X478" s="9">
        <f>SUM(X457:X477)</f>
        <v>179749</v>
      </c>
    </row>
    <row r="479" spans="1:26" ht="15" thickBot="1" x14ac:dyDescent="0.4"/>
    <row r="480" spans="1:26" ht="21.5" thickBot="1" x14ac:dyDescent="0.55000000000000004">
      <c r="A480" s="2" t="s">
        <v>39</v>
      </c>
      <c r="B480" s="58">
        <v>2022</v>
      </c>
      <c r="C480" s="227" t="s">
        <v>35</v>
      </c>
      <c r="D480" s="228"/>
      <c r="E480" s="229"/>
      <c r="F480" s="227" t="s">
        <v>36</v>
      </c>
      <c r="G480" s="228"/>
      <c r="H480" s="229"/>
      <c r="I480" s="227" t="s">
        <v>37</v>
      </c>
      <c r="J480" s="228"/>
      <c r="K480" s="229"/>
      <c r="L480" s="227" t="s">
        <v>38</v>
      </c>
      <c r="M480" s="228"/>
      <c r="N480" s="229"/>
      <c r="O480" s="51"/>
      <c r="P480" s="230" t="s">
        <v>39</v>
      </c>
      <c r="Q480" s="231"/>
      <c r="R480" s="232"/>
      <c r="S480" s="233">
        <f>B480</f>
        <v>2022</v>
      </c>
      <c r="T480" s="234"/>
      <c r="V480" s="230" t="s">
        <v>40</v>
      </c>
      <c r="W480" s="231"/>
      <c r="X480" s="232"/>
      <c r="Y480" s="233">
        <f>B480</f>
        <v>2022</v>
      </c>
      <c r="Z480" s="234"/>
    </row>
    <row r="481" spans="1:26" ht="15" thickBot="1" x14ac:dyDescent="0.4">
      <c r="A481" s="2"/>
      <c r="B481" s="2"/>
      <c r="C481" s="13" t="s">
        <v>10</v>
      </c>
      <c r="D481" s="12" t="s">
        <v>11</v>
      </c>
      <c r="E481" s="14" t="s">
        <v>12</v>
      </c>
      <c r="F481" s="13" t="s">
        <v>10</v>
      </c>
      <c r="G481" s="12" t="s">
        <v>11</v>
      </c>
      <c r="H481" s="14" t="s">
        <v>12</v>
      </c>
      <c r="I481" s="13" t="s">
        <v>10</v>
      </c>
      <c r="J481" s="12" t="s">
        <v>11</v>
      </c>
      <c r="K481" s="14" t="s">
        <v>12</v>
      </c>
      <c r="L481" s="13" t="s">
        <v>10</v>
      </c>
      <c r="M481" s="12" t="s">
        <v>11</v>
      </c>
      <c r="N481" s="14" t="s">
        <v>12</v>
      </c>
      <c r="O481" s="12"/>
      <c r="P481" s="21" t="s">
        <v>10</v>
      </c>
      <c r="Q481" s="22" t="s">
        <v>11</v>
      </c>
      <c r="R481" s="23" t="s">
        <v>12</v>
      </c>
      <c r="S481" s="18" t="s">
        <v>41</v>
      </c>
      <c r="T481" s="20" t="s">
        <v>42</v>
      </c>
      <c r="U481" s="2"/>
      <c r="V481" s="15" t="s">
        <v>10</v>
      </c>
      <c r="W481" s="16" t="s">
        <v>11</v>
      </c>
      <c r="X481" s="17" t="s">
        <v>12</v>
      </c>
      <c r="Y481" s="18" t="s">
        <v>41</v>
      </c>
      <c r="Z481" s="20" t="s">
        <v>42</v>
      </c>
    </row>
    <row r="482" spans="1:26" x14ac:dyDescent="0.35">
      <c r="B482" s="2" t="s">
        <v>14</v>
      </c>
      <c r="C482" s="61">
        <f>Frumgögn!BH33</f>
        <v>291</v>
      </c>
      <c r="D482" s="62">
        <f>Frumgögn!BI33</f>
        <v>144</v>
      </c>
      <c r="E482" s="63">
        <f>Frumgögn!BJ33</f>
        <v>147</v>
      </c>
      <c r="F482" s="64">
        <f>Frumgögn!BH55</f>
        <v>270</v>
      </c>
      <c r="G482" s="65">
        <f>Frumgögn!BI55</f>
        <v>127</v>
      </c>
      <c r="H482" s="66">
        <f>Frumgögn!BJ55</f>
        <v>143</v>
      </c>
      <c r="I482" s="67">
        <f>Frumgögn!BH77</f>
        <v>48</v>
      </c>
      <c r="J482" s="62">
        <f>Frumgögn!BI77</f>
        <v>21</v>
      </c>
      <c r="K482" s="63">
        <f>Frumgögn!BJ77</f>
        <v>27</v>
      </c>
      <c r="L482" s="64">
        <f>Frumgögn!BH99</f>
        <v>1</v>
      </c>
      <c r="M482" s="65">
        <f>Frumgögn!BI99</f>
        <v>1</v>
      </c>
      <c r="N482" s="66">
        <f>Frumgögn!BJ99</f>
        <v>0</v>
      </c>
      <c r="P482" s="42">
        <f>C482+F482+I482+L482</f>
        <v>610</v>
      </c>
      <c r="Q482" s="43">
        <f>M482+J482+G482+D482</f>
        <v>293</v>
      </c>
      <c r="R482" s="44">
        <f>N482+K482+H482+E482</f>
        <v>317</v>
      </c>
      <c r="S482" s="52">
        <f>Q482/$P$503*-1</f>
        <v>-2.6561508476112772E-2</v>
      </c>
      <c r="T482" s="53">
        <f>R482/$P$503</f>
        <v>2.8737195177227812E-2</v>
      </c>
      <c r="V482" s="42">
        <f>Frumgögn!BH11</f>
        <v>22623</v>
      </c>
      <c r="W482" s="43">
        <f>Frumgögn!BI11</f>
        <v>11835</v>
      </c>
      <c r="X482" s="44">
        <f>Frumgögn!BJ11</f>
        <v>10788</v>
      </c>
      <c r="Y482" s="59">
        <f>W482/$V$503*-1</f>
        <v>-3.1455316706002427E-2</v>
      </c>
      <c r="Z482" s="57">
        <f>X482/$V$503</f>
        <v>2.8672577661542388E-2</v>
      </c>
    </row>
    <row r="483" spans="1:26" x14ac:dyDescent="0.35">
      <c r="B483" s="2" t="s">
        <v>15</v>
      </c>
      <c r="C483" s="68">
        <f>Frumgögn!BH34</f>
        <v>370</v>
      </c>
      <c r="D483" s="69">
        <f>Frumgögn!BI34</f>
        <v>197</v>
      </c>
      <c r="E483" s="70">
        <f>Frumgögn!BJ34</f>
        <v>173</v>
      </c>
      <c r="F483" s="71">
        <f>Frumgögn!BH56</f>
        <v>352</v>
      </c>
      <c r="G483" s="72">
        <f>Frumgögn!BI56</f>
        <v>187</v>
      </c>
      <c r="H483" s="73">
        <f>Frumgögn!BJ56</f>
        <v>165</v>
      </c>
      <c r="I483" s="74">
        <f>Frumgögn!BH78</f>
        <v>31</v>
      </c>
      <c r="J483" s="69">
        <f>Frumgögn!BI78</f>
        <v>9</v>
      </c>
      <c r="K483" s="70">
        <f>Frumgögn!BJ78</f>
        <v>22</v>
      </c>
      <c r="L483" s="71">
        <f>Frumgögn!BH100</f>
        <v>1</v>
      </c>
      <c r="M483" s="72">
        <f>Frumgögn!BI100</f>
        <v>1</v>
      </c>
      <c r="N483" s="73">
        <f>Frumgögn!BJ100</f>
        <v>0</v>
      </c>
      <c r="P483" s="45">
        <f t="shared" ref="P483:P502" si="134">C483+F483+I483+L483</f>
        <v>754</v>
      </c>
      <c r="Q483" s="46">
        <f t="shared" ref="Q483:Q502" si="135">M483+J483+G483+D483</f>
        <v>394</v>
      </c>
      <c r="R483" s="47">
        <f t="shared" ref="R483:R502" si="136">N483+K483+H483+E483</f>
        <v>360</v>
      </c>
      <c r="S483" s="52">
        <f t="shared" ref="S483:S502" si="137">Q483/$P$503*-1</f>
        <v>-3.5717523343305232E-2</v>
      </c>
      <c r="T483" s="53">
        <f t="shared" ref="T483:T502" si="138">R483/$P$503</f>
        <v>3.2635300516725592E-2</v>
      </c>
      <c r="V483" s="45">
        <f>Frumgögn!BH12</f>
        <v>22529</v>
      </c>
      <c r="W483" s="46">
        <f>Frumgögn!BI12</f>
        <v>11427</v>
      </c>
      <c r="X483" s="47">
        <f>Frumgögn!BJ12</f>
        <v>11102</v>
      </c>
      <c r="Y483" s="10">
        <f t="shared" ref="Y483:Y502" si="139">W483/$V$503*-1</f>
        <v>-3.0370925559737194E-2</v>
      </c>
      <c r="Z483" s="53">
        <f t="shared" ref="Z483:Z502" si="140">X483/$V$503</f>
        <v>2.9507133592736705E-2</v>
      </c>
    </row>
    <row r="484" spans="1:26" x14ac:dyDescent="0.35">
      <c r="B484" s="2" t="s">
        <v>16</v>
      </c>
      <c r="C484" s="68">
        <f>Frumgögn!BH35</f>
        <v>337</v>
      </c>
      <c r="D484" s="69">
        <f>Frumgögn!BI35</f>
        <v>174</v>
      </c>
      <c r="E484" s="70">
        <f>Frumgögn!BJ35</f>
        <v>163</v>
      </c>
      <c r="F484" s="71">
        <f>Frumgögn!BH57</f>
        <v>326</v>
      </c>
      <c r="G484" s="72">
        <f>Frumgögn!BI57</f>
        <v>172</v>
      </c>
      <c r="H484" s="73">
        <f>Frumgögn!BJ57</f>
        <v>154</v>
      </c>
      <c r="I484" s="74">
        <f>Frumgögn!BH79</f>
        <v>42</v>
      </c>
      <c r="J484" s="69">
        <f>Frumgögn!BI79</f>
        <v>23</v>
      </c>
      <c r="K484" s="70">
        <f>Frumgögn!BJ79</f>
        <v>19</v>
      </c>
      <c r="L484" s="71">
        <f>Frumgögn!BH101</f>
        <v>2</v>
      </c>
      <c r="M484" s="72">
        <f>Frumgögn!BI101</f>
        <v>0</v>
      </c>
      <c r="N484" s="73">
        <f>Frumgögn!BJ101</f>
        <v>2</v>
      </c>
      <c r="P484" s="45">
        <f t="shared" si="134"/>
        <v>707</v>
      </c>
      <c r="Q484" s="46">
        <f t="shared" si="135"/>
        <v>369</v>
      </c>
      <c r="R484" s="47">
        <f t="shared" si="136"/>
        <v>338</v>
      </c>
      <c r="S484" s="52">
        <f t="shared" si="137"/>
        <v>-3.3451183029643734E-2</v>
      </c>
      <c r="T484" s="53">
        <f t="shared" si="138"/>
        <v>3.0640921040703473E-2</v>
      </c>
      <c r="V484" s="45">
        <f>Frumgögn!BH13</f>
        <v>24651</v>
      </c>
      <c r="W484" s="46">
        <f>Frumgögn!BI13</f>
        <v>12704</v>
      </c>
      <c r="X484" s="47">
        <f>Frumgögn!BJ13</f>
        <v>11947</v>
      </c>
      <c r="Y484" s="10">
        <f t="shared" si="139"/>
        <v>-3.3764963534689885E-2</v>
      </c>
      <c r="Z484" s="53">
        <f t="shared" si="140"/>
        <v>3.1752992706937974E-2</v>
      </c>
    </row>
    <row r="485" spans="1:26" x14ac:dyDescent="0.35">
      <c r="B485" s="2" t="s">
        <v>17</v>
      </c>
      <c r="C485" s="68">
        <f>Frumgögn!BH36</f>
        <v>321</v>
      </c>
      <c r="D485" s="69">
        <f>Frumgögn!BI36</f>
        <v>173</v>
      </c>
      <c r="E485" s="70">
        <f>Frumgögn!BJ36</f>
        <v>148</v>
      </c>
      <c r="F485" s="71">
        <f>Frumgögn!BH58</f>
        <v>305</v>
      </c>
      <c r="G485" s="72">
        <f>Frumgögn!BI58</f>
        <v>157</v>
      </c>
      <c r="H485" s="73">
        <f>Frumgögn!BJ58</f>
        <v>148</v>
      </c>
      <c r="I485" s="74">
        <f>Frumgögn!BH80</f>
        <v>45</v>
      </c>
      <c r="J485" s="69">
        <f>Frumgögn!BI80</f>
        <v>17</v>
      </c>
      <c r="K485" s="70">
        <f>Frumgögn!BJ80</f>
        <v>28</v>
      </c>
      <c r="L485" s="71">
        <f>Frumgögn!BH102</f>
        <v>1</v>
      </c>
      <c r="M485" s="72">
        <f>Frumgögn!BI102</f>
        <v>1</v>
      </c>
      <c r="N485" s="73">
        <f>Frumgögn!BJ102</f>
        <v>0</v>
      </c>
      <c r="P485" s="45">
        <f t="shared" si="134"/>
        <v>672</v>
      </c>
      <c r="Q485" s="46">
        <f t="shared" si="135"/>
        <v>348</v>
      </c>
      <c r="R485" s="47">
        <f t="shared" si="136"/>
        <v>324</v>
      </c>
      <c r="S485" s="52">
        <f t="shared" si="137"/>
        <v>-3.1547457166168073E-2</v>
      </c>
      <c r="T485" s="53">
        <f t="shared" si="138"/>
        <v>2.9371770465053033E-2</v>
      </c>
      <c r="V485" s="45">
        <f>Frumgögn!BH14</f>
        <v>22865</v>
      </c>
      <c r="W485" s="46">
        <f>Frumgögn!BI14</f>
        <v>11676</v>
      </c>
      <c r="X485" s="47">
        <f>Frumgögn!BJ14</f>
        <v>11189</v>
      </c>
      <c r="Y485" s="10">
        <f t="shared" si="139"/>
        <v>-3.1032723097531415E-2</v>
      </c>
      <c r="Z485" s="53">
        <f t="shared" si="140"/>
        <v>2.9738364057749146E-2</v>
      </c>
    </row>
    <row r="486" spans="1:26" x14ac:dyDescent="0.35">
      <c r="B486" s="2" t="s">
        <v>18</v>
      </c>
      <c r="C486" s="68">
        <f>Frumgögn!BH37</f>
        <v>357</v>
      </c>
      <c r="D486" s="69">
        <f>Frumgögn!BI37</f>
        <v>175</v>
      </c>
      <c r="E486" s="70">
        <f>Frumgögn!BJ37</f>
        <v>182</v>
      </c>
      <c r="F486" s="71">
        <f>Frumgögn!BH59</f>
        <v>327</v>
      </c>
      <c r="G486" s="72">
        <f>Frumgögn!BI59</f>
        <v>180</v>
      </c>
      <c r="H486" s="73">
        <f>Frumgögn!BJ59</f>
        <v>147</v>
      </c>
      <c r="I486" s="74">
        <f>Frumgögn!BH81</f>
        <v>36</v>
      </c>
      <c r="J486" s="69">
        <f>Frumgögn!BI81</f>
        <v>23</v>
      </c>
      <c r="K486" s="70">
        <f>Frumgögn!BJ81</f>
        <v>13</v>
      </c>
      <c r="L486" s="71">
        <f>Frumgögn!BH103</f>
        <v>11</v>
      </c>
      <c r="M486" s="72">
        <f>Frumgögn!BI103</f>
        <v>7</v>
      </c>
      <c r="N486" s="73">
        <f>Frumgögn!BJ103</f>
        <v>4</v>
      </c>
      <c r="P486" s="45">
        <f t="shared" si="134"/>
        <v>731</v>
      </c>
      <c r="Q486" s="46">
        <f t="shared" si="135"/>
        <v>385</v>
      </c>
      <c r="R486" s="47">
        <f t="shared" si="136"/>
        <v>346</v>
      </c>
      <c r="S486" s="52">
        <f t="shared" si="137"/>
        <v>-3.490164083038709E-2</v>
      </c>
      <c r="T486" s="53">
        <f t="shared" si="138"/>
        <v>3.1366149941075151E-2</v>
      </c>
      <c r="V486" s="45">
        <f>Frumgögn!BH15</f>
        <v>25748</v>
      </c>
      <c r="W486" s="46">
        <f>Frumgögn!BI15</f>
        <v>13154</v>
      </c>
      <c r="X486" s="47">
        <f>Frumgögn!BJ15</f>
        <v>12594</v>
      </c>
      <c r="Y486" s="10">
        <f t="shared" si="139"/>
        <v>-3.496098318130595E-2</v>
      </c>
      <c r="Z486" s="53">
        <f t="shared" si="140"/>
        <v>3.3472603176628181E-2</v>
      </c>
    </row>
    <row r="487" spans="1:26" x14ac:dyDescent="0.35">
      <c r="B487" s="2" t="s">
        <v>19</v>
      </c>
      <c r="C487" s="68">
        <f>Frumgögn!BH38</f>
        <v>405</v>
      </c>
      <c r="D487" s="69">
        <f>Frumgögn!BI38</f>
        <v>232</v>
      </c>
      <c r="E487" s="70">
        <f>Frumgögn!BJ38</f>
        <v>173</v>
      </c>
      <c r="F487" s="71">
        <f>Frumgögn!BH60</f>
        <v>339</v>
      </c>
      <c r="G487" s="72">
        <f>Frumgögn!BI60</f>
        <v>172</v>
      </c>
      <c r="H487" s="73">
        <f>Frumgögn!BJ60</f>
        <v>167</v>
      </c>
      <c r="I487" s="74">
        <f>Frumgögn!BH82</f>
        <v>41</v>
      </c>
      <c r="J487" s="69">
        <f>Frumgögn!BI82</f>
        <v>19</v>
      </c>
      <c r="K487" s="70">
        <f>Frumgögn!BJ82</f>
        <v>22</v>
      </c>
      <c r="L487" s="71">
        <f>Frumgögn!BH104</f>
        <v>7</v>
      </c>
      <c r="M487" s="72">
        <f>Frumgögn!BI104</f>
        <v>4</v>
      </c>
      <c r="N487" s="73">
        <f>Frumgögn!BJ104</f>
        <v>3</v>
      </c>
      <c r="P487" s="45">
        <f t="shared" si="134"/>
        <v>792</v>
      </c>
      <c r="Q487" s="46">
        <f t="shared" si="135"/>
        <v>427</v>
      </c>
      <c r="R487" s="47">
        <f t="shared" si="136"/>
        <v>365</v>
      </c>
      <c r="S487" s="52">
        <f t="shared" si="137"/>
        <v>-3.8709092557338412E-2</v>
      </c>
      <c r="T487" s="53">
        <f t="shared" si="138"/>
        <v>3.308856857945789E-2</v>
      </c>
      <c r="V487" s="45">
        <f>Frumgögn!BH16</f>
        <v>30501</v>
      </c>
      <c r="W487" s="46">
        <f>Frumgögn!BI16</f>
        <v>16052</v>
      </c>
      <c r="X487" s="47">
        <f>Frumgögn!BJ16</f>
        <v>14449</v>
      </c>
      <c r="Y487" s="10">
        <f t="shared" si="139"/>
        <v>-4.2663349705513387E-2</v>
      </c>
      <c r="Z487" s="53">
        <f t="shared" si="140"/>
        <v>3.8402861942123279E-2</v>
      </c>
    </row>
    <row r="488" spans="1:26" x14ac:dyDescent="0.35">
      <c r="B488" s="2" t="s">
        <v>20</v>
      </c>
      <c r="C488" s="68">
        <f>Frumgögn!BH39</f>
        <v>392</v>
      </c>
      <c r="D488" s="69">
        <f>Frumgögn!BI39</f>
        <v>226</v>
      </c>
      <c r="E488" s="70">
        <f>Frumgögn!BJ39</f>
        <v>166</v>
      </c>
      <c r="F488" s="71">
        <f>Frumgögn!BH61</f>
        <v>357</v>
      </c>
      <c r="G488" s="72">
        <f>Frumgögn!BI61</f>
        <v>182</v>
      </c>
      <c r="H488" s="73">
        <f>Frumgögn!BJ61</f>
        <v>175</v>
      </c>
      <c r="I488" s="74">
        <f>Frumgögn!BH83</f>
        <v>47</v>
      </c>
      <c r="J488" s="69">
        <f>Frumgögn!BI83</f>
        <v>25</v>
      </c>
      <c r="K488" s="70">
        <f>Frumgögn!BJ83</f>
        <v>22</v>
      </c>
      <c r="L488" s="71">
        <f>Frumgögn!BH105</f>
        <v>12</v>
      </c>
      <c r="M488" s="72">
        <f>Frumgögn!BI105</f>
        <v>9</v>
      </c>
      <c r="N488" s="73">
        <f>Frumgögn!BJ105</f>
        <v>3</v>
      </c>
      <c r="P488" s="45">
        <f t="shared" si="134"/>
        <v>808</v>
      </c>
      <c r="Q488" s="46">
        <f t="shared" si="135"/>
        <v>442</v>
      </c>
      <c r="R488" s="47">
        <f t="shared" si="136"/>
        <v>366</v>
      </c>
      <c r="S488" s="52">
        <f t="shared" si="137"/>
        <v>-4.0068896745535307E-2</v>
      </c>
      <c r="T488" s="53">
        <f t="shared" si="138"/>
        <v>3.3179222192004351E-2</v>
      </c>
      <c r="V488" s="45">
        <f>Frumgögn!BH17</f>
        <v>30158</v>
      </c>
      <c r="W488" s="46">
        <f>Frumgögn!BI17</f>
        <v>16329</v>
      </c>
      <c r="X488" s="47">
        <f>Frumgögn!BJ17</f>
        <v>13829</v>
      </c>
      <c r="Y488" s="10">
        <f t="shared" si="139"/>
        <v>-4.3399566243541493E-2</v>
      </c>
      <c r="Z488" s="53">
        <f t="shared" si="140"/>
        <v>3.6755012651230039E-2</v>
      </c>
    </row>
    <row r="489" spans="1:26" x14ac:dyDescent="0.35">
      <c r="B489" s="2" t="s">
        <v>21</v>
      </c>
      <c r="C489" s="68">
        <f>Frumgögn!BH40</f>
        <v>398</v>
      </c>
      <c r="D489" s="69">
        <f>Frumgögn!BI40</f>
        <v>213</v>
      </c>
      <c r="E489" s="70">
        <f>Frumgögn!BJ40</f>
        <v>185</v>
      </c>
      <c r="F489" s="71">
        <f>Frumgögn!BH62</f>
        <v>357</v>
      </c>
      <c r="G489" s="72">
        <f>Frumgögn!BI62</f>
        <v>197</v>
      </c>
      <c r="H489" s="73">
        <f>Frumgögn!BJ62</f>
        <v>160</v>
      </c>
      <c r="I489" s="74">
        <f>Frumgögn!BH84</f>
        <v>36</v>
      </c>
      <c r="J489" s="69">
        <f>Frumgögn!BI84</f>
        <v>23</v>
      </c>
      <c r="K489" s="70">
        <f>Frumgögn!BJ84</f>
        <v>13</v>
      </c>
      <c r="L489" s="71">
        <f>Frumgögn!BH106</f>
        <v>7</v>
      </c>
      <c r="M489" s="72">
        <f>Frumgögn!BI106</f>
        <v>5</v>
      </c>
      <c r="N489" s="73">
        <f>Frumgögn!BJ106</f>
        <v>2</v>
      </c>
      <c r="P489" s="45">
        <f t="shared" si="134"/>
        <v>798</v>
      </c>
      <c r="Q489" s="46">
        <f t="shared" si="135"/>
        <v>438</v>
      </c>
      <c r="R489" s="47">
        <f t="shared" si="136"/>
        <v>360</v>
      </c>
      <c r="S489" s="52">
        <f t="shared" si="137"/>
        <v>-3.970628229534947E-2</v>
      </c>
      <c r="T489" s="53">
        <f t="shared" si="138"/>
        <v>3.2635300516725592E-2</v>
      </c>
      <c r="V489" s="45">
        <f>Frumgögn!BH18</f>
        <v>26377</v>
      </c>
      <c r="W489" s="46">
        <f>Frumgögn!BI18</f>
        <v>14061</v>
      </c>
      <c r="X489" s="47">
        <f>Frumgögn!BJ18</f>
        <v>12316</v>
      </c>
      <c r="Y489" s="10">
        <f t="shared" si="139"/>
        <v>-3.737162722459654E-2</v>
      </c>
      <c r="Z489" s="53">
        <f t="shared" si="140"/>
        <v>3.2733728817163146E-2</v>
      </c>
    </row>
    <row r="490" spans="1:26" x14ac:dyDescent="0.35">
      <c r="B490" s="2" t="s">
        <v>22</v>
      </c>
      <c r="C490" s="68">
        <f>Frumgögn!BH41</f>
        <v>312</v>
      </c>
      <c r="D490" s="69">
        <f>Frumgögn!BI41</f>
        <v>178</v>
      </c>
      <c r="E490" s="70">
        <f>Frumgögn!BJ41</f>
        <v>134</v>
      </c>
      <c r="F490" s="71">
        <f>Frumgögn!BH63</f>
        <v>319</v>
      </c>
      <c r="G490" s="72">
        <f>Frumgögn!BI63</f>
        <v>163</v>
      </c>
      <c r="H490" s="73">
        <f>Frumgögn!BJ63</f>
        <v>156</v>
      </c>
      <c r="I490" s="74">
        <f>Frumgögn!BH85</f>
        <v>31</v>
      </c>
      <c r="J490" s="69">
        <f>Frumgögn!BI85</f>
        <v>14</v>
      </c>
      <c r="K490" s="70">
        <f>Frumgögn!BJ85</f>
        <v>17</v>
      </c>
      <c r="L490" s="71">
        <f>Frumgögn!BH107</f>
        <v>4</v>
      </c>
      <c r="M490" s="72">
        <f>Frumgögn!BI107</f>
        <v>3</v>
      </c>
      <c r="N490" s="73">
        <f>Frumgögn!BJ107</f>
        <v>1</v>
      </c>
      <c r="P490" s="45">
        <f t="shared" si="134"/>
        <v>666</v>
      </c>
      <c r="Q490" s="46">
        <f t="shared" si="135"/>
        <v>358</v>
      </c>
      <c r="R490" s="47">
        <f t="shared" si="136"/>
        <v>308</v>
      </c>
      <c r="S490" s="52">
        <f t="shared" si="137"/>
        <v>-3.245399329163267E-2</v>
      </c>
      <c r="T490" s="53">
        <f t="shared" si="138"/>
        <v>2.7921312664309673E-2</v>
      </c>
      <c r="V490" s="45">
        <f>Frumgögn!BH19</f>
        <v>25310</v>
      </c>
      <c r="W490" s="46">
        <f>Frumgögn!BI19</f>
        <v>13295</v>
      </c>
      <c r="X490" s="47">
        <f>Frumgögn!BJ19</f>
        <v>12015</v>
      </c>
      <c r="Y490" s="10">
        <f t="shared" si="139"/>
        <v>-3.5335736003912314E-2</v>
      </c>
      <c r="Z490" s="53">
        <f t="shared" si="140"/>
        <v>3.1933724564648845E-2</v>
      </c>
    </row>
    <row r="491" spans="1:26" x14ac:dyDescent="0.35">
      <c r="B491" s="2" t="s">
        <v>23</v>
      </c>
      <c r="C491" s="68">
        <f>Frumgögn!BH42</f>
        <v>271</v>
      </c>
      <c r="D491" s="69">
        <f>Frumgögn!BI42</f>
        <v>149</v>
      </c>
      <c r="E491" s="70">
        <f>Frumgögn!BJ42</f>
        <v>122</v>
      </c>
      <c r="F491" s="71">
        <f>Frumgögn!BH64</f>
        <v>321</v>
      </c>
      <c r="G491" s="72">
        <f>Frumgögn!BI64</f>
        <v>159</v>
      </c>
      <c r="H491" s="73">
        <f>Frumgögn!BJ64</f>
        <v>162</v>
      </c>
      <c r="I491" s="74">
        <f>Frumgögn!BH86</f>
        <v>34</v>
      </c>
      <c r="J491" s="69">
        <f>Frumgögn!BI86</f>
        <v>15</v>
      </c>
      <c r="K491" s="70">
        <f>Frumgögn!BJ86</f>
        <v>19</v>
      </c>
      <c r="L491" s="71">
        <f>Frumgögn!BH108</f>
        <v>7</v>
      </c>
      <c r="M491" s="72">
        <f>Frumgögn!BI108</f>
        <v>4</v>
      </c>
      <c r="N491" s="73">
        <f>Frumgögn!BJ108</f>
        <v>3</v>
      </c>
      <c r="P491" s="45">
        <f t="shared" si="134"/>
        <v>633</v>
      </c>
      <c r="Q491" s="46">
        <f t="shared" si="135"/>
        <v>327</v>
      </c>
      <c r="R491" s="47">
        <f t="shared" si="136"/>
        <v>306</v>
      </c>
      <c r="S491" s="52">
        <f t="shared" si="137"/>
        <v>-2.9643731302692412E-2</v>
      </c>
      <c r="T491" s="53">
        <f t="shared" si="138"/>
        <v>2.7740005439216751E-2</v>
      </c>
      <c r="V491" s="45">
        <f>Frumgögn!BH20</f>
        <v>24092</v>
      </c>
      <c r="W491" s="46">
        <f>Frumgögn!BI20</f>
        <v>12560</v>
      </c>
      <c r="X491" s="47">
        <f>Frumgögn!BJ20</f>
        <v>11532</v>
      </c>
      <c r="Y491" s="10">
        <f t="shared" si="139"/>
        <v>-3.3382237247772749E-2</v>
      </c>
      <c r="Z491" s="53">
        <f t="shared" si="140"/>
        <v>3.0649996810614276E-2</v>
      </c>
    </row>
    <row r="492" spans="1:26" x14ac:dyDescent="0.35">
      <c r="B492" s="2" t="s">
        <v>24</v>
      </c>
      <c r="C492" s="68">
        <f>Frumgögn!BH43</f>
        <v>330</v>
      </c>
      <c r="D492" s="69">
        <f>Frumgögn!BI43</f>
        <v>170</v>
      </c>
      <c r="E492" s="70">
        <f>Frumgögn!BJ43</f>
        <v>160</v>
      </c>
      <c r="F492" s="71">
        <f>Frumgögn!BH65</f>
        <v>275</v>
      </c>
      <c r="G492" s="72">
        <f>Frumgögn!BI65</f>
        <v>152</v>
      </c>
      <c r="H492" s="73">
        <f>Frumgögn!BJ65</f>
        <v>123</v>
      </c>
      <c r="I492" s="74">
        <f>Frumgögn!BH87</f>
        <v>35</v>
      </c>
      <c r="J492" s="69">
        <f>Frumgögn!BI87</f>
        <v>21</v>
      </c>
      <c r="K492" s="70">
        <f>Frumgögn!BJ87</f>
        <v>14</v>
      </c>
      <c r="L492" s="71">
        <f>Frumgögn!BH109</f>
        <v>10</v>
      </c>
      <c r="M492" s="72">
        <f>Frumgögn!BI109</f>
        <v>6</v>
      </c>
      <c r="N492" s="73">
        <f>Frumgögn!BJ109</f>
        <v>4</v>
      </c>
      <c r="P492" s="45">
        <f t="shared" si="134"/>
        <v>650</v>
      </c>
      <c r="Q492" s="46">
        <f t="shared" si="135"/>
        <v>349</v>
      </c>
      <c r="R492" s="47">
        <f t="shared" si="136"/>
        <v>301</v>
      </c>
      <c r="S492" s="52">
        <f t="shared" si="137"/>
        <v>-3.1638110778714534E-2</v>
      </c>
      <c r="T492" s="53">
        <f t="shared" si="138"/>
        <v>2.7286737376484453E-2</v>
      </c>
      <c r="V492" s="45">
        <f>Frumgögn!BH21</f>
        <v>21665</v>
      </c>
      <c r="W492" s="46">
        <f>Frumgögn!BI21</f>
        <v>11148</v>
      </c>
      <c r="X492" s="47">
        <f>Frumgögn!BJ21</f>
        <v>10517</v>
      </c>
      <c r="Y492" s="10">
        <f t="shared" si="139"/>
        <v>-2.9629393378835238E-2</v>
      </c>
      <c r="Z492" s="53">
        <f t="shared" si="140"/>
        <v>2.7952308052135826E-2</v>
      </c>
    </row>
    <row r="493" spans="1:26" x14ac:dyDescent="0.35">
      <c r="B493" s="2" t="s">
        <v>25</v>
      </c>
      <c r="C493" s="68">
        <f>Frumgögn!BH44</f>
        <v>327</v>
      </c>
      <c r="D493" s="69">
        <f>Frumgögn!BI44</f>
        <v>186</v>
      </c>
      <c r="E493" s="70">
        <f>Frumgögn!BJ44</f>
        <v>141</v>
      </c>
      <c r="F493" s="71">
        <f>Frumgögn!BH66</f>
        <v>323</v>
      </c>
      <c r="G493" s="72">
        <f>Frumgögn!BI66</f>
        <v>154</v>
      </c>
      <c r="H493" s="73">
        <f>Frumgögn!BJ66</f>
        <v>169</v>
      </c>
      <c r="I493" s="74">
        <f>Frumgögn!BH88</f>
        <v>46</v>
      </c>
      <c r="J493" s="69">
        <f>Frumgögn!BI88</f>
        <v>22</v>
      </c>
      <c r="K493" s="70">
        <f>Frumgögn!BJ88</f>
        <v>24</v>
      </c>
      <c r="L493" s="71">
        <f>Frumgögn!BH110</f>
        <v>14</v>
      </c>
      <c r="M493" s="72">
        <f>Frumgögn!BI110</f>
        <v>9</v>
      </c>
      <c r="N493" s="73">
        <f>Frumgögn!BJ110</f>
        <v>5</v>
      </c>
      <c r="P493" s="45">
        <f t="shared" si="134"/>
        <v>710</v>
      </c>
      <c r="Q493" s="46">
        <f t="shared" si="135"/>
        <v>371</v>
      </c>
      <c r="R493" s="47">
        <f t="shared" si="136"/>
        <v>339</v>
      </c>
      <c r="S493" s="52">
        <f t="shared" si="137"/>
        <v>-3.3632490254736649E-2</v>
      </c>
      <c r="T493" s="53">
        <f t="shared" si="138"/>
        <v>3.0731574653249931E-2</v>
      </c>
      <c r="V493" s="45">
        <f>Frumgögn!BH22</f>
        <v>22407</v>
      </c>
      <c r="W493" s="46">
        <f>Frumgögn!BI22</f>
        <v>11138</v>
      </c>
      <c r="X493" s="47">
        <f>Frumgögn!BJ22</f>
        <v>11269</v>
      </c>
      <c r="Y493" s="10">
        <f t="shared" si="139"/>
        <v>-2.9602815164465991E-2</v>
      </c>
      <c r="Z493" s="53">
        <f t="shared" si="140"/>
        <v>2.9950989772703111E-2</v>
      </c>
    </row>
    <row r="494" spans="1:26" x14ac:dyDescent="0.35">
      <c r="B494" s="2" t="s">
        <v>26</v>
      </c>
      <c r="C494" s="68">
        <f>Frumgögn!BH45</f>
        <v>323</v>
      </c>
      <c r="D494" s="69">
        <f>Frumgögn!BI45</f>
        <v>178</v>
      </c>
      <c r="E494" s="70">
        <f>Frumgögn!BJ45</f>
        <v>145</v>
      </c>
      <c r="F494" s="71">
        <f>Frumgögn!BH67</f>
        <v>312</v>
      </c>
      <c r="G494" s="72">
        <f>Frumgögn!BI67</f>
        <v>164</v>
      </c>
      <c r="H494" s="73">
        <f>Frumgögn!BJ67</f>
        <v>148</v>
      </c>
      <c r="I494" s="74">
        <f>Frumgögn!BH89</f>
        <v>42</v>
      </c>
      <c r="J494" s="69">
        <f>Frumgögn!BI89</f>
        <v>25</v>
      </c>
      <c r="K494" s="70">
        <f>Frumgögn!BJ89</f>
        <v>17</v>
      </c>
      <c r="L494" s="71">
        <f>Frumgögn!BH111</f>
        <v>8</v>
      </c>
      <c r="M494" s="72">
        <f>Frumgögn!BI111</f>
        <v>3</v>
      </c>
      <c r="N494" s="73">
        <f>Frumgögn!BJ111</f>
        <v>5</v>
      </c>
      <c r="P494" s="45">
        <f t="shared" si="134"/>
        <v>685</v>
      </c>
      <c r="Q494" s="46">
        <f t="shared" si="135"/>
        <v>370</v>
      </c>
      <c r="R494" s="47">
        <f t="shared" si="136"/>
        <v>315</v>
      </c>
      <c r="S494" s="52">
        <f t="shared" si="137"/>
        <v>-3.3541836642190188E-2</v>
      </c>
      <c r="T494" s="53">
        <f t="shared" si="138"/>
        <v>2.8555887952134894E-2</v>
      </c>
      <c r="V494" s="45">
        <f>Frumgögn!BH23</f>
        <v>20955</v>
      </c>
      <c r="W494" s="46">
        <f>Frumgögn!BI23</f>
        <v>10580</v>
      </c>
      <c r="X494" s="47">
        <f>Frumgögn!BJ23</f>
        <v>10375</v>
      </c>
      <c r="Y494" s="10">
        <f t="shared" si="139"/>
        <v>-2.8119750802662075E-2</v>
      </c>
      <c r="Z494" s="53">
        <f t="shared" si="140"/>
        <v>2.7574897408092533E-2</v>
      </c>
    </row>
    <row r="495" spans="1:26" x14ac:dyDescent="0.35">
      <c r="B495" s="2" t="s">
        <v>27</v>
      </c>
      <c r="C495" s="68">
        <f>Frumgögn!BH46</f>
        <v>220</v>
      </c>
      <c r="D495" s="69">
        <f>Frumgögn!BI46</f>
        <v>129</v>
      </c>
      <c r="E495" s="70">
        <f>Frumgögn!BJ46</f>
        <v>91</v>
      </c>
      <c r="F495" s="71">
        <f>Frumgögn!BH68</f>
        <v>277</v>
      </c>
      <c r="G495" s="72">
        <f>Frumgögn!BI68</f>
        <v>147</v>
      </c>
      <c r="H495" s="73">
        <f>Frumgögn!BJ68</f>
        <v>130</v>
      </c>
      <c r="I495" s="74">
        <f>Frumgögn!BH90</f>
        <v>44</v>
      </c>
      <c r="J495" s="69">
        <f>Frumgögn!BI90</f>
        <v>24</v>
      </c>
      <c r="K495" s="70">
        <f>Frumgögn!BJ90</f>
        <v>20</v>
      </c>
      <c r="L495" s="71">
        <f>Frumgögn!BH112</f>
        <v>9</v>
      </c>
      <c r="M495" s="72">
        <f>Frumgögn!BI112</f>
        <v>6</v>
      </c>
      <c r="N495" s="73">
        <f>Frumgögn!BJ112</f>
        <v>3</v>
      </c>
      <c r="P495" s="45">
        <f t="shared" si="134"/>
        <v>550</v>
      </c>
      <c r="Q495" s="46">
        <f t="shared" si="135"/>
        <v>306</v>
      </c>
      <c r="R495" s="47">
        <f t="shared" si="136"/>
        <v>244</v>
      </c>
      <c r="S495" s="52">
        <f t="shared" si="137"/>
        <v>-2.7740005439216751E-2</v>
      </c>
      <c r="T495" s="53">
        <f t="shared" si="138"/>
        <v>2.2119481461336233E-2</v>
      </c>
      <c r="V495" s="45">
        <f>Frumgögn!BH24</f>
        <v>17984</v>
      </c>
      <c r="W495" s="46">
        <f>Frumgögn!BI24</f>
        <v>8991</v>
      </c>
      <c r="X495" s="47">
        <f>Frumgögn!BJ24</f>
        <v>8993</v>
      </c>
      <c r="Y495" s="10">
        <f t="shared" si="139"/>
        <v>-2.3896472539388914E-2</v>
      </c>
      <c r="Z495" s="53">
        <f t="shared" si="140"/>
        <v>2.3901788182262764E-2</v>
      </c>
    </row>
    <row r="496" spans="1:26" x14ac:dyDescent="0.35">
      <c r="B496" s="2" t="s">
        <v>28</v>
      </c>
      <c r="C496" s="68">
        <f>Frumgögn!BH47</f>
        <v>215</v>
      </c>
      <c r="D496" s="69">
        <f>Frumgögn!BI47</f>
        <v>118</v>
      </c>
      <c r="E496" s="70">
        <f>Frumgögn!BJ47</f>
        <v>97</v>
      </c>
      <c r="F496" s="71">
        <f>Frumgögn!BH69</f>
        <v>219</v>
      </c>
      <c r="G496" s="72">
        <f>Frumgögn!BI69</f>
        <v>126</v>
      </c>
      <c r="H496" s="73">
        <f>Frumgögn!BJ69</f>
        <v>93</v>
      </c>
      <c r="I496" s="74">
        <f>Frumgögn!BH91</f>
        <v>42</v>
      </c>
      <c r="J496" s="69">
        <f>Frumgögn!BI91</f>
        <v>24</v>
      </c>
      <c r="K496" s="70">
        <f>Frumgögn!BJ91</f>
        <v>18</v>
      </c>
      <c r="L496" s="71">
        <f>Frumgögn!BH113</f>
        <v>6</v>
      </c>
      <c r="M496" s="72">
        <f>Frumgögn!BI113</f>
        <v>5</v>
      </c>
      <c r="N496" s="73">
        <f>Frumgögn!BJ113</f>
        <v>1</v>
      </c>
      <c r="P496" s="45">
        <f t="shared" si="134"/>
        <v>482</v>
      </c>
      <c r="Q496" s="46">
        <f t="shared" si="135"/>
        <v>273</v>
      </c>
      <c r="R496" s="47">
        <f t="shared" si="136"/>
        <v>209</v>
      </c>
      <c r="S496" s="52">
        <f t="shared" si="137"/>
        <v>-2.4748436225183572E-2</v>
      </c>
      <c r="T496" s="53">
        <f t="shared" si="138"/>
        <v>1.8946605022210135E-2</v>
      </c>
      <c r="V496" s="45">
        <f>Frumgögn!BH25</f>
        <v>14718</v>
      </c>
      <c r="W496" s="46">
        <f>Frumgögn!BI25</f>
        <v>7340</v>
      </c>
      <c r="X496" s="47">
        <f>Frumgögn!BJ25</f>
        <v>7378</v>
      </c>
      <c r="Y496" s="10">
        <f t="shared" si="139"/>
        <v>-1.9508409347026429E-2</v>
      </c>
      <c r="Z496" s="53">
        <f t="shared" si="140"/>
        <v>1.9609406561629565E-2</v>
      </c>
    </row>
    <row r="497" spans="1:26" x14ac:dyDescent="0.35">
      <c r="B497" s="2" t="s">
        <v>29</v>
      </c>
      <c r="C497" s="68">
        <f>Frumgögn!BH48</f>
        <v>179</v>
      </c>
      <c r="D497" s="69">
        <f>Frumgögn!BI48</f>
        <v>95</v>
      </c>
      <c r="E497" s="70">
        <f>Frumgögn!BJ48</f>
        <v>84</v>
      </c>
      <c r="F497" s="71">
        <f>Frumgögn!BH70</f>
        <v>179</v>
      </c>
      <c r="G497" s="72">
        <f>Frumgögn!BI70</f>
        <v>88</v>
      </c>
      <c r="H497" s="73">
        <f>Frumgögn!BJ70</f>
        <v>91</v>
      </c>
      <c r="I497" s="74">
        <f>Frumgögn!BH92</f>
        <v>28</v>
      </c>
      <c r="J497" s="69">
        <f>Frumgögn!BI92</f>
        <v>14</v>
      </c>
      <c r="K497" s="70">
        <f>Frumgögn!BJ92</f>
        <v>14</v>
      </c>
      <c r="L497" s="71">
        <f>Frumgögn!BH114</f>
        <v>3</v>
      </c>
      <c r="M497" s="72">
        <f>Frumgögn!BI114</f>
        <v>1</v>
      </c>
      <c r="N497" s="73">
        <f>Frumgögn!BJ114</f>
        <v>2</v>
      </c>
      <c r="P497" s="45">
        <f t="shared" si="134"/>
        <v>389</v>
      </c>
      <c r="Q497" s="46">
        <f t="shared" si="135"/>
        <v>198</v>
      </c>
      <c r="R497" s="47">
        <f t="shared" si="136"/>
        <v>191</v>
      </c>
      <c r="S497" s="52">
        <f t="shared" si="137"/>
        <v>-1.7949415284199074E-2</v>
      </c>
      <c r="T497" s="53">
        <f t="shared" si="138"/>
        <v>1.7314839996373857E-2</v>
      </c>
      <c r="V497" s="45">
        <f>Frumgögn!BH26</f>
        <v>10576</v>
      </c>
      <c r="W497" s="46">
        <f>Frumgögn!BI26</f>
        <v>5136</v>
      </c>
      <c r="X497" s="47">
        <f>Frumgögn!BJ26</f>
        <v>5440</v>
      </c>
      <c r="Y497" s="10">
        <f t="shared" si="139"/>
        <v>-1.3650570900044651E-2</v>
      </c>
      <c r="Z497" s="53">
        <f t="shared" si="140"/>
        <v>1.4458548616869724E-2</v>
      </c>
    </row>
    <row r="498" spans="1:26" x14ac:dyDescent="0.35">
      <c r="B498" s="2" t="s">
        <v>30</v>
      </c>
      <c r="C498" s="68">
        <f>Frumgögn!BH49</f>
        <v>76</v>
      </c>
      <c r="D498" s="69">
        <f>Frumgögn!BI49</f>
        <v>34</v>
      </c>
      <c r="E498" s="70">
        <f>Frumgögn!BJ49</f>
        <v>42</v>
      </c>
      <c r="F498" s="71">
        <f>Frumgögn!BH71</f>
        <v>117</v>
      </c>
      <c r="G498" s="72">
        <f>Frumgögn!BI71</f>
        <v>67</v>
      </c>
      <c r="H498" s="73">
        <f>Frumgögn!BJ71</f>
        <v>50</v>
      </c>
      <c r="I498" s="74">
        <f>Frumgögn!BH93</f>
        <v>17</v>
      </c>
      <c r="J498" s="69">
        <f>Frumgögn!BI93</f>
        <v>9</v>
      </c>
      <c r="K498" s="70">
        <f>Frumgögn!BJ93</f>
        <v>8</v>
      </c>
      <c r="L498" s="71">
        <f>Frumgögn!BH115</f>
        <v>0</v>
      </c>
      <c r="M498" s="72">
        <f>Frumgögn!BI115</f>
        <v>0</v>
      </c>
      <c r="N498" s="73">
        <f>Frumgögn!BJ115</f>
        <v>0</v>
      </c>
      <c r="P498" s="45">
        <f t="shared" si="134"/>
        <v>210</v>
      </c>
      <c r="Q498" s="46">
        <f t="shared" si="135"/>
        <v>110</v>
      </c>
      <c r="R498" s="47">
        <f t="shared" si="136"/>
        <v>100</v>
      </c>
      <c r="S498" s="52">
        <f t="shared" si="137"/>
        <v>-9.9718973801105979E-3</v>
      </c>
      <c r="T498" s="53">
        <f t="shared" si="138"/>
        <v>9.0653612546459979E-3</v>
      </c>
      <c r="V498" s="45">
        <f>Frumgögn!BH27</f>
        <v>6434</v>
      </c>
      <c r="W498" s="46">
        <f>Frumgögn!BI27</f>
        <v>3017</v>
      </c>
      <c r="X498" s="47">
        <f>Frumgögn!BJ27</f>
        <v>3417</v>
      </c>
      <c r="Y498" s="10">
        <f t="shared" si="139"/>
        <v>-8.0186472752014626E-3</v>
      </c>
      <c r="Z498" s="53">
        <f t="shared" si="140"/>
        <v>9.081775849971295E-3</v>
      </c>
    </row>
    <row r="499" spans="1:26" x14ac:dyDescent="0.35">
      <c r="B499" s="2" t="s">
        <v>31</v>
      </c>
      <c r="C499" s="68">
        <f>Frumgögn!BH50</f>
        <v>56</v>
      </c>
      <c r="D499" s="69">
        <f>Frumgögn!BI50</f>
        <v>25</v>
      </c>
      <c r="E499" s="70">
        <f>Frumgögn!BJ50</f>
        <v>31</v>
      </c>
      <c r="F499" s="71">
        <f>Frumgögn!BH72</f>
        <v>57</v>
      </c>
      <c r="G499" s="72">
        <f>Frumgögn!BI72</f>
        <v>27</v>
      </c>
      <c r="H499" s="73">
        <f>Frumgögn!BJ72</f>
        <v>30</v>
      </c>
      <c r="I499" s="74">
        <f>Frumgögn!BH94</f>
        <v>13</v>
      </c>
      <c r="J499" s="69">
        <f>Frumgögn!BI94</f>
        <v>1</v>
      </c>
      <c r="K499" s="70">
        <f>Frumgögn!BJ94</f>
        <v>12</v>
      </c>
      <c r="L499" s="71">
        <f>Frumgögn!BH116</f>
        <v>0</v>
      </c>
      <c r="M499" s="72">
        <f>Frumgögn!BI116</f>
        <v>0</v>
      </c>
      <c r="N499" s="73">
        <f>Frumgögn!BJ116</f>
        <v>0</v>
      </c>
      <c r="P499" s="45">
        <f t="shared" si="134"/>
        <v>126</v>
      </c>
      <c r="Q499" s="46">
        <f t="shared" si="135"/>
        <v>53</v>
      </c>
      <c r="R499" s="47">
        <f t="shared" si="136"/>
        <v>73</v>
      </c>
      <c r="S499" s="52">
        <f t="shared" si="137"/>
        <v>-4.8046414649623786E-3</v>
      </c>
      <c r="T499" s="53">
        <f t="shared" si="138"/>
        <v>6.6177137158915786E-3</v>
      </c>
      <c r="V499" s="45">
        <f>Frumgögn!BH28</f>
        <v>4101</v>
      </c>
      <c r="W499" s="46">
        <f>Frumgögn!BI28</f>
        <v>1742</v>
      </c>
      <c r="X499" s="47">
        <f>Frumgögn!BJ28</f>
        <v>2359</v>
      </c>
      <c r="Y499" s="10">
        <f t="shared" si="139"/>
        <v>-4.6299249431226213E-3</v>
      </c>
      <c r="Z499" s="53">
        <f t="shared" si="140"/>
        <v>6.2698007697050877E-3</v>
      </c>
    </row>
    <row r="500" spans="1:26" x14ac:dyDescent="0.35">
      <c r="B500" s="2" t="s">
        <v>32</v>
      </c>
      <c r="C500" s="68">
        <f>Frumgögn!BH51</f>
        <v>21</v>
      </c>
      <c r="D500" s="69">
        <f>Frumgögn!BI51</f>
        <v>12</v>
      </c>
      <c r="E500" s="70">
        <f>Frumgögn!BJ51</f>
        <v>9</v>
      </c>
      <c r="F500" s="71">
        <f>Frumgögn!BH73</f>
        <v>20</v>
      </c>
      <c r="G500" s="72">
        <f>Frumgögn!BI73</f>
        <v>9</v>
      </c>
      <c r="H500" s="73">
        <f>Frumgögn!BJ73</f>
        <v>11</v>
      </c>
      <c r="I500" s="74">
        <f>Frumgögn!BH95</f>
        <v>5</v>
      </c>
      <c r="J500" s="69">
        <f>Frumgögn!BI95</f>
        <v>2</v>
      </c>
      <c r="K500" s="70">
        <f>Frumgögn!BJ95</f>
        <v>3</v>
      </c>
      <c r="L500" s="71">
        <f>Frumgögn!BH117</f>
        <v>0</v>
      </c>
      <c r="M500" s="72">
        <f>Frumgögn!BI117</f>
        <v>0</v>
      </c>
      <c r="N500" s="73">
        <f>Frumgögn!BJ117</f>
        <v>0</v>
      </c>
      <c r="P500" s="45">
        <f t="shared" si="134"/>
        <v>46</v>
      </c>
      <c r="Q500" s="46">
        <f t="shared" si="135"/>
        <v>23</v>
      </c>
      <c r="R500" s="47">
        <f t="shared" si="136"/>
        <v>23</v>
      </c>
      <c r="S500" s="52">
        <f t="shared" si="137"/>
        <v>-2.0850330885685796E-3</v>
      </c>
      <c r="T500" s="53">
        <f t="shared" si="138"/>
        <v>2.0850330885685796E-3</v>
      </c>
      <c r="V500" s="45">
        <f>Frumgögn!BH29</f>
        <v>2031</v>
      </c>
      <c r="W500" s="46">
        <f>Frumgögn!BI29</f>
        <v>758</v>
      </c>
      <c r="X500" s="47">
        <f>Frumgögn!BJ29</f>
        <v>1273</v>
      </c>
      <c r="Y500" s="10">
        <f t="shared" si="139"/>
        <v>-2.014628649188833E-3</v>
      </c>
      <c r="Z500" s="53">
        <f t="shared" si="140"/>
        <v>3.3834066892049924E-3</v>
      </c>
    </row>
    <row r="501" spans="1:26" x14ac:dyDescent="0.35">
      <c r="B501" s="2" t="s">
        <v>33</v>
      </c>
      <c r="C501" s="68">
        <f>Frumgögn!BH52</f>
        <v>4</v>
      </c>
      <c r="D501" s="69">
        <f>Frumgögn!BI52</f>
        <v>0</v>
      </c>
      <c r="E501" s="70">
        <f>Frumgögn!BJ52</f>
        <v>4</v>
      </c>
      <c r="F501" s="71">
        <f>Frumgögn!BH74</f>
        <v>5</v>
      </c>
      <c r="G501" s="72">
        <f>Frumgögn!BI74</f>
        <v>2</v>
      </c>
      <c r="H501" s="73">
        <f>Frumgögn!BJ74</f>
        <v>3</v>
      </c>
      <c r="I501" s="74">
        <f>Frumgögn!BH96</f>
        <v>2</v>
      </c>
      <c r="J501" s="69">
        <f>Frumgögn!BI96</f>
        <v>0</v>
      </c>
      <c r="K501" s="70">
        <f>Frumgögn!BJ96</f>
        <v>2</v>
      </c>
      <c r="L501" s="71">
        <f>Frumgögn!BH118</f>
        <v>0</v>
      </c>
      <c r="M501" s="72">
        <f>Frumgögn!BI118</f>
        <v>0</v>
      </c>
      <c r="N501" s="73">
        <f>Frumgögn!BJ118</f>
        <v>0</v>
      </c>
      <c r="P501" s="45">
        <f t="shared" si="134"/>
        <v>11</v>
      </c>
      <c r="Q501" s="46">
        <f t="shared" si="135"/>
        <v>2</v>
      </c>
      <c r="R501" s="47">
        <f t="shared" si="136"/>
        <v>9</v>
      </c>
      <c r="S501" s="52">
        <f t="shared" si="137"/>
        <v>-1.8130722509291996E-4</v>
      </c>
      <c r="T501" s="53">
        <f t="shared" si="138"/>
        <v>8.158825129181398E-4</v>
      </c>
      <c r="V501" s="45">
        <f>Frumgögn!BH30</f>
        <v>479</v>
      </c>
      <c r="W501" s="46">
        <f>Frumgögn!BI30</f>
        <v>144</v>
      </c>
      <c r="X501" s="47">
        <f>Frumgögn!BJ30</f>
        <v>335</v>
      </c>
      <c r="Y501" s="10">
        <f t="shared" si="139"/>
        <v>-3.8272628691713974E-4</v>
      </c>
      <c r="Z501" s="53">
        <f t="shared" si="140"/>
        <v>8.9037018136973491E-4</v>
      </c>
    </row>
    <row r="502" spans="1:26" ht="15" thickBot="1" x14ac:dyDescent="0.4">
      <c r="B502" s="2" t="s">
        <v>34</v>
      </c>
      <c r="C502" s="75">
        <f>Frumgögn!BH53</f>
        <v>1</v>
      </c>
      <c r="D502" s="76">
        <f>Frumgögn!BI53</f>
        <v>0</v>
      </c>
      <c r="E502" s="77">
        <f>Frumgögn!BJ53</f>
        <v>1</v>
      </c>
      <c r="F502" s="78">
        <f>Frumgögn!BH75</f>
        <v>0</v>
      </c>
      <c r="G502" s="79">
        <f>Frumgögn!BI75</f>
        <v>0</v>
      </c>
      <c r="H502" s="80">
        <f>Frumgögn!BJ75</f>
        <v>0</v>
      </c>
      <c r="I502" s="81">
        <f>Frumgögn!BH97</f>
        <v>0</v>
      </c>
      <c r="J502" s="76">
        <f>Frumgögn!BI97</f>
        <v>0</v>
      </c>
      <c r="K502" s="77">
        <f>Frumgögn!BJ97</f>
        <v>0</v>
      </c>
      <c r="L502" s="78">
        <f>Frumgögn!BH119</f>
        <v>0</v>
      </c>
      <c r="M502" s="79">
        <f>Frumgögn!BI119</f>
        <v>0</v>
      </c>
      <c r="N502" s="80">
        <f>Frumgögn!BJ119</f>
        <v>0</v>
      </c>
      <c r="P502" s="48">
        <f t="shared" si="134"/>
        <v>1</v>
      </c>
      <c r="Q502" s="49">
        <f t="shared" si="135"/>
        <v>0</v>
      </c>
      <c r="R502" s="50">
        <f t="shared" si="136"/>
        <v>1</v>
      </c>
      <c r="S502" s="54">
        <f t="shared" si="137"/>
        <v>0</v>
      </c>
      <c r="T502" s="55">
        <f t="shared" si="138"/>
        <v>9.0653612546459981E-5</v>
      </c>
      <c r="V502" s="48">
        <f>Frumgögn!BH31</f>
        <v>44</v>
      </c>
      <c r="W502" s="49">
        <f>Frumgögn!BI31</f>
        <v>8</v>
      </c>
      <c r="X502" s="50">
        <f>Frumgögn!BJ31</f>
        <v>36</v>
      </c>
      <c r="Y502" s="60">
        <f t="shared" si="139"/>
        <v>-2.1262571495396654E-5</v>
      </c>
      <c r="Z502" s="55">
        <f t="shared" si="140"/>
        <v>9.5681571729284935E-5</v>
      </c>
    </row>
    <row r="503" spans="1:26" x14ac:dyDescent="0.35">
      <c r="B503" s="9"/>
      <c r="C503" s="9"/>
      <c r="D503" s="9"/>
      <c r="H503" s="9"/>
      <c r="I503" s="9"/>
      <c r="J503" s="10"/>
      <c r="O503" s="2" t="s">
        <v>43</v>
      </c>
      <c r="P503" s="9">
        <f>SUM(P482:P502)</f>
        <v>11031</v>
      </c>
      <c r="Q503" s="9">
        <f>SUM(Q482:Q502)</f>
        <v>5836</v>
      </c>
      <c r="R503" s="9">
        <f>SUM(R482:R502)</f>
        <v>5195</v>
      </c>
      <c r="U503" s="2" t="s">
        <v>43</v>
      </c>
      <c r="V503" s="9">
        <f>SUM(V482:V502)</f>
        <v>376248</v>
      </c>
      <c r="W503" s="9">
        <f>SUM(W482:W502)</f>
        <v>193095</v>
      </c>
      <c r="X503" s="9">
        <f>SUM(X482:X502)</f>
        <v>183153</v>
      </c>
    </row>
    <row r="504" spans="1:26" ht="15" thickBot="1" x14ac:dyDescent="0.4"/>
    <row r="505" spans="1:26" ht="21.5" thickBot="1" x14ac:dyDescent="0.55000000000000004">
      <c r="A505" s="2" t="s">
        <v>39</v>
      </c>
      <c r="B505" s="58">
        <v>2023</v>
      </c>
      <c r="C505" s="227" t="s">
        <v>35</v>
      </c>
      <c r="D505" s="228"/>
      <c r="E505" s="229"/>
      <c r="F505" s="227" t="s">
        <v>36</v>
      </c>
      <c r="G505" s="228"/>
      <c r="H505" s="229"/>
      <c r="I505" s="227" t="s">
        <v>37</v>
      </c>
      <c r="J505" s="228"/>
      <c r="K505" s="229"/>
      <c r="L505" s="227" t="s">
        <v>38</v>
      </c>
      <c r="M505" s="228"/>
      <c r="N505" s="229"/>
      <c r="O505" s="51"/>
      <c r="P505" s="230" t="s">
        <v>39</v>
      </c>
      <c r="Q505" s="231"/>
      <c r="R505" s="232"/>
      <c r="S505" s="233">
        <f>B505</f>
        <v>2023</v>
      </c>
      <c r="T505" s="234"/>
      <c r="V505" s="230" t="s">
        <v>40</v>
      </c>
      <c r="W505" s="231"/>
      <c r="X505" s="232"/>
      <c r="Y505" s="233">
        <f>B505</f>
        <v>2023</v>
      </c>
      <c r="Z505" s="234"/>
    </row>
    <row r="506" spans="1:26" ht="15" thickBot="1" x14ac:dyDescent="0.4">
      <c r="A506" s="2"/>
      <c r="B506" s="2"/>
      <c r="C506" s="13" t="s">
        <v>10</v>
      </c>
      <c r="D506" s="12" t="s">
        <v>11</v>
      </c>
      <c r="E506" s="14" t="s">
        <v>12</v>
      </c>
      <c r="F506" s="13" t="s">
        <v>10</v>
      </c>
      <c r="G506" s="12" t="s">
        <v>11</v>
      </c>
      <c r="H506" s="14" t="s">
        <v>12</v>
      </c>
      <c r="I506" s="13" t="s">
        <v>10</v>
      </c>
      <c r="J506" s="12" t="s">
        <v>11</v>
      </c>
      <c r="K506" s="14" t="s">
        <v>12</v>
      </c>
      <c r="L506" s="13" t="s">
        <v>10</v>
      </c>
      <c r="M506" s="12" t="s">
        <v>11</v>
      </c>
      <c r="N506" s="14" t="s">
        <v>12</v>
      </c>
      <c r="O506" s="12"/>
      <c r="P506" s="21" t="s">
        <v>10</v>
      </c>
      <c r="Q506" s="22" t="s">
        <v>11</v>
      </c>
      <c r="R506" s="23" t="s">
        <v>12</v>
      </c>
      <c r="S506" s="18" t="s">
        <v>41</v>
      </c>
      <c r="T506" s="20" t="s">
        <v>42</v>
      </c>
      <c r="U506" s="2"/>
      <c r="V506" s="15" t="s">
        <v>10</v>
      </c>
      <c r="W506" s="16" t="s">
        <v>11</v>
      </c>
      <c r="X506" s="17" t="s">
        <v>12</v>
      </c>
      <c r="Y506" s="13" t="s">
        <v>41</v>
      </c>
      <c r="Z506" s="14" t="s">
        <v>42</v>
      </c>
    </row>
    <row r="507" spans="1:26" x14ac:dyDescent="0.35">
      <c r="B507" s="2" t="s">
        <v>14</v>
      </c>
      <c r="C507" s="142">
        <f>Frumgögn!BK33</f>
        <v>283</v>
      </c>
      <c r="D507" s="143">
        <f>Frumgögn!BL33</f>
        <v>144</v>
      </c>
      <c r="E507" s="143">
        <f>Frumgögn!BM33</f>
        <v>139</v>
      </c>
      <c r="F507" s="151">
        <f>Frumgögn!BK55</f>
        <v>267</v>
      </c>
      <c r="G507" s="152">
        <f>Frumgögn!BL55</f>
        <v>125</v>
      </c>
      <c r="H507" s="153">
        <f>Frumgögn!BM55</f>
        <v>142</v>
      </c>
      <c r="I507" s="142">
        <f>Frumgögn!BK77</f>
        <v>38</v>
      </c>
      <c r="J507" s="143">
        <f>Frumgögn!BL77</f>
        <v>18</v>
      </c>
      <c r="K507" s="144">
        <f>Frumgögn!BM77</f>
        <v>20</v>
      </c>
      <c r="L507" s="151">
        <f>Frumgögn!BK99</f>
        <v>0</v>
      </c>
      <c r="M507" s="152">
        <f>Frumgögn!BL99</f>
        <v>0</v>
      </c>
      <c r="N507" s="153">
        <f>Frumgögn!BM99</f>
        <v>0</v>
      </c>
      <c r="P507" s="42">
        <f>C507+F507+I507+L507</f>
        <v>588</v>
      </c>
      <c r="Q507" s="43">
        <f>M507+J507+G507+D507</f>
        <v>287</v>
      </c>
      <c r="R507" s="44">
        <f>N507+K507+H507+E507</f>
        <v>301</v>
      </c>
      <c r="S507" s="248">
        <f>Q507/$P$528*-1</f>
        <v>-2.5563374009085239E-2</v>
      </c>
      <c r="T507" s="249">
        <f>R507/$P$528</f>
        <v>2.6810367863186961E-2</v>
      </c>
      <c r="V507" s="161">
        <f>Frumgögn!BK11</f>
        <v>23039</v>
      </c>
      <c r="W507" s="162">
        <f>Frumgögn!BL11</f>
        <v>12062</v>
      </c>
      <c r="X507" s="163">
        <f>Frumgögn!BM11</f>
        <v>10976</v>
      </c>
      <c r="Y507" s="248">
        <f>W507/$V$528*-1</f>
        <v>-3.1107030673770755E-2</v>
      </c>
      <c r="Z507" s="249">
        <f>X507/$V$528</f>
        <v>2.8306314763331768E-2</v>
      </c>
    </row>
    <row r="508" spans="1:26" x14ac:dyDescent="0.35">
      <c r="B508" s="2" t="s">
        <v>15</v>
      </c>
      <c r="C508" s="145">
        <f>Frumgögn!BK34</f>
        <v>350</v>
      </c>
      <c r="D508" s="141">
        <f>Frumgögn!BL34</f>
        <v>186</v>
      </c>
      <c r="E508" s="141">
        <f>Frumgögn!BM34</f>
        <v>164</v>
      </c>
      <c r="F508" s="154">
        <f>Frumgögn!BK56</f>
        <v>352</v>
      </c>
      <c r="G508" s="150">
        <f>Frumgögn!BL56</f>
        <v>174</v>
      </c>
      <c r="H508" s="155">
        <f>Frumgögn!BM56</f>
        <v>178</v>
      </c>
      <c r="I508" s="145">
        <f>Frumgögn!BK78</f>
        <v>37</v>
      </c>
      <c r="J508" s="141">
        <f>Frumgögn!BL78</f>
        <v>12</v>
      </c>
      <c r="K508" s="146">
        <f>Frumgögn!BM78</f>
        <v>25</v>
      </c>
      <c r="L508" s="154">
        <f>Frumgögn!BK100</f>
        <v>0</v>
      </c>
      <c r="M508" s="150">
        <f>Frumgögn!BL100</f>
        <v>0</v>
      </c>
      <c r="N508" s="155">
        <f>Frumgögn!BM100</f>
        <v>0</v>
      </c>
      <c r="P508" s="45">
        <f t="shared" ref="P508:P527" si="141">C508+F508+I508+L508</f>
        <v>739</v>
      </c>
      <c r="Q508" s="46">
        <f t="shared" ref="Q508:Q527" si="142">M508+J508+G508+D508</f>
        <v>372</v>
      </c>
      <c r="R508" s="47">
        <f t="shared" ref="R508:R527" si="143">N508+K508+H508+E508</f>
        <v>367</v>
      </c>
      <c r="S508" s="250">
        <f t="shared" ref="S508:S527" si="144">Q508/$P$528*-1</f>
        <v>-3.3134408123274249E-2</v>
      </c>
      <c r="T508" s="251">
        <f t="shared" ref="T508:T527" si="145">R508/$P$528</f>
        <v>3.2689053175380775E-2</v>
      </c>
      <c r="V508" s="164">
        <f>Frumgögn!BK12</f>
        <v>22402</v>
      </c>
      <c r="W508" s="160">
        <f>Frumgögn!BL12</f>
        <v>11396</v>
      </c>
      <c r="X508" s="165">
        <f>Frumgögn!BM12</f>
        <v>11006</v>
      </c>
      <c r="Y508" s="250">
        <f t="shared" ref="Y508:Y527" si="146">W508/$V$528*-1</f>
        <v>-2.9389464562949056E-2</v>
      </c>
      <c r="Z508" s="251">
        <f t="shared" ref="Z508:Z527" si="147">X508/$V$528</f>
        <v>2.8383682606161576E-2</v>
      </c>
    </row>
    <row r="509" spans="1:26" x14ac:dyDescent="0.35">
      <c r="B509" s="2" t="s">
        <v>16</v>
      </c>
      <c r="C509" s="145">
        <f>Frumgögn!BK35</f>
        <v>360</v>
      </c>
      <c r="D509" s="141">
        <f>Frumgögn!BL35</f>
        <v>187</v>
      </c>
      <c r="E509" s="141">
        <f>Frumgögn!BM35</f>
        <v>172</v>
      </c>
      <c r="F509" s="154">
        <f>Frumgögn!BK57</f>
        <v>331</v>
      </c>
      <c r="G509" s="150">
        <f>Frumgögn!BL57</f>
        <v>174</v>
      </c>
      <c r="H509" s="155">
        <f>Frumgögn!BM57</f>
        <v>157</v>
      </c>
      <c r="I509" s="145">
        <f>Frumgögn!BK79</f>
        <v>38</v>
      </c>
      <c r="J509" s="141">
        <f>Frumgögn!BL79</f>
        <v>18</v>
      </c>
      <c r="K509" s="146">
        <f>Frumgögn!BM79</f>
        <v>20</v>
      </c>
      <c r="L509" s="154">
        <f>Frumgögn!BK101</f>
        <v>2</v>
      </c>
      <c r="M509" s="150">
        <f>Frumgögn!BL101</f>
        <v>0</v>
      </c>
      <c r="N509" s="155">
        <f>Frumgögn!BM101</f>
        <v>2</v>
      </c>
      <c r="P509" s="45">
        <f t="shared" si="141"/>
        <v>731</v>
      </c>
      <c r="Q509" s="46">
        <f t="shared" si="142"/>
        <v>379</v>
      </c>
      <c r="R509" s="47">
        <f t="shared" si="143"/>
        <v>351</v>
      </c>
      <c r="S509" s="250">
        <f t="shared" si="144"/>
        <v>-3.375790505032511E-2</v>
      </c>
      <c r="T509" s="251">
        <f t="shared" si="145"/>
        <v>3.1263917342121673E-2</v>
      </c>
      <c r="V509" s="164">
        <f>Frumgögn!BK13</f>
        <v>25066</v>
      </c>
      <c r="W509" s="160">
        <f>Frumgögn!BL13</f>
        <v>12911</v>
      </c>
      <c r="X509" s="165">
        <f>Frumgögn!BM13</f>
        <v>12153</v>
      </c>
      <c r="Y509" s="283">
        <f t="shared" si="146"/>
        <v>-3.3296540625854271E-2</v>
      </c>
      <c r="Z509" s="284">
        <f t="shared" si="147"/>
        <v>3.1341713130354498E-2</v>
      </c>
    </row>
    <row r="510" spans="1:26" x14ac:dyDescent="0.35">
      <c r="B510" s="257" t="s">
        <v>17</v>
      </c>
      <c r="C510" s="258">
        <f>Frumgögn!BK36</f>
        <v>314</v>
      </c>
      <c r="D510" s="259">
        <f>Frumgögn!BL36</f>
        <v>167</v>
      </c>
      <c r="E510" s="259">
        <f>Frumgögn!BM36</f>
        <v>146</v>
      </c>
      <c r="F510" s="260">
        <f>Frumgögn!BK58</f>
        <v>320</v>
      </c>
      <c r="G510" s="261">
        <f>Frumgögn!BL58</f>
        <v>181</v>
      </c>
      <c r="H510" s="262">
        <f>Frumgögn!BM58</f>
        <v>138</v>
      </c>
      <c r="I510" s="258">
        <f>Frumgögn!BK80</f>
        <v>48</v>
      </c>
      <c r="J510" s="259">
        <f>Frumgögn!BL80</f>
        <v>21</v>
      </c>
      <c r="K510" s="263">
        <f>Frumgögn!BM80</f>
        <v>27</v>
      </c>
      <c r="L510" s="260">
        <f>Frumgögn!BK102</f>
        <v>0</v>
      </c>
      <c r="M510" s="261">
        <f>Frumgögn!BL102</f>
        <v>0</v>
      </c>
      <c r="N510" s="262">
        <f>Frumgögn!BM102</f>
        <v>0</v>
      </c>
      <c r="O510" s="264"/>
      <c r="P510" s="265">
        <f t="shared" si="141"/>
        <v>682</v>
      </c>
      <c r="Q510" s="266">
        <f t="shared" si="142"/>
        <v>369</v>
      </c>
      <c r="R510" s="267">
        <f t="shared" si="143"/>
        <v>311</v>
      </c>
      <c r="S510" s="268">
        <f t="shared" si="144"/>
        <v>-3.2867195154538169E-2</v>
      </c>
      <c r="T510" s="269">
        <f t="shared" si="145"/>
        <v>2.7701077758973902E-2</v>
      </c>
      <c r="V510" s="164">
        <f>Frumgögn!BK14</f>
        <v>23789</v>
      </c>
      <c r="W510" s="160">
        <f>Frumgögn!BL14</f>
        <v>12222</v>
      </c>
      <c r="X510" s="165">
        <f>Frumgögn!BM14</f>
        <v>11536</v>
      </c>
      <c r="Y510" s="283">
        <f t="shared" si="146"/>
        <v>-3.1519659168863054E-2</v>
      </c>
      <c r="Z510" s="284">
        <f t="shared" si="147"/>
        <v>2.9750514496154817E-2</v>
      </c>
    </row>
    <row r="511" spans="1:26" x14ac:dyDescent="0.35">
      <c r="B511" s="270" t="s">
        <v>18</v>
      </c>
      <c r="C511" s="271">
        <f>Frumgögn!BK37</f>
        <v>377</v>
      </c>
      <c r="D511" s="272">
        <f>Frumgögn!BL37</f>
        <v>196</v>
      </c>
      <c r="E511" s="272">
        <f>Frumgögn!BM37</f>
        <v>181</v>
      </c>
      <c r="F511" s="273">
        <f>Frumgögn!BK59</f>
        <v>321</v>
      </c>
      <c r="G511" s="274">
        <f>Frumgögn!BL59</f>
        <v>161</v>
      </c>
      <c r="H511" s="275">
        <f>Frumgögn!BM59</f>
        <v>160</v>
      </c>
      <c r="I511" s="271">
        <f>Frumgögn!BK81</f>
        <v>37</v>
      </c>
      <c r="J511" s="272">
        <f>Frumgögn!BL81</f>
        <v>23</v>
      </c>
      <c r="K511" s="276">
        <f>Frumgögn!BM81</f>
        <v>14</v>
      </c>
      <c r="L511" s="273">
        <f>Frumgögn!BK103</f>
        <v>8</v>
      </c>
      <c r="M511" s="274">
        <f>Frumgögn!BL103</f>
        <v>5</v>
      </c>
      <c r="N511" s="275">
        <f>Frumgögn!BM103</f>
        <v>3</v>
      </c>
      <c r="O511" s="277"/>
      <c r="P511" s="278">
        <f t="shared" si="141"/>
        <v>743</v>
      </c>
      <c r="Q511" s="279">
        <f t="shared" si="142"/>
        <v>385</v>
      </c>
      <c r="R511" s="280">
        <f t="shared" si="143"/>
        <v>358</v>
      </c>
      <c r="S511" s="281">
        <f t="shared" si="144"/>
        <v>-3.4292330987797277E-2</v>
      </c>
      <c r="T511" s="282">
        <f t="shared" si="145"/>
        <v>3.1887414269172527E-2</v>
      </c>
      <c r="V511" s="164">
        <f>Frumgögn!BK15</f>
        <v>26512</v>
      </c>
      <c r="W511" s="160">
        <f>Frumgögn!BL15</f>
        <v>13630</v>
      </c>
      <c r="X511" s="165">
        <f>Frumgögn!BM15</f>
        <v>12848</v>
      </c>
      <c r="Y511" s="283">
        <f t="shared" si="146"/>
        <v>-3.5150789925675295E-2</v>
      </c>
      <c r="Z511" s="284">
        <f t="shared" si="147"/>
        <v>3.3134068155911675E-2</v>
      </c>
    </row>
    <row r="512" spans="1:26" x14ac:dyDescent="0.35">
      <c r="B512" s="270" t="s">
        <v>19</v>
      </c>
      <c r="C512" s="271">
        <f>Frumgögn!BK38</f>
        <v>399</v>
      </c>
      <c r="D512" s="272">
        <f>Frumgögn!BL38</f>
        <v>218</v>
      </c>
      <c r="E512" s="272">
        <f>Frumgögn!BM38</f>
        <v>181</v>
      </c>
      <c r="F512" s="273">
        <f>Frumgögn!BK60</f>
        <v>377</v>
      </c>
      <c r="G512" s="274">
        <f>Frumgögn!BL60</f>
        <v>189</v>
      </c>
      <c r="H512" s="275">
        <f>Frumgögn!BM60</f>
        <v>188</v>
      </c>
      <c r="I512" s="271">
        <f>Frumgögn!BK82</f>
        <v>48</v>
      </c>
      <c r="J512" s="272">
        <f>Frumgögn!BL82</f>
        <v>21</v>
      </c>
      <c r="K512" s="276">
        <f>Frumgögn!BM82</f>
        <v>27</v>
      </c>
      <c r="L512" s="273">
        <f>Frumgögn!BK104</f>
        <v>6</v>
      </c>
      <c r="M512" s="274">
        <f>Frumgögn!BL104</f>
        <v>4</v>
      </c>
      <c r="N512" s="275">
        <f>Frumgögn!BM104</f>
        <v>2</v>
      </c>
      <c r="O512" s="277"/>
      <c r="P512" s="278">
        <f t="shared" si="141"/>
        <v>830</v>
      </c>
      <c r="Q512" s="279">
        <f t="shared" si="142"/>
        <v>432</v>
      </c>
      <c r="R512" s="280">
        <f t="shared" si="143"/>
        <v>398</v>
      </c>
      <c r="S512" s="281">
        <f t="shared" si="144"/>
        <v>-3.8478667497995903E-2</v>
      </c>
      <c r="T512" s="282">
        <f t="shared" si="145"/>
        <v>3.5450253852320299E-2</v>
      </c>
      <c r="V512" s="164">
        <f>Frumgögn!BK16</f>
        <v>31291</v>
      </c>
      <c r="W512" s="160">
        <f>Frumgögn!BL16</f>
        <v>16503</v>
      </c>
      <c r="X512" s="165">
        <f>Frumgögn!BM16</f>
        <v>14760</v>
      </c>
      <c r="Y512" s="283">
        <f t="shared" si="146"/>
        <v>-4.2560050340676399E-2</v>
      </c>
      <c r="Z512" s="284">
        <f t="shared" si="147"/>
        <v>3.806497867226466E-2</v>
      </c>
    </row>
    <row r="513" spans="2:26" x14ac:dyDescent="0.35">
      <c r="B513" s="270" t="s">
        <v>20</v>
      </c>
      <c r="C513" s="271">
        <f>Frumgögn!BK39</f>
        <v>406</v>
      </c>
      <c r="D513" s="272">
        <f>Frumgögn!BL39</f>
        <v>249</v>
      </c>
      <c r="E513" s="272">
        <f>Frumgögn!BM39</f>
        <v>157</v>
      </c>
      <c r="F513" s="273">
        <f>Frumgögn!BK61</f>
        <v>405</v>
      </c>
      <c r="G513" s="274">
        <f>Frumgögn!BL61</f>
        <v>214</v>
      </c>
      <c r="H513" s="275">
        <f>Frumgögn!BM61</f>
        <v>190</v>
      </c>
      <c r="I513" s="271">
        <f>Frumgögn!BK83</f>
        <v>49</v>
      </c>
      <c r="J513" s="272">
        <f>Frumgögn!BL83</f>
        <v>26</v>
      </c>
      <c r="K513" s="276">
        <f>Frumgögn!BM83</f>
        <v>23</v>
      </c>
      <c r="L513" s="273">
        <f>Frumgögn!BK105</f>
        <v>12</v>
      </c>
      <c r="M513" s="274">
        <f>Frumgögn!BL105</f>
        <v>9</v>
      </c>
      <c r="N513" s="275">
        <f>Frumgögn!BM105</f>
        <v>3</v>
      </c>
      <c r="O513" s="277"/>
      <c r="P513" s="278">
        <f t="shared" si="141"/>
        <v>872</v>
      </c>
      <c r="Q513" s="279">
        <f t="shared" si="142"/>
        <v>498</v>
      </c>
      <c r="R513" s="280">
        <f t="shared" si="143"/>
        <v>373</v>
      </c>
      <c r="S513" s="281">
        <f t="shared" si="144"/>
        <v>-4.4357352810189724E-2</v>
      </c>
      <c r="T513" s="282">
        <f t="shared" si="145"/>
        <v>3.3223479112852942E-2</v>
      </c>
      <c r="V513" s="164">
        <f>Frumgögn!BK17</f>
        <v>32175</v>
      </c>
      <c r="W513" s="160">
        <f>Frumgögn!BL17</f>
        <v>17460</v>
      </c>
      <c r="X513" s="165">
        <f>Frumgögn!BM17</f>
        <v>14699</v>
      </c>
      <c r="Y513" s="283">
        <f t="shared" si="146"/>
        <v>-4.5028084526947218E-2</v>
      </c>
      <c r="Z513" s="284">
        <f t="shared" si="147"/>
        <v>3.7907664058510718E-2</v>
      </c>
    </row>
    <row r="514" spans="2:26" x14ac:dyDescent="0.35">
      <c r="B514" s="270" t="s">
        <v>21</v>
      </c>
      <c r="C514" s="271">
        <f>Frumgögn!BK40</f>
        <v>419</v>
      </c>
      <c r="D514" s="272">
        <f>Frumgögn!BL40</f>
        <v>223</v>
      </c>
      <c r="E514" s="272">
        <f>Frumgögn!BM40</f>
        <v>196</v>
      </c>
      <c r="F514" s="273">
        <f>Frumgögn!BK62</f>
        <v>364</v>
      </c>
      <c r="G514" s="274">
        <f>Frumgögn!BL62</f>
        <v>202</v>
      </c>
      <c r="H514" s="275">
        <f>Frumgögn!BM62</f>
        <v>162</v>
      </c>
      <c r="I514" s="271">
        <f>Frumgögn!BK84</f>
        <v>29</v>
      </c>
      <c r="J514" s="272">
        <f>Frumgögn!BL84</f>
        <v>21</v>
      </c>
      <c r="K514" s="276">
        <f>Frumgögn!BM84</f>
        <v>8</v>
      </c>
      <c r="L514" s="273">
        <f>Frumgögn!BK106</f>
        <v>8</v>
      </c>
      <c r="M514" s="274">
        <f>Frumgögn!BL106</f>
        <v>5</v>
      </c>
      <c r="N514" s="275">
        <f>Frumgögn!BM106</f>
        <v>3</v>
      </c>
      <c r="O514" s="277"/>
      <c r="P514" s="278">
        <f t="shared" si="141"/>
        <v>820</v>
      </c>
      <c r="Q514" s="279">
        <f t="shared" si="142"/>
        <v>451</v>
      </c>
      <c r="R514" s="280">
        <f t="shared" si="143"/>
        <v>369</v>
      </c>
      <c r="S514" s="281">
        <f t="shared" si="144"/>
        <v>-4.0171016299991091E-2</v>
      </c>
      <c r="T514" s="282">
        <f t="shared" si="145"/>
        <v>3.2867195154538169E-2</v>
      </c>
      <c r="V514" s="164">
        <f>Frumgögn!BK18</f>
        <v>27487</v>
      </c>
      <c r="W514" s="160">
        <f>Frumgögn!BL18</f>
        <v>14795</v>
      </c>
      <c r="X514" s="165">
        <f>Frumgögn!BM18</f>
        <v>12685</v>
      </c>
      <c r="Y514" s="283">
        <f t="shared" si="146"/>
        <v>-3.8155241155566101E-2</v>
      </c>
      <c r="Z514" s="284">
        <f t="shared" si="147"/>
        <v>3.2713702876536396E-2</v>
      </c>
    </row>
    <row r="515" spans="2:26" x14ac:dyDescent="0.35">
      <c r="B515" s="270" t="s">
        <v>22</v>
      </c>
      <c r="C515" s="271">
        <f>Frumgögn!BK41</f>
        <v>349</v>
      </c>
      <c r="D515" s="272">
        <f>Frumgögn!BL41</f>
        <v>204</v>
      </c>
      <c r="E515" s="272">
        <f>Frumgögn!BM41</f>
        <v>145</v>
      </c>
      <c r="F515" s="273">
        <f>Frumgögn!BK63</f>
        <v>333</v>
      </c>
      <c r="G515" s="274">
        <f>Frumgögn!BL63</f>
        <v>175</v>
      </c>
      <c r="H515" s="275">
        <f>Frumgögn!BM63</f>
        <v>158</v>
      </c>
      <c r="I515" s="271">
        <f>Frumgögn!BK85</f>
        <v>35</v>
      </c>
      <c r="J515" s="272">
        <f>Frumgögn!BL85</f>
        <v>14</v>
      </c>
      <c r="K515" s="276">
        <f>Frumgögn!BM85</f>
        <v>21</v>
      </c>
      <c r="L515" s="273">
        <f>Frumgögn!BK107</f>
        <v>4</v>
      </c>
      <c r="M515" s="274">
        <f>Frumgögn!BL107</f>
        <v>3</v>
      </c>
      <c r="N515" s="275">
        <f>Frumgögn!BM107</f>
        <v>1</v>
      </c>
      <c r="O515" s="277"/>
      <c r="P515" s="278">
        <f t="shared" si="141"/>
        <v>721</v>
      </c>
      <c r="Q515" s="279">
        <f t="shared" si="142"/>
        <v>396</v>
      </c>
      <c r="R515" s="280">
        <f t="shared" si="143"/>
        <v>325</v>
      </c>
      <c r="S515" s="281">
        <f t="shared" si="144"/>
        <v>-3.5272111873162912E-2</v>
      </c>
      <c r="T515" s="282">
        <f t="shared" si="145"/>
        <v>2.894807161307562E-2</v>
      </c>
      <c r="V515" s="164">
        <f>Frumgögn!BK19</f>
        <v>26749</v>
      </c>
      <c r="W515" s="160">
        <f>Frumgögn!BL19</f>
        <v>14232</v>
      </c>
      <c r="X515" s="165">
        <f>Frumgögn!BM19</f>
        <v>12508</v>
      </c>
      <c r="Y515" s="283">
        <f t="shared" si="146"/>
        <v>-3.6703304638460069E-2</v>
      </c>
      <c r="Z515" s="284">
        <f t="shared" si="147"/>
        <v>3.2257232603840537E-2</v>
      </c>
    </row>
    <row r="516" spans="2:26" x14ac:dyDescent="0.35">
      <c r="B516" s="270" t="s">
        <v>23</v>
      </c>
      <c r="C516" s="271">
        <f>Frumgögn!BK42</f>
        <v>269</v>
      </c>
      <c r="D516" s="272">
        <f>Frumgögn!BL42</f>
        <v>154</v>
      </c>
      <c r="E516" s="272">
        <f>Frumgögn!BM42</f>
        <v>115</v>
      </c>
      <c r="F516" s="273">
        <f>Frumgögn!BK64</f>
        <v>311</v>
      </c>
      <c r="G516" s="274">
        <f>Frumgögn!BL64</f>
        <v>153</v>
      </c>
      <c r="H516" s="275">
        <f>Frumgögn!BM64</f>
        <v>158</v>
      </c>
      <c r="I516" s="271">
        <f>Frumgögn!BK86</f>
        <v>34</v>
      </c>
      <c r="J516" s="272">
        <f>Frumgögn!BL86</f>
        <v>16</v>
      </c>
      <c r="K516" s="276">
        <f>Frumgögn!BM86</f>
        <v>18</v>
      </c>
      <c r="L516" s="273">
        <f>Frumgögn!BK108</f>
        <v>9</v>
      </c>
      <c r="M516" s="274">
        <f>Frumgögn!BL108</f>
        <v>5</v>
      </c>
      <c r="N516" s="275">
        <f>Frumgögn!BM108</f>
        <v>4</v>
      </c>
      <c r="O516" s="277"/>
      <c r="P516" s="278">
        <f t="shared" si="141"/>
        <v>623</v>
      </c>
      <c r="Q516" s="279">
        <f t="shared" si="142"/>
        <v>328</v>
      </c>
      <c r="R516" s="280">
        <f t="shared" si="143"/>
        <v>295</v>
      </c>
      <c r="S516" s="281">
        <f t="shared" si="144"/>
        <v>-2.9215284581811704E-2</v>
      </c>
      <c r="T516" s="282">
        <f t="shared" si="145"/>
        <v>2.6275941925714794E-2</v>
      </c>
      <c r="V516" s="164">
        <f>Frumgögn!BK20</f>
        <v>24434</v>
      </c>
      <c r="W516" s="160">
        <f>Frumgögn!BL20</f>
        <v>12829</v>
      </c>
      <c r="X516" s="165">
        <f>Frumgögn!BM20</f>
        <v>11603</v>
      </c>
      <c r="Y516" s="283">
        <f t="shared" si="146"/>
        <v>-3.3085068522119468E-2</v>
      </c>
      <c r="Z516" s="284">
        <f t="shared" si="147"/>
        <v>2.992330267847472E-2</v>
      </c>
    </row>
    <row r="517" spans="2:26" x14ac:dyDescent="0.35">
      <c r="B517" s="270" t="s">
        <v>24</v>
      </c>
      <c r="C517" s="271">
        <f>Frumgögn!BK43</f>
        <v>308</v>
      </c>
      <c r="D517" s="272">
        <f>Frumgögn!BL43</f>
        <v>157</v>
      </c>
      <c r="E517" s="272">
        <f>Frumgögn!BM43</f>
        <v>151</v>
      </c>
      <c r="F517" s="273">
        <f>Frumgögn!BK65</f>
        <v>298</v>
      </c>
      <c r="G517" s="274">
        <f>Frumgögn!BL65</f>
        <v>160</v>
      </c>
      <c r="H517" s="275">
        <f>Frumgögn!BM65</f>
        <v>138</v>
      </c>
      <c r="I517" s="271">
        <f>Frumgögn!BK87</f>
        <v>37</v>
      </c>
      <c r="J517" s="272">
        <f>Frumgögn!BL87</f>
        <v>22</v>
      </c>
      <c r="K517" s="276">
        <f>Frumgögn!BM87</f>
        <v>15</v>
      </c>
      <c r="L517" s="273">
        <f>Frumgögn!BK109</f>
        <v>8</v>
      </c>
      <c r="M517" s="274">
        <f>Frumgögn!BL109</f>
        <v>6</v>
      </c>
      <c r="N517" s="275">
        <f>Frumgögn!BM109</f>
        <v>2</v>
      </c>
      <c r="O517" s="277"/>
      <c r="P517" s="278">
        <f t="shared" si="141"/>
        <v>651</v>
      </c>
      <c r="Q517" s="279">
        <f t="shared" si="142"/>
        <v>345</v>
      </c>
      <c r="R517" s="280">
        <f t="shared" si="143"/>
        <v>306</v>
      </c>
      <c r="S517" s="281">
        <f t="shared" si="144"/>
        <v>-3.0729491404649506E-2</v>
      </c>
      <c r="T517" s="282">
        <f t="shared" si="145"/>
        <v>2.7255722811080432E-2</v>
      </c>
      <c r="V517" s="164">
        <f>Frumgögn!BK21</f>
        <v>22606</v>
      </c>
      <c r="W517" s="160">
        <f>Frumgögn!BL21</f>
        <v>11704</v>
      </c>
      <c r="X517" s="165">
        <f>Frumgögn!BM21</f>
        <v>10901</v>
      </c>
      <c r="Y517" s="283">
        <f t="shared" si="146"/>
        <v>-3.0183774416001733E-2</v>
      </c>
      <c r="Z517" s="284">
        <f t="shared" si="147"/>
        <v>2.8112895156257253E-2</v>
      </c>
    </row>
    <row r="518" spans="2:26" x14ac:dyDescent="0.35">
      <c r="B518" s="270" t="s">
        <v>25</v>
      </c>
      <c r="C518" s="271">
        <f>Frumgögn!BK44</f>
        <v>326</v>
      </c>
      <c r="D518" s="272">
        <f>Frumgögn!BL44</f>
        <v>179</v>
      </c>
      <c r="E518" s="272">
        <f>Frumgögn!BM44</f>
        <v>147</v>
      </c>
      <c r="F518" s="273">
        <f>Frumgögn!BK66</f>
        <v>323</v>
      </c>
      <c r="G518" s="274">
        <f>Frumgögn!BL66</f>
        <v>155</v>
      </c>
      <c r="H518" s="275">
        <f>Frumgögn!BM66</f>
        <v>168</v>
      </c>
      <c r="I518" s="271">
        <f>Frumgögn!BK88</f>
        <v>38</v>
      </c>
      <c r="J518" s="272">
        <f>Frumgögn!BL88</f>
        <v>20</v>
      </c>
      <c r="K518" s="276">
        <f>Frumgögn!BM88</f>
        <v>18</v>
      </c>
      <c r="L518" s="273">
        <f>Frumgögn!BK110</f>
        <v>13</v>
      </c>
      <c r="M518" s="274">
        <f>Frumgögn!BL110</f>
        <v>8</v>
      </c>
      <c r="N518" s="275">
        <f>Frumgögn!BM110</f>
        <v>5</v>
      </c>
      <c r="O518" s="277"/>
      <c r="P518" s="278">
        <f t="shared" si="141"/>
        <v>700</v>
      </c>
      <c r="Q518" s="279">
        <f t="shared" si="142"/>
        <v>362</v>
      </c>
      <c r="R518" s="280">
        <f t="shared" si="143"/>
        <v>338</v>
      </c>
      <c r="S518" s="281">
        <f t="shared" si="144"/>
        <v>-3.2243698227487308E-2</v>
      </c>
      <c r="T518" s="282">
        <f t="shared" si="145"/>
        <v>3.0105994477598645E-2</v>
      </c>
      <c r="V518" s="164">
        <f>Frumgögn!BK22</f>
        <v>22629</v>
      </c>
      <c r="W518" s="160">
        <f>Frumgögn!BL22</f>
        <v>11254</v>
      </c>
      <c r="X518" s="165">
        <f>Frumgögn!BM22</f>
        <v>11374</v>
      </c>
      <c r="Y518" s="283">
        <f t="shared" si="146"/>
        <v>-2.9023256773554641E-2</v>
      </c>
      <c r="Z518" s="284">
        <f t="shared" si="147"/>
        <v>2.9332728144873865E-2</v>
      </c>
    </row>
    <row r="519" spans="2:26" x14ac:dyDescent="0.35">
      <c r="B519" s="270" t="s">
        <v>26</v>
      </c>
      <c r="C519" s="271">
        <f>Frumgögn!BK45</f>
        <v>316</v>
      </c>
      <c r="D519" s="272">
        <f>Frumgögn!BL45</f>
        <v>169</v>
      </c>
      <c r="E519" s="272">
        <f>Frumgögn!BM45</f>
        <v>147</v>
      </c>
      <c r="F519" s="273">
        <f>Frumgögn!BK67</f>
        <v>304</v>
      </c>
      <c r="G519" s="274">
        <f>Frumgögn!BL67</f>
        <v>151</v>
      </c>
      <c r="H519" s="275">
        <f>Frumgögn!BM67</f>
        <v>153</v>
      </c>
      <c r="I519" s="271">
        <f>Frumgögn!BK89</f>
        <v>46</v>
      </c>
      <c r="J519" s="272">
        <f>Frumgögn!BL89</f>
        <v>23</v>
      </c>
      <c r="K519" s="276">
        <f>Frumgögn!BM89</f>
        <v>23</v>
      </c>
      <c r="L519" s="273">
        <f>Frumgögn!BK111</f>
        <v>9</v>
      </c>
      <c r="M519" s="274">
        <f>Frumgögn!BL111</f>
        <v>4</v>
      </c>
      <c r="N519" s="275">
        <f>Frumgögn!BM111</f>
        <v>5</v>
      </c>
      <c r="O519" s="277"/>
      <c r="P519" s="278">
        <f t="shared" si="141"/>
        <v>675</v>
      </c>
      <c r="Q519" s="279">
        <f t="shared" si="142"/>
        <v>347</v>
      </c>
      <c r="R519" s="280">
        <f t="shared" si="143"/>
        <v>328</v>
      </c>
      <c r="S519" s="281">
        <f t="shared" si="144"/>
        <v>-3.0907633383806893E-2</v>
      </c>
      <c r="T519" s="282">
        <f t="shared" si="145"/>
        <v>2.9215284581811704E-2</v>
      </c>
      <c r="V519" s="164">
        <f>Frumgögn!BK23</f>
        <v>21287</v>
      </c>
      <c r="W519" s="160">
        <f>Frumgögn!BL23</f>
        <v>10674</v>
      </c>
      <c r="X519" s="165">
        <f>Frumgögn!BM23</f>
        <v>10613</v>
      </c>
      <c r="Y519" s="283">
        <f t="shared" si="146"/>
        <v>-2.7527478478845051E-2</v>
      </c>
      <c r="Z519" s="284">
        <f t="shared" si="147"/>
        <v>2.7370163865091113E-2</v>
      </c>
    </row>
    <row r="520" spans="2:26" x14ac:dyDescent="0.35">
      <c r="B520" s="270" t="s">
        <v>27</v>
      </c>
      <c r="C520" s="271">
        <f>Frumgögn!BK46</f>
        <v>247</v>
      </c>
      <c r="D520" s="272">
        <f>Frumgögn!BL46</f>
        <v>157</v>
      </c>
      <c r="E520" s="272">
        <f>Frumgögn!BM46</f>
        <v>90</v>
      </c>
      <c r="F520" s="273">
        <f>Frumgögn!BK68</f>
        <v>294</v>
      </c>
      <c r="G520" s="274">
        <f>Frumgögn!BL68</f>
        <v>159</v>
      </c>
      <c r="H520" s="275">
        <f>Frumgögn!BM68</f>
        <v>135</v>
      </c>
      <c r="I520" s="271">
        <f>Frumgögn!BK90</f>
        <v>44</v>
      </c>
      <c r="J520" s="272">
        <f>Frumgögn!BL90</f>
        <v>28</v>
      </c>
      <c r="K520" s="276">
        <f>Frumgögn!BM90</f>
        <v>16</v>
      </c>
      <c r="L520" s="273">
        <f>Frumgögn!BK112</f>
        <v>8</v>
      </c>
      <c r="M520" s="274">
        <f>Frumgögn!BL112</f>
        <v>6</v>
      </c>
      <c r="N520" s="275">
        <f>Frumgögn!BM112</f>
        <v>2</v>
      </c>
      <c r="O520" s="277"/>
      <c r="P520" s="278">
        <f t="shared" si="141"/>
        <v>593</v>
      </c>
      <c r="Q520" s="279">
        <f t="shared" si="142"/>
        <v>350</v>
      </c>
      <c r="R520" s="280">
        <f t="shared" si="143"/>
        <v>243</v>
      </c>
      <c r="S520" s="281">
        <f t="shared" si="144"/>
        <v>-3.1174846352542977E-2</v>
      </c>
      <c r="T520" s="282">
        <f t="shared" si="145"/>
        <v>2.1644250467622694E-2</v>
      </c>
      <c r="V520" s="164">
        <f>Frumgögn!BK24</f>
        <v>18699</v>
      </c>
      <c r="W520" s="160">
        <f>Frumgögn!BL24</f>
        <v>9355</v>
      </c>
      <c r="X520" s="165">
        <f>Frumgögn!BM24</f>
        <v>9344</v>
      </c>
      <c r="Y520" s="283">
        <f t="shared" si="146"/>
        <v>-2.4125872322427907E-2</v>
      </c>
      <c r="Z520" s="284">
        <f t="shared" si="147"/>
        <v>2.409750411339031E-2</v>
      </c>
    </row>
    <row r="521" spans="2:26" x14ac:dyDescent="0.35">
      <c r="B521" s="270" t="s">
        <v>28</v>
      </c>
      <c r="C521" s="271">
        <f>Frumgögn!BK47</f>
        <v>210</v>
      </c>
      <c r="D521" s="272">
        <f>Frumgögn!BL47</f>
        <v>110</v>
      </c>
      <c r="E521" s="272">
        <f>Frumgögn!BM47</f>
        <v>100</v>
      </c>
      <c r="F521" s="273">
        <f>Frumgögn!BK69</f>
        <v>221</v>
      </c>
      <c r="G521" s="274">
        <f>Frumgögn!BL69</f>
        <v>125</v>
      </c>
      <c r="H521" s="275">
        <f>Frumgögn!BM69</f>
        <v>96</v>
      </c>
      <c r="I521" s="271">
        <f>Frumgögn!BK91</f>
        <v>42</v>
      </c>
      <c r="J521" s="272">
        <f>Frumgögn!BL91</f>
        <v>20</v>
      </c>
      <c r="K521" s="276">
        <f>Frumgögn!BM91</f>
        <v>22</v>
      </c>
      <c r="L521" s="273">
        <f>Frumgögn!BK113</f>
        <v>6</v>
      </c>
      <c r="M521" s="274">
        <f>Frumgögn!BL113</f>
        <v>5</v>
      </c>
      <c r="N521" s="275">
        <f>Frumgögn!BM113</f>
        <v>1</v>
      </c>
      <c r="O521" s="277"/>
      <c r="P521" s="278">
        <f t="shared" si="141"/>
        <v>479</v>
      </c>
      <c r="Q521" s="279">
        <f t="shared" si="142"/>
        <v>260</v>
      </c>
      <c r="R521" s="280">
        <f t="shared" si="143"/>
        <v>219</v>
      </c>
      <c r="S521" s="281">
        <f t="shared" si="144"/>
        <v>-2.3158457290460496E-2</v>
      </c>
      <c r="T521" s="282">
        <f t="shared" si="145"/>
        <v>1.9506546717734035E-2</v>
      </c>
      <c r="V521" s="164">
        <f>Frumgögn!BK25</f>
        <v>15123</v>
      </c>
      <c r="W521" s="160">
        <f>Frumgögn!BL25</f>
        <v>7530</v>
      </c>
      <c r="X521" s="165">
        <f>Frumgögn!BM25</f>
        <v>7593</v>
      </c>
      <c r="Y521" s="283">
        <f t="shared" si="146"/>
        <v>-1.9419328550281362E-2</v>
      </c>
      <c r="Z521" s="284">
        <f t="shared" si="147"/>
        <v>1.9581801020223954E-2</v>
      </c>
    </row>
    <row r="522" spans="2:26" x14ac:dyDescent="0.35">
      <c r="B522" s="270" t="s">
        <v>29</v>
      </c>
      <c r="C522" s="271">
        <f>Frumgögn!BK48</f>
        <v>170</v>
      </c>
      <c r="D522" s="272">
        <f>Frumgögn!BL48</f>
        <v>89</v>
      </c>
      <c r="E522" s="272">
        <f>Frumgögn!BM48</f>
        <v>81</v>
      </c>
      <c r="F522" s="273">
        <f>Frumgögn!BK70</f>
        <v>182</v>
      </c>
      <c r="G522" s="274">
        <f>Frumgögn!BL70</f>
        <v>93</v>
      </c>
      <c r="H522" s="275">
        <f>Frumgögn!BM70</f>
        <v>89</v>
      </c>
      <c r="I522" s="271">
        <f>Frumgögn!BK92</f>
        <v>27</v>
      </c>
      <c r="J522" s="272">
        <f>Frumgögn!BL92</f>
        <v>16</v>
      </c>
      <c r="K522" s="276">
        <f>Frumgögn!BM92</f>
        <v>11</v>
      </c>
      <c r="L522" s="273">
        <f>Frumgögn!BK114</f>
        <v>2</v>
      </c>
      <c r="M522" s="274">
        <f>Frumgögn!BL114</f>
        <v>1</v>
      </c>
      <c r="N522" s="275">
        <f>Frumgögn!BM114</f>
        <v>1</v>
      </c>
      <c r="O522" s="277"/>
      <c r="P522" s="278">
        <f t="shared" si="141"/>
        <v>381</v>
      </c>
      <c r="Q522" s="279">
        <f t="shared" si="142"/>
        <v>199</v>
      </c>
      <c r="R522" s="280">
        <f t="shared" si="143"/>
        <v>182</v>
      </c>
      <c r="S522" s="281">
        <f t="shared" si="144"/>
        <v>-1.7725126926160149E-2</v>
      </c>
      <c r="T522" s="282">
        <f t="shared" si="145"/>
        <v>1.6210920103322347E-2</v>
      </c>
      <c r="V522" s="164">
        <f>Frumgögn!BK26</f>
        <v>11097</v>
      </c>
      <c r="W522" s="160">
        <f>Frumgögn!BL26</f>
        <v>5425</v>
      </c>
      <c r="X522" s="165">
        <f>Frumgögn!BM26</f>
        <v>5672</v>
      </c>
      <c r="Y522" s="283">
        <f t="shared" si="146"/>
        <v>-1.3990684911723292E-2</v>
      </c>
      <c r="Z522" s="284">
        <f t="shared" si="147"/>
        <v>1.4627680151022029E-2</v>
      </c>
    </row>
    <row r="523" spans="2:26" x14ac:dyDescent="0.35">
      <c r="B523" s="270" t="s">
        <v>30</v>
      </c>
      <c r="C523" s="271">
        <f>Frumgögn!BK49</f>
        <v>82</v>
      </c>
      <c r="D523" s="272">
        <f>Frumgögn!BL49</f>
        <v>42</v>
      </c>
      <c r="E523" s="272">
        <f>Frumgögn!BM49</f>
        <v>40</v>
      </c>
      <c r="F523" s="273">
        <f>Frumgögn!BK71</f>
        <v>126</v>
      </c>
      <c r="G523" s="274">
        <f>Frumgögn!BL71</f>
        <v>71</v>
      </c>
      <c r="H523" s="275">
        <f>Frumgögn!BM71</f>
        <v>55</v>
      </c>
      <c r="I523" s="271">
        <f>Frumgögn!BK93</f>
        <v>17</v>
      </c>
      <c r="J523" s="272">
        <f>Frumgögn!BL93</f>
        <v>10</v>
      </c>
      <c r="K523" s="276">
        <f>Frumgögn!BM93</f>
        <v>7</v>
      </c>
      <c r="L523" s="273">
        <f>Frumgögn!BK115</f>
        <v>1</v>
      </c>
      <c r="M523" s="274">
        <f>Frumgögn!BL115</f>
        <v>0</v>
      </c>
      <c r="N523" s="275">
        <f>Frumgögn!BM115</f>
        <v>1</v>
      </c>
      <c r="O523" s="277"/>
      <c r="P523" s="278">
        <f t="shared" si="141"/>
        <v>226</v>
      </c>
      <c r="Q523" s="279">
        <f t="shared" si="142"/>
        <v>123</v>
      </c>
      <c r="R523" s="280">
        <f t="shared" si="143"/>
        <v>103</v>
      </c>
      <c r="S523" s="281">
        <f t="shared" si="144"/>
        <v>-1.0955731718179389E-2</v>
      </c>
      <c r="T523" s="282">
        <f t="shared" si="145"/>
        <v>9.1743119266055051E-3</v>
      </c>
      <c r="V523" s="164">
        <f>Frumgögn!BK27</f>
        <v>6730</v>
      </c>
      <c r="W523" s="160">
        <f>Frumgögn!BL27</f>
        <v>3129</v>
      </c>
      <c r="X523" s="165">
        <f>Frumgögn!BM27</f>
        <v>3601</v>
      </c>
      <c r="Y523" s="250">
        <f t="shared" si="146"/>
        <v>-8.0694660071487893E-3</v>
      </c>
      <c r="Z523" s="251">
        <f t="shared" si="147"/>
        <v>9.2867200676710737E-3</v>
      </c>
    </row>
    <row r="524" spans="2:26" x14ac:dyDescent="0.35">
      <c r="B524" s="270" t="s">
        <v>31</v>
      </c>
      <c r="C524" s="271">
        <f>Frumgögn!BK50</f>
        <v>55</v>
      </c>
      <c r="D524" s="272">
        <f>Frumgögn!BL50</f>
        <v>23</v>
      </c>
      <c r="E524" s="272">
        <f>Frumgögn!BM50</f>
        <v>32</v>
      </c>
      <c r="F524" s="273">
        <f>Frumgögn!BK72</f>
        <v>58</v>
      </c>
      <c r="G524" s="274">
        <f>Frumgögn!BL72</f>
        <v>28</v>
      </c>
      <c r="H524" s="275">
        <f>Frumgögn!BM72</f>
        <v>30</v>
      </c>
      <c r="I524" s="271">
        <f>Frumgögn!BK94</f>
        <v>11</v>
      </c>
      <c r="J524" s="272">
        <f>Frumgögn!BL94</f>
        <v>1</v>
      </c>
      <c r="K524" s="276">
        <f>Frumgögn!BM94</f>
        <v>10</v>
      </c>
      <c r="L524" s="273">
        <f>Frumgögn!BK116</f>
        <v>0</v>
      </c>
      <c r="M524" s="274">
        <f>Frumgögn!BL116</f>
        <v>0</v>
      </c>
      <c r="N524" s="275">
        <f>Frumgögn!BM116</f>
        <v>0</v>
      </c>
      <c r="O524" s="277"/>
      <c r="P524" s="278">
        <f t="shared" si="141"/>
        <v>124</v>
      </c>
      <c r="Q524" s="279">
        <f t="shared" si="142"/>
        <v>52</v>
      </c>
      <c r="R524" s="280">
        <f t="shared" si="143"/>
        <v>72</v>
      </c>
      <c r="S524" s="281">
        <f t="shared" si="144"/>
        <v>-4.6316914580920993E-3</v>
      </c>
      <c r="T524" s="282">
        <f t="shared" si="145"/>
        <v>6.4131112496659841E-3</v>
      </c>
      <c r="V524" s="164">
        <f>Frumgögn!BK28</f>
        <v>4125</v>
      </c>
      <c r="W524" s="160">
        <f>Frumgögn!BL28</f>
        <v>1786</v>
      </c>
      <c r="X524" s="165">
        <f>Frumgögn!BM28</f>
        <v>2339</v>
      </c>
      <c r="Y524" s="250">
        <f t="shared" si="146"/>
        <v>-4.6059655764677972E-3</v>
      </c>
      <c r="Z524" s="251">
        <f t="shared" si="147"/>
        <v>6.0321128126305584E-3</v>
      </c>
    </row>
    <row r="525" spans="2:26" x14ac:dyDescent="0.35">
      <c r="B525" s="270" t="s">
        <v>32</v>
      </c>
      <c r="C525" s="271">
        <f>Frumgögn!BK51</f>
        <v>16</v>
      </c>
      <c r="D525" s="272">
        <f>Frumgögn!BL51</f>
        <v>9</v>
      </c>
      <c r="E525" s="272">
        <f>Frumgögn!BM51</f>
        <v>7</v>
      </c>
      <c r="F525" s="273">
        <f>Frumgögn!BK73</f>
        <v>16</v>
      </c>
      <c r="G525" s="274">
        <f>Frumgögn!BL73</f>
        <v>10</v>
      </c>
      <c r="H525" s="275">
        <f>Frumgögn!BM73</f>
        <v>6</v>
      </c>
      <c r="I525" s="271">
        <f>Frumgögn!BK95</f>
        <v>6</v>
      </c>
      <c r="J525" s="272">
        <f>Frumgögn!BL95</f>
        <v>2</v>
      </c>
      <c r="K525" s="276">
        <f>Frumgögn!BM95</f>
        <v>4</v>
      </c>
      <c r="L525" s="273">
        <f>Frumgögn!BK117</f>
        <v>0</v>
      </c>
      <c r="M525" s="274">
        <f>Frumgögn!BL117</f>
        <v>0</v>
      </c>
      <c r="N525" s="275">
        <f>Frumgögn!BM117</f>
        <v>0</v>
      </c>
      <c r="O525" s="277"/>
      <c r="P525" s="278">
        <f t="shared" si="141"/>
        <v>38</v>
      </c>
      <c r="Q525" s="279">
        <f t="shared" si="142"/>
        <v>21</v>
      </c>
      <c r="R525" s="280">
        <f t="shared" si="143"/>
        <v>17</v>
      </c>
      <c r="S525" s="281">
        <f t="shared" si="144"/>
        <v>-1.8704907811525786E-3</v>
      </c>
      <c r="T525" s="282">
        <f t="shared" si="145"/>
        <v>1.5142068228378017E-3</v>
      </c>
      <c r="V525" s="164">
        <f>Frumgögn!BK29</f>
        <v>2027</v>
      </c>
      <c r="W525" s="160">
        <f>Frumgögn!BL29</f>
        <v>773</v>
      </c>
      <c r="X525" s="165">
        <f>Frumgögn!BM29</f>
        <v>1254</v>
      </c>
      <c r="Y525" s="250">
        <f t="shared" si="146"/>
        <v>-1.9935114169146737E-3</v>
      </c>
      <c r="Z525" s="251">
        <f t="shared" si="147"/>
        <v>3.2339758302859E-3</v>
      </c>
    </row>
    <row r="526" spans="2:26" x14ac:dyDescent="0.35">
      <c r="B526" s="270" t="s">
        <v>33</v>
      </c>
      <c r="C526" s="271">
        <f>Frumgögn!BK52</f>
        <v>5</v>
      </c>
      <c r="D526" s="272">
        <f>Frumgögn!BL52</f>
        <v>1</v>
      </c>
      <c r="E526" s="272">
        <f>Frumgögn!BM52</f>
        <v>4</v>
      </c>
      <c r="F526" s="273">
        <f>Frumgögn!BK74</f>
        <v>5</v>
      </c>
      <c r="G526" s="285">
        <f>Frumgögn!BI99</f>
        <v>1</v>
      </c>
      <c r="H526" s="275">
        <f>Frumgögn!BM74</f>
        <v>3</v>
      </c>
      <c r="I526" s="271">
        <f>Frumgögn!BK96</f>
        <v>0</v>
      </c>
      <c r="J526" s="272">
        <f>Frumgögn!BL96</f>
        <v>0</v>
      </c>
      <c r="K526" s="276">
        <f>Frumgögn!BM96</f>
        <v>0</v>
      </c>
      <c r="L526" s="273">
        <f>Frumgögn!BK118</f>
        <v>0</v>
      </c>
      <c r="M526" s="274">
        <f>Frumgögn!BL118</f>
        <v>0</v>
      </c>
      <c r="N526" s="275">
        <f>Frumgögn!BM118</f>
        <v>0</v>
      </c>
      <c r="O526" s="277"/>
      <c r="P526" s="278">
        <f t="shared" si="141"/>
        <v>10</v>
      </c>
      <c r="Q526" s="279">
        <f t="shared" si="142"/>
        <v>2</v>
      </c>
      <c r="R526" s="280">
        <f t="shared" si="143"/>
        <v>7</v>
      </c>
      <c r="S526" s="281">
        <f t="shared" si="144"/>
        <v>-1.7814197915738843E-4</v>
      </c>
      <c r="T526" s="282">
        <f t="shared" si="145"/>
        <v>6.2349692705085955E-4</v>
      </c>
      <c r="V526" s="164">
        <f>Frumgögn!BK30</f>
        <v>444</v>
      </c>
      <c r="W526" s="160">
        <f>Frumgögn!BL30</f>
        <v>141</v>
      </c>
      <c r="X526" s="165">
        <f>Frumgögn!BM30</f>
        <v>303</v>
      </c>
      <c r="Y526" s="250">
        <f t="shared" si="146"/>
        <v>-3.6362886130008926E-4</v>
      </c>
      <c r="Z526" s="251">
        <f t="shared" si="147"/>
        <v>7.8141521258104287E-4</v>
      </c>
    </row>
    <row r="527" spans="2:26" ht="15" thickBot="1" x14ac:dyDescent="0.4">
      <c r="B527" s="2" t="s">
        <v>34</v>
      </c>
      <c r="C527" s="147">
        <f>Frumgögn!BK53</f>
        <v>1</v>
      </c>
      <c r="D527" s="148">
        <f>Frumgögn!BL53</f>
        <v>0</v>
      </c>
      <c r="E527" s="148">
        <f>Frumgögn!BM53</f>
        <v>1</v>
      </c>
      <c r="F527" s="156">
        <f>Frumgögn!BK75</f>
        <v>0</v>
      </c>
      <c r="G527" s="157">
        <f>Frumgögn!BI100</f>
        <v>1</v>
      </c>
      <c r="H527" s="158">
        <f>Frumgögn!BM75</f>
        <v>0</v>
      </c>
      <c r="I527" s="147">
        <f>Frumgögn!BK97</f>
        <v>0</v>
      </c>
      <c r="J527" s="148">
        <f>Frumgögn!BL97</f>
        <v>0</v>
      </c>
      <c r="K527" s="149">
        <f>Frumgögn!BM97</f>
        <v>0</v>
      </c>
      <c r="L527" s="156">
        <f>Frumgögn!BK119</f>
        <v>0</v>
      </c>
      <c r="M527" s="159">
        <f>Frumgögn!BL119</f>
        <v>0</v>
      </c>
      <c r="N527" s="158">
        <f>Frumgögn!BM119</f>
        <v>0</v>
      </c>
      <c r="P527" s="48">
        <f t="shared" si="141"/>
        <v>1</v>
      </c>
      <c r="Q527" s="49">
        <f t="shared" si="142"/>
        <v>1</v>
      </c>
      <c r="R527" s="50">
        <f t="shared" si="143"/>
        <v>1</v>
      </c>
      <c r="S527" s="252">
        <f t="shared" si="144"/>
        <v>-8.9070989578694215E-5</v>
      </c>
      <c r="T527" s="253">
        <f t="shared" si="145"/>
        <v>8.9070989578694215E-5</v>
      </c>
      <c r="V527" s="166">
        <f>Frumgögn!BK31</f>
        <v>47</v>
      </c>
      <c r="W527" s="167">
        <f>Frumgögn!BL31</f>
        <v>15</v>
      </c>
      <c r="X527" s="168">
        <f>Frumgögn!BM31</f>
        <v>32</v>
      </c>
      <c r="Y527" s="252">
        <f t="shared" si="146"/>
        <v>-3.8683921414903112E-5</v>
      </c>
      <c r="Z527" s="253">
        <f t="shared" si="147"/>
        <v>8.2525699018459964E-5</v>
      </c>
    </row>
    <row r="528" spans="2:26" x14ac:dyDescent="0.35">
      <c r="B528" s="9"/>
      <c r="C528" s="9"/>
      <c r="D528" s="9"/>
      <c r="H528" s="9"/>
      <c r="I528" s="9"/>
      <c r="J528" s="10"/>
      <c r="O528" s="2" t="s">
        <v>43</v>
      </c>
      <c r="P528" s="9">
        <f>SUM(P507:P527)</f>
        <v>11227</v>
      </c>
      <c r="Q528" s="9">
        <f>SUM(Q507:Q527)</f>
        <v>5959</v>
      </c>
      <c r="R528" s="9">
        <f>SUM(R507:R527)</f>
        <v>5264</v>
      </c>
      <c r="U528" s="2" t="s">
        <v>43</v>
      </c>
      <c r="V528" s="9">
        <f>SUM(V507:V527)</f>
        <v>387758</v>
      </c>
      <c r="W528" s="9">
        <f>SUM(W507:W527)</f>
        <v>199826</v>
      </c>
      <c r="X528" s="9">
        <f>SUM(X507:X527)</f>
        <v>187800</v>
      </c>
    </row>
    <row r="532" spans="10:23" x14ac:dyDescent="0.35">
      <c r="J532" s="254"/>
      <c r="K532" s="254"/>
    </row>
    <row r="533" spans="10:23" x14ac:dyDescent="0.35">
      <c r="J533" s="254"/>
      <c r="K533" s="254"/>
    </row>
    <row r="534" spans="10:23" x14ac:dyDescent="0.35">
      <c r="J534" s="254"/>
      <c r="K534" s="254"/>
    </row>
    <row r="535" spans="10:23" x14ac:dyDescent="0.35">
      <c r="J535" s="254"/>
      <c r="K535" s="254"/>
      <c r="S535" s="256"/>
      <c r="T535" s="256"/>
      <c r="V535" s="255"/>
      <c r="W535" s="255"/>
    </row>
    <row r="536" spans="10:23" x14ac:dyDescent="0.35">
      <c r="J536" s="254"/>
      <c r="K536" s="254"/>
      <c r="S536" s="256"/>
      <c r="T536" s="256"/>
      <c r="V536" s="255"/>
      <c r="W536" s="255"/>
    </row>
    <row r="537" spans="10:23" x14ac:dyDescent="0.35">
      <c r="J537" s="254"/>
      <c r="K537" s="254"/>
      <c r="S537" s="256"/>
      <c r="T537" s="256"/>
      <c r="V537" s="255"/>
      <c r="W537" s="255"/>
    </row>
    <row r="538" spans="10:23" x14ac:dyDescent="0.35">
      <c r="J538" s="254"/>
      <c r="K538" s="254"/>
      <c r="S538" s="256"/>
      <c r="T538" s="256"/>
      <c r="V538" s="255"/>
      <c r="W538" s="255"/>
    </row>
    <row r="539" spans="10:23" x14ac:dyDescent="0.35">
      <c r="J539" s="254"/>
      <c r="K539" s="254"/>
      <c r="S539" s="256"/>
      <c r="T539" s="256"/>
      <c r="V539" s="255"/>
      <c r="W539" s="255"/>
    </row>
    <row r="540" spans="10:23" x14ac:dyDescent="0.35">
      <c r="J540" s="254"/>
      <c r="K540" s="254"/>
      <c r="S540" s="256"/>
      <c r="T540" s="256"/>
      <c r="V540" s="255"/>
      <c r="W540" s="255"/>
    </row>
    <row r="541" spans="10:23" x14ac:dyDescent="0.35">
      <c r="J541" s="254"/>
      <c r="K541" s="254"/>
      <c r="S541" s="256"/>
      <c r="T541" s="256"/>
      <c r="V541" s="255"/>
      <c r="W541" s="255"/>
    </row>
    <row r="542" spans="10:23" x14ac:dyDescent="0.35">
      <c r="J542" s="254"/>
      <c r="K542" s="254"/>
      <c r="S542" s="256"/>
      <c r="T542" s="256"/>
      <c r="V542" s="255"/>
      <c r="W542" s="255"/>
    </row>
    <row r="543" spans="10:23" x14ac:dyDescent="0.35">
      <c r="J543" s="254"/>
      <c r="K543" s="254"/>
      <c r="S543" s="256"/>
      <c r="T543" s="256"/>
      <c r="V543" s="255"/>
      <c r="W543" s="255"/>
    </row>
    <row r="544" spans="10:23" x14ac:dyDescent="0.35">
      <c r="J544" s="254"/>
      <c r="K544" s="254"/>
      <c r="S544" s="256"/>
      <c r="T544" s="256"/>
      <c r="V544" s="255"/>
      <c r="W544" s="255"/>
    </row>
    <row r="545" spans="10:23" x14ac:dyDescent="0.35">
      <c r="J545" s="254"/>
      <c r="K545" s="254"/>
      <c r="S545" s="256"/>
      <c r="T545" s="256"/>
      <c r="V545" s="255"/>
      <c r="W545" s="255"/>
    </row>
    <row r="546" spans="10:23" x14ac:dyDescent="0.35">
      <c r="J546" s="254"/>
      <c r="K546" s="254"/>
      <c r="S546" s="256"/>
      <c r="T546" s="256"/>
      <c r="V546" s="255"/>
      <c r="W546" s="255"/>
    </row>
    <row r="547" spans="10:23" x14ac:dyDescent="0.35">
      <c r="J547" s="254"/>
      <c r="K547" s="254"/>
      <c r="S547" s="256"/>
      <c r="T547" s="256"/>
      <c r="V547" s="255"/>
      <c r="W547" s="255"/>
    </row>
    <row r="548" spans="10:23" x14ac:dyDescent="0.35">
      <c r="J548" s="254"/>
      <c r="K548" s="254"/>
      <c r="S548" s="256"/>
      <c r="T548" s="256"/>
      <c r="V548" s="255"/>
      <c r="W548" s="255"/>
    </row>
    <row r="549" spans="10:23" x14ac:dyDescent="0.35">
      <c r="J549" s="254"/>
      <c r="K549" s="254"/>
      <c r="S549" s="256"/>
      <c r="T549" s="256"/>
      <c r="V549" s="255"/>
      <c r="W549" s="255"/>
    </row>
    <row r="550" spans="10:23" x14ac:dyDescent="0.35">
      <c r="J550" s="254"/>
      <c r="K550" s="254"/>
      <c r="S550" s="256"/>
      <c r="T550" s="256"/>
      <c r="V550" s="255"/>
      <c r="W550" s="255"/>
    </row>
    <row r="551" spans="10:23" x14ac:dyDescent="0.35">
      <c r="J551" s="254"/>
      <c r="K551" s="254"/>
      <c r="S551" s="256"/>
      <c r="T551" s="256"/>
      <c r="V551" s="255"/>
      <c r="W551" s="255"/>
    </row>
    <row r="552" spans="10:23" x14ac:dyDescent="0.35">
      <c r="J552" s="254"/>
      <c r="K552" s="254"/>
      <c r="S552" s="256"/>
      <c r="T552" s="256"/>
      <c r="V552" s="255"/>
      <c r="W552" s="255"/>
    </row>
    <row r="553" spans="10:23" x14ac:dyDescent="0.35">
      <c r="S553" s="256"/>
      <c r="T553" s="256"/>
      <c r="V553" s="255"/>
      <c r="W553" s="255"/>
    </row>
    <row r="554" spans="10:23" x14ac:dyDescent="0.35">
      <c r="S554" s="256"/>
      <c r="T554" s="256"/>
      <c r="V554" s="255"/>
      <c r="W554" s="255"/>
    </row>
    <row r="555" spans="10:23" x14ac:dyDescent="0.35">
      <c r="S555" s="256"/>
      <c r="T555" s="256"/>
      <c r="V555" s="255"/>
      <c r="W555" s="255"/>
    </row>
  </sheetData>
  <mergeCells count="170">
    <mergeCell ref="A1:N1"/>
    <mergeCell ref="P5:R5"/>
    <mergeCell ref="L5:N5"/>
    <mergeCell ref="I5:K5"/>
    <mergeCell ref="F5:H5"/>
    <mergeCell ref="C5:E5"/>
    <mergeCell ref="A3:T3"/>
    <mergeCell ref="V5:X5"/>
    <mergeCell ref="Y5:Z5"/>
    <mergeCell ref="S5:T5"/>
    <mergeCell ref="C30:E30"/>
    <mergeCell ref="F30:H30"/>
    <mergeCell ref="I30:K30"/>
    <mergeCell ref="L30:N30"/>
    <mergeCell ref="P30:R30"/>
    <mergeCell ref="S30:T30"/>
    <mergeCell ref="V30:X30"/>
    <mergeCell ref="Y30:Z30"/>
    <mergeCell ref="S55:T55"/>
    <mergeCell ref="V55:X55"/>
    <mergeCell ref="Y55:Z55"/>
    <mergeCell ref="C55:E55"/>
    <mergeCell ref="F55:H55"/>
    <mergeCell ref="I55:K55"/>
    <mergeCell ref="L55:N55"/>
    <mergeCell ref="P55:R55"/>
    <mergeCell ref="C80:E80"/>
    <mergeCell ref="F80:H80"/>
    <mergeCell ref="I80:K80"/>
    <mergeCell ref="L80:N80"/>
    <mergeCell ref="P80:R80"/>
    <mergeCell ref="S80:T80"/>
    <mergeCell ref="V80:X80"/>
    <mergeCell ref="Y80:Z80"/>
    <mergeCell ref="C105:E105"/>
    <mergeCell ref="F105:H105"/>
    <mergeCell ref="I105:K105"/>
    <mergeCell ref="L105:N105"/>
    <mergeCell ref="P105:R105"/>
    <mergeCell ref="S105:T105"/>
    <mergeCell ref="V105:X105"/>
    <mergeCell ref="Y105:Z105"/>
    <mergeCell ref="S130:T130"/>
    <mergeCell ref="V130:X130"/>
    <mergeCell ref="Y130:Z130"/>
    <mergeCell ref="C155:E155"/>
    <mergeCell ref="F155:H155"/>
    <mergeCell ref="I155:K155"/>
    <mergeCell ref="L155:N155"/>
    <mergeCell ref="P155:R155"/>
    <mergeCell ref="S155:T155"/>
    <mergeCell ref="V155:X155"/>
    <mergeCell ref="Y155:Z155"/>
    <mergeCell ref="C130:E130"/>
    <mergeCell ref="F130:H130"/>
    <mergeCell ref="I130:K130"/>
    <mergeCell ref="L130:N130"/>
    <mergeCell ref="P130:R130"/>
    <mergeCell ref="S180:T180"/>
    <mergeCell ref="V180:X180"/>
    <mergeCell ref="Y180:Z180"/>
    <mergeCell ref="C205:E205"/>
    <mergeCell ref="F205:H205"/>
    <mergeCell ref="I205:K205"/>
    <mergeCell ref="L205:N205"/>
    <mergeCell ref="P205:R205"/>
    <mergeCell ref="S205:T205"/>
    <mergeCell ref="V205:X205"/>
    <mergeCell ref="Y205:Z205"/>
    <mergeCell ref="C180:E180"/>
    <mergeCell ref="F180:H180"/>
    <mergeCell ref="I180:K180"/>
    <mergeCell ref="L180:N180"/>
    <mergeCell ref="P180:R180"/>
    <mergeCell ref="S230:T230"/>
    <mergeCell ref="V230:X230"/>
    <mergeCell ref="Y230:Z230"/>
    <mergeCell ref="C255:E255"/>
    <mergeCell ref="F255:H255"/>
    <mergeCell ref="I255:K255"/>
    <mergeCell ref="L255:N255"/>
    <mergeCell ref="P255:R255"/>
    <mergeCell ref="S255:T255"/>
    <mergeCell ref="V255:X255"/>
    <mergeCell ref="Y255:Z255"/>
    <mergeCell ref="C230:E230"/>
    <mergeCell ref="F230:H230"/>
    <mergeCell ref="I230:K230"/>
    <mergeCell ref="L230:N230"/>
    <mergeCell ref="P230:R230"/>
    <mergeCell ref="S280:T280"/>
    <mergeCell ref="V280:X280"/>
    <mergeCell ref="Y280:Z280"/>
    <mergeCell ref="C305:E305"/>
    <mergeCell ref="F305:H305"/>
    <mergeCell ref="I305:K305"/>
    <mergeCell ref="L305:N305"/>
    <mergeCell ref="P305:R305"/>
    <mergeCell ref="S305:T305"/>
    <mergeCell ref="V305:X305"/>
    <mergeCell ref="Y305:Z305"/>
    <mergeCell ref="C280:E280"/>
    <mergeCell ref="F280:H280"/>
    <mergeCell ref="I280:K280"/>
    <mergeCell ref="L280:N280"/>
    <mergeCell ref="P280:R280"/>
    <mergeCell ref="S330:T330"/>
    <mergeCell ref="V330:X330"/>
    <mergeCell ref="Y330:Z330"/>
    <mergeCell ref="C355:E355"/>
    <mergeCell ref="F355:H355"/>
    <mergeCell ref="I355:K355"/>
    <mergeCell ref="L355:N355"/>
    <mergeCell ref="P355:R355"/>
    <mergeCell ref="S355:T355"/>
    <mergeCell ref="V355:X355"/>
    <mergeCell ref="Y355:Z355"/>
    <mergeCell ref="C330:E330"/>
    <mergeCell ref="F330:H330"/>
    <mergeCell ref="I330:K330"/>
    <mergeCell ref="L330:N330"/>
    <mergeCell ref="P330:R330"/>
    <mergeCell ref="S380:T380"/>
    <mergeCell ref="V380:X380"/>
    <mergeCell ref="Y380:Z380"/>
    <mergeCell ref="C405:E405"/>
    <mergeCell ref="F405:H405"/>
    <mergeCell ref="I405:K405"/>
    <mergeCell ref="L405:N405"/>
    <mergeCell ref="P405:R405"/>
    <mergeCell ref="S405:T405"/>
    <mergeCell ref="V405:X405"/>
    <mergeCell ref="Y405:Z405"/>
    <mergeCell ref="C380:E380"/>
    <mergeCell ref="F380:H380"/>
    <mergeCell ref="I380:K380"/>
    <mergeCell ref="L380:N380"/>
    <mergeCell ref="P380:R380"/>
    <mergeCell ref="S430:T430"/>
    <mergeCell ref="V430:X430"/>
    <mergeCell ref="Y430:Z430"/>
    <mergeCell ref="C455:E455"/>
    <mergeCell ref="F455:H455"/>
    <mergeCell ref="I455:K455"/>
    <mergeCell ref="L455:N455"/>
    <mergeCell ref="P455:R455"/>
    <mergeCell ref="S455:T455"/>
    <mergeCell ref="V455:X455"/>
    <mergeCell ref="Y455:Z455"/>
    <mergeCell ref="C430:E430"/>
    <mergeCell ref="F430:H430"/>
    <mergeCell ref="I430:K430"/>
    <mergeCell ref="L430:N430"/>
    <mergeCell ref="P430:R430"/>
    <mergeCell ref="C505:E505"/>
    <mergeCell ref="F505:H505"/>
    <mergeCell ref="I505:K505"/>
    <mergeCell ref="L505:N505"/>
    <mergeCell ref="P505:R505"/>
    <mergeCell ref="S505:T505"/>
    <mergeCell ref="V505:X505"/>
    <mergeCell ref="Y505:Z505"/>
    <mergeCell ref="C480:E480"/>
    <mergeCell ref="F480:H480"/>
    <mergeCell ref="I480:K480"/>
    <mergeCell ref="L480:N480"/>
    <mergeCell ref="P480:R480"/>
    <mergeCell ref="S480:T480"/>
    <mergeCell ref="V480:X480"/>
    <mergeCell ref="Y480:Z480"/>
  </mergeCells>
  <pageMargins left="0.70866141732283472" right="0.70866141732283472" top="0.74803149606299213" bottom="0.74803149606299213" header="0.31496062992125984" footer="0.31496062992125984"/>
  <pageSetup paperSize="9" scale="53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BE9AA-1AB8-44E2-BFF5-FB228EE5BC06}">
  <sheetPr>
    <tabColor theme="7" tint="0.59999389629810485"/>
    <pageSetUpPr fitToPage="1"/>
  </sheetPr>
  <dimension ref="A1:AA528"/>
  <sheetViews>
    <sheetView topLeftCell="A497" zoomScaleNormal="100" workbookViewId="0">
      <selection activeCell="S507" sqref="S507"/>
    </sheetView>
  </sheetViews>
  <sheetFormatPr defaultColWidth="9.26953125" defaultRowHeight="14.5" x14ac:dyDescent="0.35"/>
  <cols>
    <col min="1" max="1" width="10.7265625" bestFit="1" customWidth="1"/>
    <col min="2" max="2" width="9.26953125" style="93"/>
    <col min="3" max="3" width="5.453125" style="118" bestFit="1" customWidth="1"/>
    <col min="4" max="4" width="5.1796875" style="118" bestFit="1" customWidth="1"/>
    <col min="5" max="5" width="8.1796875" style="118" bestFit="1" customWidth="1"/>
    <col min="6" max="6" width="4.26953125" style="118" bestFit="1" customWidth="1"/>
    <col min="7" max="7" width="6.1796875" style="118" bestFit="1" customWidth="1"/>
    <col min="8" max="8" width="8.1796875" style="118" bestFit="1" customWidth="1"/>
    <col min="9" max="9" width="5.453125" style="118" bestFit="1" customWidth="1"/>
    <col min="10" max="10" width="5.1796875" style="118" bestFit="1" customWidth="1"/>
    <col min="11" max="11" width="8.1796875" style="118" bestFit="1" customWidth="1"/>
    <col min="12" max="12" width="5.453125" style="118" bestFit="1" customWidth="1"/>
    <col min="13" max="13" width="5.1796875" style="118" bestFit="1" customWidth="1"/>
    <col min="14" max="14" width="8.1796875" style="118" bestFit="1" customWidth="1"/>
    <col min="15" max="15" width="7.81640625" bestFit="1" customWidth="1"/>
    <col min="16" max="16" width="6.54296875" bestFit="1" customWidth="1"/>
    <col min="17" max="17" width="6.1796875" bestFit="1" customWidth="1"/>
    <col min="18" max="18" width="8.1796875" bestFit="1" customWidth="1"/>
    <col min="20" max="20" width="9.7265625" bestFit="1" customWidth="1"/>
    <col min="21" max="21" width="7.81640625" bestFit="1" customWidth="1"/>
    <col min="26" max="26" width="9.7265625" bestFit="1" customWidth="1"/>
  </cols>
  <sheetData>
    <row r="1" spans="1:27" s="3" customFormat="1" ht="21" x14ac:dyDescent="0.5">
      <c r="A1" s="226" t="str">
        <f>Frumgögn!A1</f>
        <v>1.1.2 Kynja og aldurssamsetning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1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 customHeight="1" x14ac:dyDescent="0.35">
      <c r="A2" s="1"/>
      <c r="B2" s="92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"/>
      <c r="P2" s="1"/>
      <c r="Q2" s="1"/>
      <c r="R2" s="1"/>
      <c r="S2" s="1"/>
      <c r="T2" s="1"/>
      <c r="U2" s="1"/>
    </row>
    <row r="3" spans="1:27" ht="18" x14ac:dyDescent="0.4">
      <c r="A3" s="235" t="s">
        <v>44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</row>
    <row r="4" spans="1:27" ht="15" thickBot="1" x14ac:dyDescent="0.4">
      <c r="A4" s="2"/>
      <c r="G4" s="12"/>
      <c r="N4" s="12"/>
      <c r="O4" s="2"/>
      <c r="T4" s="2"/>
    </row>
    <row r="5" spans="1:27" ht="21.5" thickBot="1" x14ac:dyDescent="0.55000000000000004">
      <c r="A5" s="2" t="s">
        <v>45</v>
      </c>
      <c r="B5" s="94">
        <v>2003</v>
      </c>
      <c r="C5" s="227" t="s">
        <v>35</v>
      </c>
      <c r="D5" s="228"/>
      <c r="E5" s="229"/>
      <c r="F5" s="227" t="s">
        <v>36</v>
      </c>
      <c r="G5" s="228"/>
      <c r="H5" s="229"/>
      <c r="I5" s="227" t="s">
        <v>37</v>
      </c>
      <c r="J5" s="228"/>
      <c r="K5" s="229"/>
      <c r="L5" s="227" t="s">
        <v>38</v>
      </c>
      <c r="M5" s="228"/>
      <c r="N5" s="229"/>
      <c r="O5" s="51"/>
      <c r="P5" s="230" t="s">
        <v>45</v>
      </c>
      <c r="Q5" s="231"/>
      <c r="R5" s="232"/>
      <c r="S5" s="233">
        <v>2003</v>
      </c>
      <c r="T5" s="234"/>
      <c r="V5" s="230" t="s">
        <v>46</v>
      </c>
      <c r="W5" s="231"/>
      <c r="X5" s="232"/>
      <c r="Y5" s="233">
        <v>2003</v>
      </c>
      <c r="Z5" s="234"/>
    </row>
    <row r="6" spans="1:27" ht="15" thickBot="1" x14ac:dyDescent="0.4">
      <c r="A6" s="2"/>
      <c r="B6" s="95"/>
      <c r="C6" s="18" t="s">
        <v>47</v>
      </c>
      <c r="D6" s="19" t="s">
        <v>48</v>
      </c>
      <c r="E6" s="20" t="s">
        <v>49</v>
      </c>
      <c r="F6" s="18" t="s">
        <v>47</v>
      </c>
      <c r="G6" s="19" t="s">
        <v>48</v>
      </c>
      <c r="H6" s="20" t="s">
        <v>49</v>
      </c>
      <c r="I6" s="18" t="s">
        <v>47</v>
      </c>
      <c r="J6" s="19" t="s">
        <v>48</v>
      </c>
      <c r="K6" s="20" t="s">
        <v>49</v>
      </c>
      <c r="L6" s="18" t="s">
        <v>47</v>
      </c>
      <c r="M6" s="19" t="s">
        <v>48</v>
      </c>
      <c r="N6" s="20" t="s">
        <v>49</v>
      </c>
      <c r="O6" s="12"/>
      <c r="P6" s="21" t="s">
        <v>47</v>
      </c>
      <c r="Q6" s="22" t="s">
        <v>48</v>
      </c>
      <c r="R6" s="23" t="s">
        <v>49</v>
      </c>
      <c r="S6" s="18" t="s">
        <v>50</v>
      </c>
      <c r="T6" s="20" t="s">
        <v>51</v>
      </c>
      <c r="U6" s="2"/>
      <c r="V6" s="21" t="s">
        <v>47</v>
      </c>
      <c r="W6" s="22" t="s">
        <v>48</v>
      </c>
      <c r="X6" s="23" t="s">
        <v>49</v>
      </c>
      <c r="Y6" s="18" t="s">
        <v>50</v>
      </c>
      <c r="Z6" s="20" t="s">
        <v>51</v>
      </c>
    </row>
    <row r="7" spans="1:27" x14ac:dyDescent="0.35">
      <c r="B7" s="95" t="s">
        <v>52</v>
      </c>
      <c r="C7" s="119">
        <f>Úrvinnsla!C7</f>
        <v>263</v>
      </c>
      <c r="D7" s="120">
        <f>Úrvinnsla!D7</f>
        <v>133</v>
      </c>
      <c r="E7" s="121">
        <f>Úrvinnsla!E7</f>
        <v>130</v>
      </c>
      <c r="F7" s="122">
        <f>Úrvinnsla!F7</f>
        <v>267</v>
      </c>
      <c r="G7" s="123">
        <f>Úrvinnsla!G7</f>
        <v>134</v>
      </c>
      <c r="H7" s="124">
        <f>Úrvinnsla!H7</f>
        <v>133</v>
      </c>
      <c r="I7" s="119">
        <f>Úrvinnsla!I7</f>
        <v>45</v>
      </c>
      <c r="J7" s="120">
        <f>Úrvinnsla!J7</f>
        <v>24</v>
      </c>
      <c r="K7" s="121">
        <f>Úrvinnsla!K7</f>
        <v>21</v>
      </c>
      <c r="L7" s="122">
        <f>Úrvinnsla!L7</f>
        <v>7</v>
      </c>
      <c r="M7" s="123">
        <f>Úrvinnsla!M7</f>
        <v>4</v>
      </c>
      <c r="N7" s="124">
        <f>Úrvinnsla!N7</f>
        <v>3</v>
      </c>
      <c r="P7" s="42">
        <f>Úrvinnsla!P7</f>
        <v>582</v>
      </c>
      <c r="Q7" s="43">
        <f>Úrvinnsla!Q7</f>
        <v>295</v>
      </c>
      <c r="R7" s="44">
        <f>Úrvinnsla!R7</f>
        <v>287</v>
      </c>
      <c r="S7" s="52">
        <f>Úrvinnsla!S7</f>
        <v>-3.1788793103448273E-2</v>
      </c>
      <c r="T7" s="53">
        <f>Úrvinnsla!T7</f>
        <v>3.0926724137931034E-2</v>
      </c>
      <c r="V7" s="42">
        <f>Úrvinnsla!V7</f>
        <v>21023</v>
      </c>
      <c r="W7" s="43">
        <f>Úrvinnsla!W7</f>
        <v>10666</v>
      </c>
      <c r="X7" s="44">
        <f>Úrvinnsla!X7</f>
        <v>10357</v>
      </c>
      <c r="Y7" s="56">
        <f>Úrvinnsla!Y7</f>
        <v>-3.6974253911138379E-2</v>
      </c>
      <c r="Z7" s="57">
        <f>Úrvinnsla!Z7</f>
        <v>3.5903089045345976E-2</v>
      </c>
    </row>
    <row r="8" spans="1:27" x14ac:dyDescent="0.35">
      <c r="B8" s="95" t="s">
        <v>53</v>
      </c>
      <c r="C8" s="125">
        <f>Úrvinnsla!C8</f>
        <v>340</v>
      </c>
      <c r="D8" s="126">
        <f>Úrvinnsla!D8</f>
        <v>169</v>
      </c>
      <c r="E8" s="127">
        <f>Úrvinnsla!E8</f>
        <v>171</v>
      </c>
      <c r="F8" s="128">
        <f>Úrvinnsla!F8</f>
        <v>318</v>
      </c>
      <c r="G8" s="129">
        <f>Úrvinnsla!G8</f>
        <v>146</v>
      </c>
      <c r="H8" s="130">
        <f>Úrvinnsla!H8</f>
        <v>172</v>
      </c>
      <c r="I8" s="125">
        <f>Úrvinnsla!I8</f>
        <v>45</v>
      </c>
      <c r="J8" s="126">
        <f>Úrvinnsla!J8</f>
        <v>19</v>
      </c>
      <c r="K8" s="127">
        <f>Úrvinnsla!K8</f>
        <v>26</v>
      </c>
      <c r="L8" s="128">
        <f>Úrvinnsla!L8</f>
        <v>3</v>
      </c>
      <c r="M8" s="129">
        <f>Úrvinnsla!M8</f>
        <v>1</v>
      </c>
      <c r="N8" s="130">
        <f>Úrvinnsla!N8</f>
        <v>2</v>
      </c>
      <c r="P8" s="45">
        <f>Úrvinnsla!P8</f>
        <v>706</v>
      </c>
      <c r="Q8" s="46">
        <f>Úrvinnsla!Q8</f>
        <v>335</v>
      </c>
      <c r="R8" s="47">
        <f>Úrvinnsla!R8</f>
        <v>371</v>
      </c>
      <c r="S8" s="52">
        <f>Úrvinnsla!S8</f>
        <v>-3.6099137931034482E-2</v>
      </c>
      <c r="T8" s="53">
        <f>Úrvinnsla!T8</f>
        <v>3.9978448275862069E-2</v>
      </c>
      <c r="V8" s="45">
        <f>Úrvinnsla!V8</f>
        <v>22100</v>
      </c>
      <c r="W8" s="46">
        <f>Úrvinnsla!W8</f>
        <v>11293</v>
      </c>
      <c r="X8" s="47">
        <f>Úrvinnsla!X8</f>
        <v>10807</v>
      </c>
      <c r="Y8" s="52">
        <f>Úrvinnsla!Y8</f>
        <v>-3.9147782619396748E-2</v>
      </c>
      <c r="Z8" s="53">
        <f>Úrvinnsla!Z8</f>
        <v>3.7463037879024233E-2</v>
      </c>
    </row>
    <row r="9" spans="1:27" x14ac:dyDescent="0.35">
      <c r="B9" s="95" t="s">
        <v>54</v>
      </c>
      <c r="C9" s="125">
        <f>Úrvinnsla!C9</f>
        <v>337</v>
      </c>
      <c r="D9" s="126">
        <f>Úrvinnsla!D9</f>
        <v>179</v>
      </c>
      <c r="E9" s="127">
        <f>Úrvinnsla!E9</f>
        <v>158</v>
      </c>
      <c r="F9" s="128">
        <f>Úrvinnsla!F9</f>
        <v>356</v>
      </c>
      <c r="G9" s="129">
        <f>Úrvinnsla!G9</f>
        <v>179</v>
      </c>
      <c r="H9" s="130">
        <f>Úrvinnsla!H9</f>
        <v>177</v>
      </c>
      <c r="I9" s="125">
        <f>Úrvinnsla!I9</f>
        <v>71</v>
      </c>
      <c r="J9" s="126">
        <f>Úrvinnsla!J9</f>
        <v>38</v>
      </c>
      <c r="K9" s="127">
        <f>Úrvinnsla!K9</f>
        <v>33</v>
      </c>
      <c r="L9" s="128">
        <f>Úrvinnsla!L9</f>
        <v>9</v>
      </c>
      <c r="M9" s="129">
        <f>Úrvinnsla!M9</f>
        <v>7</v>
      </c>
      <c r="N9" s="130">
        <f>Úrvinnsla!N9</f>
        <v>2</v>
      </c>
      <c r="P9" s="45">
        <f>Úrvinnsla!P9</f>
        <v>773</v>
      </c>
      <c r="Q9" s="46">
        <f>Úrvinnsla!Q9</f>
        <v>403</v>
      </c>
      <c r="R9" s="47">
        <f>Úrvinnsla!R9</f>
        <v>370</v>
      </c>
      <c r="S9" s="52">
        <f>Úrvinnsla!S9</f>
        <v>-4.3426724137931035E-2</v>
      </c>
      <c r="T9" s="53">
        <f>Úrvinnsla!T9</f>
        <v>3.9870689655172417E-2</v>
      </c>
      <c r="V9" s="45">
        <f>Úrvinnsla!V9</f>
        <v>23016</v>
      </c>
      <c r="W9" s="46">
        <f>Úrvinnsla!W9</f>
        <v>11809</v>
      </c>
      <c r="X9" s="47">
        <f>Úrvinnsla!X9</f>
        <v>11207</v>
      </c>
      <c r="Y9" s="52">
        <f>Úrvinnsla!Y9</f>
        <v>-4.093652394868115E-2</v>
      </c>
      <c r="Z9" s="53">
        <f>Úrvinnsla!Z9</f>
        <v>3.8849659064516019E-2</v>
      </c>
    </row>
    <row r="10" spans="1:27" x14ac:dyDescent="0.35">
      <c r="B10" s="95" t="s">
        <v>55</v>
      </c>
      <c r="C10" s="125">
        <f>Úrvinnsla!C10</f>
        <v>362</v>
      </c>
      <c r="D10" s="126">
        <f>Úrvinnsla!D10</f>
        <v>187</v>
      </c>
      <c r="E10" s="127">
        <f>Úrvinnsla!E10</f>
        <v>175</v>
      </c>
      <c r="F10" s="128">
        <f>Úrvinnsla!F10</f>
        <v>340</v>
      </c>
      <c r="G10" s="129">
        <f>Úrvinnsla!G10</f>
        <v>169</v>
      </c>
      <c r="H10" s="130">
        <f>Úrvinnsla!H10</f>
        <v>171</v>
      </c>
      <c r="I10" s="125">
        <f>Úrvinnsla!I10</f>
        <v>50</v>
      </c>
      <c r="J10" s="126">
        <f>Úrvinnsla!J10</f>
        <v>25</v>
      </c>
      <c r="K10" s="127">
        <f>Úrvinnsla!K10</f>
        <v>25</v>
      </c>
      <c r="L10" s="128">
        <f>Úrvinnsla!L10</f>
        <v>6</v>
      </c>
      <c r="M10" s="129">
        <f>Úrvinnsla!M10</f>
        <v>3</v>
      </c>
      <c r="N10" s="130">
        <f>Úrvinnsla!N10</f>
        <v>3</v>
      </c>
      <c r="P10" s="45">
        <f>Úrvinnsla!P10</f>
        <v>758</v>
      </c>
      <c r="Q10" s="46">
        <f>Úrvinnsla!Q10</f>
        <v>384</v>
      </c>
      <c r="R10" s="47">
        <f>Úrvinnsla!R10</f>
        <v>374</v>
      </c>
      <c r="S10" s="52">
        <f>Úrvinnsla!S10</f>
        <v>-4.1379310344827586E-2</v>
      </c>
      <c r="T10" s="53">
        <f>Úrvinnsla!T10</f>
        <v>4.0301724137931032E-2</v>
      </c>
      <c r="V10" s="45">
        <f>Úrvinnsla!V10</f>
        <v>20492</v>
      </c>
      <c r="W10" s="46">
        <f>Úrvinnsla!W10</f>
        <v>10385</v>
      </c>
      <c r="X10" s="47">
        <f>Úrvinnsla!X10</f>
        <v>10107</v>
      </c>
      <c r="Y10" s="52">
        <f>Úrvinnsla!Y10</f>
        <v>-3.6000152528330401E-2</v>
      </c>
      <c r="Z10" s="53">
        <f>Úrvinnsla!Z10</f>
        <v>3.5036450804413616E-2</v>
      </c>
    </row>
    <row r="11" spans="1:27" x14ac:dyDescent="0.35">
      <c r="B11" s="95" t="s">
        <v>56</v>
      </c>
      <c r="C11" s="125">
        <f>Úrvinnsla!C11</f>
        <v>316</v>
      </c>
      <c r="D11" s="126">
        <f>Úrvinnsla!D11</f>
        <v>173</v>
      </c>
      <c r="E11" s="127">
        <f>Úrvinnsla!E11</f>
        <v>143</v>
      </c>
      <c r="F11" s="128">
        <f>Úrvinnsla!F11</f>
        <v>311</v>
      </c>
      <c r="G11" s="129">
        <f>Úrvinnsla!G11</f>
        <v>161</v>
      </c>
      <c r="H11" s="130">
        <f>Úrvinnsla!H11</f>
        <v>150</v>
      </c>
      <c r="I11" s="125">
        <f>Úrvinnsla!I11</f>
        <v>63</v>
      </c>
      <c r="J11" s="126">
        <f>Úrvinnsla!J11</f>
        <v>29</v>
      </c>
      <c r="K11" s="127">
        <f>Úrvinnsla!K11</f>
        <v>34</v>
      </c>
      <c r="L11" s="128">
        <f>Úrvinnsla!L11</f>
        <v>4</v>
      </c>
      <c r="M11" s="129">
        <f>Úrvinnsla!M11</f>
        <v>4</v>
      </c>
      <c r="N11" s="130">
        <f>Úrvinnsla!N11</f>
        <v>0</v>
      </c>
      <c r="P11" s="45">
        <f>Úrvinnsla!P11</f>
        <v>694</v>
      </c>
      <c r="Q11" s="46">
        <f>Úrvinnsla!Q11</f>
        <v>367</v>
      </c>
      <c r="R11" s="47">
        <f>Úrvinnsla!R11</f>
        <v>327</v>
      </c>
      <c r="S11" s="52">
        <f>Úrvinnsla!S11</f>
        <v>-3.9547413793103448E-2</v>
      </c>
      <c r="T11" s="53">
        <f>Úrvinnsla!T11</f>
        <v>3.5237068965517239E-2</v>
      </c>
      <c r="V11" s="45">
        <f>Úrvinnsla!V11</f>
        <v>22235</v>
      </c>
      <c r="W11" s="46">
        <f>Úrvinnsla!W11</f>
        <v>11292</v>
      </c>
      <c r="X11" s="47">
        <f>Úrvinnsla!X11</f>
        <v>10943</v>
      </c>
      <c r="Y11" s="52">
        <f>Úrvinnsla!Y11</f>
        <v>-3.9144316066433024E-2</v>
      </c>
      <c r="Z11" s="53">
        <f>Úrvinnsla!Z11</f>
        <v>3.793448908209144E-2</v>
      </c>
    </row>
    <row r="12" spans="1:27" x14ac:dyDescent="0.35">
      <c r="B12" s="95" t="s">
        <v>57</v>
      </c>
      <c r="C12" s="125">
        <f>Úrvinnsla!C12</f>
        <v>242</v>
      </c>
      <c r="D12" s="126">
        <f>Úrvinnsla!D12</f>
        <v>134</v>
      </c>
      <c r="E12" s="127">
        <f>Úrvinnsla!E12</f>
        <v>108</v>
      </c>
      <c r="F12" s="128">
        <f>Úrvinnsla!F12</f>
        <v>232</v>
      </c>
      <c r="G12" s="129">
        <f>Úrvinnsla!G12</f>
        <v>116</v>
      </c>
      <c r="H12" s="130">
        <f>Úrvinnsla!H12</f>
        <v>116</v>
      </c>
      <c r="I12" s="125">
        <f>Úrvinnsla!I12</f>
        <v>39</v>
      </c>
      <c r="J12" s="126">
        <f>Úrvinnsla!J12</f>
        <v>22</v>
      </c>
      <c r="K12" s="127">
        <f>Úrvinnsla!K12</f>
        <v>17</v>
      </c>
      <c r="L12" s="128">
        <f>Úrvinnsla!L12</f>
        <v>4</v>
      </c>
      <c r="M12" s="129">
        <f>Úrvinnsla!M12</f>
        <v>3</v>
      </c>
      <c r="N12" s="130">
        <f>Úrvinnsla!N12</f>
        <v>1</v>
      </c>
      <c r="P12" s="45">
        <f>Úrvinnsla!P12</f>
        <v>517</v>
      </c>
      <c r="Q12" s="46">
        <f>Úrvinnsla!Q12</f>
        <v>275</v>
      </c>
      <c r="R12" s="47">
        <f>Úrvinnsla!R12</f>
        <v>242</v>
      </c>
      <c r="S12" s="52">
        <f>Úrvinnsla!S12</f>
        <v>-2.9633620689655173E-2</v>
      </c>
      <c r="T12" s="53">
        <f>Úrvinnsla!T12</f>
        <v>2.6077586206896552E-2</v>
      </c>
      <c r="V12" s="45">
        <f>Úrvinnsla!V12</f>
        <v>21027</v>
      </c>
      <c r="W12" s="46">
        <f>Úrvinnsla!W12</f>
        <v>10640</v>
      </c>
      <c r="X12" s="47">
        <f>Úrvinnsla!X12</f>
        <v>10387</v>
      </c>
      <c r="Y12" s="52">
        <f>Úrvinnsla!Y12</f>
        <v>-3.6884123534081416E-2</v>
      </c>
      <c r="Z12" s="53">
        <f>Úrvinnsla!Z12</f>
        <v>3.6007085634257863E-2</v>
      </c>
    </row>
    <row r="13" spans="1:27" x14ac:dyDescent="0.35">
      <c r="B13" s="95" t="s">
        <v>58</v>
      </c>
      <c r="C13" s="125">
        <f>Úrvinnsla!C13</f>
        <v>270</v>
      </c>
      <c r="D13" s="126">
        <f>Úrvinnsla!D13</f>
        <v>134</v>
      </c>
      <c r="E13" s="127">
        <f>Úrvinnsla!E13</f>
        <v>136</v>
      </c>
      <c r="F13" s="128">
        <f>Úrvinnsla!F13</f>
        <v>242</v>
      </c>
      <c r="G13" s="129">
        <f>Úrvinnsla!G13</f>
        <v>131</v>
      </c>
      <c r="H13" s="130">
        <f>Úrvinnsla!H13</f>
        <v>111</v>
      </c>
      <c r="I13" s="125">
        <f>Úrvinnsla!I13</f>
        <v>38</v>
      </c>
      <c r="J13" s="126">
        <f>Úrvinnsla!J13</f>
        <v>22</v>
      </c>
      <c r="K13" s="127">
        <f>Úrvinnsla!K13</f>
        <v>16</v>
      </c>
      <c r="L13" s="128">
        <f>Úrvinnsla!L13</f>
        <v>3</v>
      </c>
      <c r="M13" s="129">
        <f>Úrvinnsla!M13</f>
        <v>2</v>
      </c>
      <c r="N13" s="130">
        <f>Úrvinnsla!N13</f>
        <v>1</v>
      </c>
      <c r="P13" s="45">
        <f>Úrvinnsla!P13</f>
        <v>553</v>
      </c>
      <c r="Q13" s="46">
        <f>Úrvinnsla!Q13</f>
        <v>289</v>
      </c>
      <c r="R13" s="47">
        <f>Úrvinnsla!R13</f>
        <v>264</v>
      </c>
      <c r="S13" s="52">
        <f>Úrvinnsla!S13</f>
        <v>-3.1142241379310345E-2</v>
      </c>
      <c r="T13" s="53">
        <f>Úrvinnsla!T13</f>
        <v>2.8448275862068967E-2</v>
      </c>
      <c r="V13" s="45">
        <f>Úrvinnsla!V13</f>
        <v>20183</v>
      </c>
      <c r="W13" s="46">
        <f>Úrvinnsla!W13</f>
        <v>10232</v>
      </c>
      <c r="X13" s="47">
        <f>Úrvinnsla!X13</f>
        <v>9951</v>
      </c>
      <c r="Y13" s="52">
        <f>Úrvinnsla!Y13</f>
        <v>-3.5469769924879796E-2</v>
      </c>
      <c r="Z13" s="53">
        <f>Úrvinnsla!Z13</f>
        <v>3.4495668542071818E-2</v>
      </c>
    </row>
    <row r="14" spans="1:27" x14ac:dyDescent="0.35">
      <c r="B14" s="95" t="s">
        <v>59</v>
      </c>
      <c r="C14" s="125">
        <f>Úrvinnsla!C14</f>
        <v>301</v>
      </c>
      <c r="D14" s="126">
        <f>Úrvinnsla!D14</f>
        <v>161</v>
      </c>
      <c r="E14" s="127">
        <f>Úrvinnsla!E14</f>
        <v>140</v>
      </c>
      <c r="F14" s="128">
        <f>Úrvinnsla!F14</f>
        <v>339</v>
      </c>
      <c r="G14" s="129">
        <f>Úrvinnsla!G14</f>
        <v>167</v>
      </c>
      <c r="H14" s="130">
        <f>Úrvinnsla!H14</f>
        <v>172</v>
      </c>
      <c r="I14" s="125">
        <f>Úrvinnsla!I14</f>
        <v>45</v>
      </c>
      <c r="J14" s="126">
        <f>Úrvinnsla!J14</f>
        <v>23</v>
      </c>
      <c r="K14" s="127">
        <f>Úrvinnsla!K14</f>
        <v>22</v>
      </c>
      <c r="L14" s="128">
        <f>Úrvinnsla!L14</f>
        <v>6</v>
      </c>
      <c r="M14" s="129">
        <f>Úrvinnsla!M14</f>
        <v>5</v>
      </c>
      <c r="N14" s="130">
        <f>Úrvinnsla!N14</f>
        <v>1</v>
      </c>
      <c r="P14" s="45">
        <f>Úrvinnsla!P14</f>
        <v>691</v>
      </c>
      <c r="Q14" s="46">
        <f>Úrvinnsla!Q14</f>
        <v>356</v>
      </c>
      <c r="R14" s="47">
        <f>Úrvinnsla!R14</f>
        <v>335</v>
      </c>
      <c r="S14" s="52">
        <f>Úrvinnsla!S14</f>
        <v>-3.8362068965517242E-2</v>
      </c>
      <c r="T14" s="53">
        <f>Úrvinnsla!T14</f>
        <v>3.6099137931034482E-2</v>
      </c>
      <c r="V14" s="45">
        <f>Úrvinnsla!V14</f>
        <v>21531</v>
      </c>
      <c r="W14" s="46">
        <f>Úrvinnsla!W14</f>
        <v>10689</v>
      </c>
      <c r="X14" s="47">
        <f>Úrvinnsla!X14</f>
        <v>10842</v>
      </c>
      <c r="Y14" s="52">
        <f>Úrvinnsla!Y14</f>
        <v>-3.7053984629304156E-2</v>
      </c>
      <c r="Z14" s="53">
        <f>Úrvinnsla!Z14</f>
        <v>3.7584367232754767E-2</v>
      </c>
    </row>
    <row r="15" spans="1:27" x14ac:dyDescent="0.35">
      <c r="B15" s="95" t="s">
        <v>60</v>
      </c>
      <c r="C15" s="125">
        <f>Úrvinnsla!C15</f>
        <v>337</v>
      </c>
      <c r="D15" s="126">
        <f>Úrvinnsla!D15</f>
        <v>163</v>
      </c>
      <c r="E15" s="127">
        <f>Úrvinnsla!E15</f>
        <v>174</v>
      </c>
      <c r="F15" s="128">
        <f>Úrvinnsla!F15</f>
        <v>292</v>
      </c>
      <c r="G15" s="129">
        <f>Úrvinnsla!G15</f>
        <v>148</v>
      </c>
      <c r="H15" s="130">
        <f>Úrvinnsla!H15</f>
        <v>144</v>
      </c>
      <c r="I15" s="125">
        <f>Úrvinnsla!I15</f>
        <v>58</v>
      </c>
      <c r="J15" s="126">
        <f>Úrvinnsla!J15</f>
        <v>22</v>
      </c>
      <c r="K15" s="127">
        <f>Úrvinnsla!K15</f>
        <v>36</v>
      </c>
      <c r="L15" s="128">
        <f>Úrvinnsla!L15</f>
        <v>10</v>
      </c>
      <c r="M15" s="129">
        <f>Úrvinnsla!M15</f>
        <v>4</v>
      </c>
      <c r="N15" s="130">
        <f>Úrvinnsla!N15</f>
        <v>6</v>
      </c>
      <c r="P15" s="45">
        <f>Úrvinnsla!P15</f>
        <v>697</v>
      </c>
      <c r="Q15" s="46">
        <f>Úrvinnsla!Q15</f>
        <v>337</v>
      </c>
      <c r="R15" s="47">
        <f>Úrvinnsla!R15</f>
        <v>360</v>
      </c>
      <c r="S15" s="52">
        <f>Úrvinnsla!S15</f>
        <v>-3.6314655172413793E-2</v>
      </c>
      <c r="T15" s="53">
        <f>Úrvinnsla!T15</f>
        <v>3.8793103448275863E-2</v>
      </c>
      <c r="V15" s="45">
        <f>Úrvinnsla!V15</f>
        <v>21344</v>
      </c>
      <c r="W15" s="46">
        <f>Úrvinnsla!W15</f>
        <v>10739</v>
      </c>
      <c r="X15" s="47">
        <f>Úrvinnsla!X15</f>
        <v>10605</v>
      </c>
      <c r="Y15" s="52">
        <f>Úrvinnsla!Y15</f>
        <v>-3.7227312277490633E-2</v>
      </c>
      <c r="Z15" s="53">
        <f>Úrvinnsla!Z15</f>
        <v>3.6762794180350881E-2</v>
      </c>
    </row>
    <row r="16" spans="1:27" x14ac:dyDescent="0.35">
      <c r="B16" s="95" t="s">
        <v>61</v>
      </c>
      <c r="C16" s="125">
        <f>Úrvinnsla!C16</f>
        <v>279</v>
      </c>
      <c r="D16" s="126">
        <f>Úrvinnsla!D16</f>
        <v>164</v>
      </c>
      <c r="E16" s="127">
        <f>Úrvinnsla!E16</f>
        <v>115</v>
      </c>
      <c r="F16" s="128">
        <f>Úrvinnsla!F16</f>
        <v>296</v>
      </c>
      <c r="G16" s="129">
        <f>Úrvinnsla!G16</f>
        <v>161</v>
      </c>
      <c r="H16" s="130">
        <f>Úrvinnsla!H16</f>
        <v>135</v>
      </c>
      <c r="I16" s="125">
        <f>Úrvinnsla!I16</f>
        <v>57</v>
      </c>
      <c r="J16" s="126">
        <f>Úrvinnsla!J16</f>
        <v>38</v>
      </c>
      <c r="K16" s="127">
        <f>Úrvinnsla!K16</f>
        <v>19</v>
      </c>
      <c r="L16" s="128">
        <f>Úrvinnsla!L16</f>
        <v>6</v>
      </c>
      <c r="M16" s="129">
        <f>Úrvinnsla!M16</f>
        <v>4</v>
      </c>
      <c r="N16" s="130">
        <f>Úrvinnsla!N16</f>
        <v>2</v>
      </c>
      <c r="P16" s="45">
        <f>Úrvinnsla!P16</f>
        <v>638</v>
      </c>
      <c r="Q16" s="46">
        <f>Úrvinnsla!Q16</f>
        <v>367</v>
      </c>
      <c r="R16" s="47">
        <f>Úrvinnsla!R16</f>
        <v>271</v>
      </c>
      <c r="S16" s="52">
        <f>Úrvinnsla!S16</f>
        <v>-3.9547413793103448E-2</v>
      </c>
      <c r="T16" s="53">
        <f>Úrvinnsla!T16</f>
        <v>2.9202586206896551E-2</v>
      </c>
      <c r="V16" s="45">
        <f>Úrvinnsla!V16</f>
        <v>19914</v>
      </c>
      <c r="W16" s="46">
        <f>Úrvinnsla!W16</f>
        <v>10142</v>
      </c>
      <c r="X16" s="47">
        <f>Úrvinnsla!X16</f>
        <v>9772</v>
      </c>
      <c r="Y16" s="52">
        <f>Úrvinnsla!Y16</f>
        <v>-3.5157780158144143E-2</v>
      </c>
      <c r="Z16" s="53">
        <f>Úrvinnsla!Z16</f>
        <v>3.3875155561564251E-2</v>
      </c>
    </row>
    <row r="17" spans="1:26" x14ac:dyDescent="0.35">
      <c r="B17" s="95" t="s">
        <v>62</v>
      </c>
      <c r="C17" s="125">
        <f>Úrvinnsla!C17</f>
        <v>269</v>
      </c>
      <c r="D17" s="126">
        <f>Úrvinnsla!D17</f>
        <v>141</v>
      </c>
      <c r="E17" s="127">
        <f>Úrvinnsla!E17</f>
        <v>128</v>
      </c>
      <c r="F17" s="128">
        <f>Úrvinnsla!F17</f>
        <v>270</v>
      </c>
      <c r="G17" s="129">
        <f>Úrvinnsla!G17</f>
        <v>150</v>
      </c>
      <c r="H17" s="130">
        <f>Úrvinnsla!H17</f>
        <v>120</v>
      </c>
      <c r="I17" s="125">
        <f>Úrvinnsla!I17</f>
        <v>55</v>
      </c>
      <c r="J17" s="126">
        <f>Úrvinnsla!J17</f>
        <v>29</v>
      </c>
      <c r="K17" s="127">
        <f>Úrvinnsla!K17</f>
        <v>26</v>
      </c>
      <c r="L17" s="128">
        <f>Úrvinnsla!L17</f>
        <v>8</v>
      </c>
      <c r="M17" s="129">
        <f>Úrvinnsla!M17</f>
        <v>6</v>
      </c>
      <c r="N17" s="130">
        <f>Úrvinnsla!N17</f>
        <v>2</v>
      </c>
      <c r="P17" s="45">
        <f>Úrvinnsla!P17</f>
        <v>602</v>
      </c>
      <c r="Q17" s="46">
        <f>Úrvinnsla!Q17</f>
        <v>326</v>
      </c>
      <c r="R17" s="47">
        <f>Úrvinnsla!R17</f>
        <v>276</v>
      </c>
      <c r="S17" s="52">
        <f>Úrvinnsla!S17</f>
        <v>-3.5129310344827587E-2</v>
      </c>
      <c r="T17" s="53">
        <f>Úrvinnsla!T17</f>
        <v>2.9741379310344828E-2</v>
      </c>
      <c r="V17" s="45">
        <f>Úrvinnsla!V17</f>
        <v>17305</v>
      </c>
      <c r="W17" s="46">
        <f>Úrvinnsla!W17</f>
        <v>8796</v>
      </c>
      <c r="X17" s="47">
        <f>Úrvinnsla!X17</f>
        <v>8509</v>
      </c>
      <c r="Y17" s="52">
        <f>Úrvinnsla!Y17</f>
        <v>-3.0491799868964296E-2</v>
      </c>
      <c r="Z17" s="53">
        <f>Úrvinnsla!Z17</f>
        <v>2.9496899168373943E-2</v>
      </c>
    </row>
    <row r="18" spans="1:26" x14ac:dyDescent="0.35">
      <c r="B18" s="95" t="s">
        <v>63</v>
      </c>
      <c r="C18" s="125">
        <f>Úrvinnsla!C18</f>
        <v>247</v>
      </c>
      <c r="D18" s="126">
        <f>Úrvinnsla!D18</f>
        <v>131</v>
      </c>
      <c r="E18" s="127">
        <f>Úrvinnsla!E18</f>
        <v>116</v>
      </c>
      <c r="F18" s="128">
        <f>Úrvinnsla!F18</f>
        <v>229</v>
      </c>
      <c r="G18" s="129">
        <f>Úrvinnsla!G18</f>
        <v>118</v>
      </c>
      <c r="H18" s="130">
        <f>Úrvinnsla!H18</f>
        <v>111</v>
      </c>
      <c r="I18" s="125">
        <f>Úrvinnsla!I18</f>
        <v>41</v>
      </c>
      <c r="J18" s="126">
        <f>Úrvinnsla!J18</f>
        <v>26</v>
      </c>
      <c r="K18" s="127">
        <f>Úrvinnsla!K18</f>
        <v>15</v>
      </c>
      <c r="L18" s="128">
        <f>Úrvinnsla!L18</f>
        <v>4</v>
      </c>
      <c r="M18" s="129">
        <f>Úrvinnsla!M18</f>
        <v>1</v>
      </c>
      <c r="N18" s="130">
        <f>Úrvinnsla!N18</f>
        <v>3</v>
      </c>
      <c r="P18" s="45">
        <f>Úrvinnsla!P18</f>
        <v>521</v>
      </c>
      <c r="Q18" s="46">
        <f>Úrvinnsla!Q18</f>
        <v>276</v>
      </c>
      <c r="R18" s="47">
        <f>Úrvinnsla!R18</f>
        <v>245</v>
      </c>
      <c r="S18" s="52">
        <f>Úrvinnsla!S18</f>
        <v>-2.9741379310344828E-2</v>
      </c>
      <c r="T18" s="53">
        <f>Úrvinnsla!T18</f>
        <v>2.6400862068965518E-2</v>
      </c>
      <c r="V18" s="45">
        <f>Úrvinnsla!V18</f>
        <v>14177</v>
      </c>
      <c r="W18" s="46">
        <f>Úrvinnsla!W18</f>
        <v>7255</v>
      </c>
      <c r="X18" s="47">
        <f>Úrvinnsla!X18</f>
        <v>6922</v>
      </c>
      <c r="Y18" s="52">
        <f>Úrvinnsla!Y18</f>
        <v>-2.5149841751857204E-2</v>
      </c>
      <c r="Z18" s="53">
        <f>Úrvinnsla!Z18</f>
        <v>2.3995479614935297E-2</v>
      </c>
    </row>
    <row r="19" spans="1:26" x14ac:dyDescent="0.35">
      <c r="B19" s="95" t="s">
        <v>64</v>
      </c>
      <c r="C19" s="125">
        <f>Úrvinnsla!C19</f>
        <v>160</v>
      </c>
      <c r="D19" s="126">
        <f>Úrvinnsla!D19</f>
        <v>86</v>
      </c>
      <c r="E19" s="127">
        <f>Úrvinnsla!E19</f>
        <v>74</v>
      </c>
      <c r="F19" s="128">
        <f>Úrvinnsla!F19</f>
        <v>188</v>
      </c>
      <c r="G19" s="129">
        <f>Úrvinnsla!G19</f>
        <v>106</v>
      </c>
      <c r="H19" s="130">
        <f>Úrvinnsla!H19</f>
        <v>82</v>
      </c>
      <c r="I19" s="125">
        <f>Úrvinnsla!I19</f>
        <v>30</v>
      </c>
      <c r="J19" s="126">
        <f>Úrvinnsla!J19</f>
        <v>18</v>
      </c>
      <c r="K19" s="127">
        <f>Úrvinnsla!K19</f>
        <v>12</v>
      </c>
      <c r="L19" s="128">
        <f>Úrvinnsla!L19</f>
        <v>0</v>
      </c>
      <c r="M19" s="129">
        <f>Úrvinnsla!M19</f>
        <v>0</v>
      </c>
      <c r="N19" s="130">
        <f>Úrvinnsla!N19</f>
        <v>0</v>
      </c>
      <c r="P19" s="45">
        <f>Úrvinnsla!P19</f>
        <v>378</v>
      </c>
      <c r="Q19" s="46">
        <f>Úrvinnsla!Q19</f>
        <v>210</v>
      </c>
      <c r="R19" s="47">
        <f>Úrvinnsla!R19</f>
        <v>168</v>
      </c>
      <c r="S19" s="52">
        <f>Úrvinnsla!S19</f>
        <v>-2.2629310344827586E-2</v>
      </c>
      <c r="T19" s="53">
        <f>Úrvinnsla!T19</f>
        <v>1.810344827586207E-2</v>
      </c>
      <c r="V19" s="45">
        <f>Úrvinnsla!V19</f>
        <v>10333</v>
      </c>
      <c r="W19" s="46">
        <f>Úrvinnsla!W19</f>
        <v>5125</v>
      </c>
      <c r="X19" s="47">
        <f>Úrvinnsla!X19</f>
        <v>5208</v>
      </c>
      <c r="Y19" s="52">
        <f>Úrvinnsla!Y19</f>
        <v>-1.7766083939113463E-2</v>
      </c>
      <c r="Z19" s="53">
        <f>Úrvinnsla!Z19</f>
        <v>1.8053807835103009E-2</v>
      </c>
    </row>
    <row r="20" spans="1:26" x14ac:dyDescent="0.35">
      <c r="B20" s="95" t="s">
        <v>65</v>
      </c>
      <c r="C20" s="125">
        <f>Úrvinnsla!C20</f>
        <v>165</v>
      </c>
      <c r="D20" s="126">
        <f>Úrvinnsla!D20</f>
        <v>87</v>
      </c>
      <c r="E20" s="127">
        <f>Úrvinnsla!E20</f>
        <v>78</v>
      </c>
      <c r="F20" s="128">
        <f>Úrvinnsla!F20</f>
        <v>125</v>
      </c>
      <c r="G20" s="129">
        <f>Úrvinnsla!G20</f>
        <v>63</v>
      </c>
      <c r="H20" s="130">
        <f>Úrvinnsla!H20</f>
        <v>62</v>
      </c>
      <c r="I20" s="125">
        <f>Úrvinnsla!I20</f>
        <v>32</v>
      </c>
      <c r="J20" s="126">
        <f>Úrvinnsla!J20</f>
        <v>12</v>
      </c>
      <c r="K20" s="127">
        <f>Úrvinnsla!K20</f>
        <v>20</v>
      </c>
      <c r="L20" s="128">
        <f>Úrvinnsla!L20</f>
        <v>4</v>
      </c>
      <c r="M20" s="129">
        <f>Úrvinnsla!M20</f>
        <v>3</v>
      </c>
      <c r="N20" s="130">
        <f>Úrvinnsla!N20</f>
        <v>1</v>
      </c>
      <c r="P20" s="45">
        <f>Úrvinnsla!P20</f>
        <v>326</v>
      </c>
      <c r="Q20" s="46">
        <f>Úrvinnsla!Q20</f>
        <v>165</v>
      </c>
      <c r="R20" s="47">
        <f>Úrvinnsla!R20</f>
        <v>161</v>
      </c>
      <c r="S20" s="52">
        <f>Úrvinnsla!S20</f>
        <v>-1.7780172413793104E-2</v>
      </c>
      <c r="T20" s="53">
        <f>Úrvinnsla!T20</f>
        <v>1.7349137931034483E-2</v>
      </c>
      <c r="V20" s="45">
        <f>Úrvinnsla!V20</f>
        <v>9324</v>
      </c>
      <c r="W20" s="46">
        <f>Úrvinnsla!W20</f>
        <v>4482</v>
      </c>
      <c r="X20" s="47">
        <f>Úrvinnsla!X20</f>
        <v>4842</v>
      </c>
      <c r="Y20" s="52">
        <f>Úrvinnsla!Y20</f>
        <v>-1.5537090383435424E-2</v>
      </c>
      <c r="Z20" s="53">
        <f>Úrvinnsla!Z20</f>
        <v>1.6785049450378026E-2</v>
      </c>
    </row>
    <row r="21" spans="1:26" x14ac:dyDescent="0.35">
      <c r="B21" s="95" t="s">
        <v>66</v>
      </c>
      <c r="C21" s="125">
        <f>Úrvinnsla!C21</f>
        <v>126</v>
      </c>
      <c r="D21" s="126">
        <f>Úrvinnsla!D21</f>
        <v>71</v>
      </c>
      <c r="E21" s="127">
        <f>Úrvinnsla!E21</f>
        <v>55</v>
      </c>
      <c r="F21" s="128">
        <f>Úrvinnsla!F21</f>
        <v>152</v>
      </c>
      <c r="G21" s="129">
        <f>Úrvinnsla!G21</f>
        <v>86</v>
      </c>
      <c r="H21" s="130">
        <f>Úrvinnsla!H21</f>
        <v>66</v>
      </c>
      <c r="I21" s="125">
        <f>Úrvinnsla!I21</f>
        <v>37</v>
      </c>
      <c r="J21" s="126">
        <f>Úrvinnsla!J21</f>
        <v>20</v>
      </c>
      <c r="K21" s="127">
        <f>Úrvinnsla!K21</f>
        <v>17</v>
      </c>
      <c r="L21" s="128">
        <f>Úrvinnsla!L21</f>
        <v>3</v>
      </c>
      <c r="M21" s="129">
        <f>Úrvinnsla!M21</f>
        <v>3</v>
      </c>
      <c r="N21" s="130">
        <f>Úrvinnsla!N21</f>
        <v>0</v>
      </c>
      <c r="P21" s="45">
        <f>Úrvinnsla!P21</f>
        <v>318</v>
      </c>
      <c r="Q21" s="46">
        <f>Úrvinnsla!Q21</f>
        <v>180</v>
      </c>
      <c r="R21" s="47">
        <f>Úrvinnsla!R21</f>
        <v>138</v>
      </c>
      <c r="S21" s="52">
        <f>Úrvinnsla!S21</f>
        <v>-1.9396551724137932E-2</v>
      </c>
      <c r="T21" s="53">
        <f>Úrvinnsla!T21</f>
        <v>1.4870689655172414E-2</v>
      </c>
      <c r="V21" s="45">
        <f>Úrvinnsla!V21</f>
        <v>9038</v>
      </c>
      <c r="W21" s="46">
        <f>Úrvinnsla!W21</f>
        <v>4304</v>
      </c>
      <c r="X21" s="47">
        <f>Úrvinnsla!X21</f>
        <v>4734</v>
      </c>
      <c r="Y21" s="52">
        <f>Úrvinnsla!Y21</f>
        <v>-1.492004395589158E-2</v>
      </c>
      <c r="Z21" s="53">
        <f>Úrvinnsla!Z21</f>
        <v>1.6410661730295248E-2</v>
      </c>
    </row>
    <row r="22" spans="1:26" x14ac:dyDescent="0.35">
      <c r="B22" s="95" t="s">
        <v>67</v>
      </c>
      <c r="C22" s="125">
        <f>Úrvinnsla!C22</f>
        <v>114</v>
      </c>
      <c r="D22" s="126">
        <f>Úrvinnsla!D22</f>
        <v>52</v>
      </c>
      <c r="E22" s="127">
        <f>Úrvinnsla!E22</f>
        <v>62</v>
      </c>
      <c r="F22" s="128">
        <f>Úrvinnsla!F22</f>
        <v>100</v>
      </c>
      <c r="G22" s="129">
        <f>Úrvinnsla!G22</f>
        <v>48</v>
      </c>
      <c r="H22" s="130">
        <f>Úrvinnsla!H22</f>
        <v>52</v>
      </c>
      <c r="I22" s="125">
        <f>Úrvinnsla!I22</f>
        <v>27</v>
      </c>
      <c r="J22" s="126">
        <f>Úrvinnsla!J22</f>
        <v>13</v>
      </c>
      <c r="K22" s="127">
        <f>Úrvinnsla!K22</f>
        <v>14</v>
      </c>
      <c r="L22" s="128">
        <f>Úrvinnsla!L22</f>
        <v>3</v>
      </c>
      <c r="M22" s="129">
        <f>Úrvinnsla!M22</f>
        <v>1</v>
      </c>
      <c r="N22" s="130">
        <f>Úrvinnsla!N22</f>
        <v>2</v>
      </c>
      <c r="P22" s="45">
        <f>Úrvinnsla!P22</f>
        <v>244</v>
      </c>
      <c r="Q22" s="46">
        <f>Úrvinnsla!Q22</f>
        <v>114</v>
      </c>
      <c r="R22" s="47">
        <f>Úrvinnsla!R22</f>
        <v>130</v>
      </c>
      <c r="S22" s="52">
        <f>Úrvinnsla!S22</f>
        <v>-1.228448275862069E-2</v>
      </c>
      <c r="T22" s="53">
        <f>Úrvinnsla!T22</f>
        <v>1.4008620689655173E-2</v>
      </c>
      <c r="V22" s="45">
        <f>Úrvinnsla!V22</f>
        <v>7016</v>
      </c>
      <c r="W22" s="46">
        <f>Úrvinnsla!W22</f>
        <v>3144</v>
      </c>
      <c r="X22" s="47">
        <f>Úrvinnsla!X22</f>
        <v>3872</v>
      </c>
      <c r="Y22" s="52">
        <f>Úrvinnsla!Y22</f>
        <v>-1.0898842517965411E-2</v>
      </c>
      <c r="Z22" s="53">
        <f>Úrvinnsla!Z22</f>
        <v>1.3422493075560454E-2</v>
      </c>
    </row>
    <row r="23" spans="1:26" x14ac:dyDescent="0.35">
      <c r="B23" s="95" t="s">
        <v>68</v>
      </c>
      <c r="C23" s="125">
        <f>Úrvinnsla!C23</f>
        <v>72</v>
      </c>
      <c r="D23" s="126">
        <f>Úrvinnsla!D23</f>
        <v>34</v>
      </c>
      <c r="E23" s="127">
        <f>Úrvinnsla!E23</f>
        <v>38</v>
      </c>
      <c r="F23" s="128">
        <f>Úrvinnsla!F23</f>
        <v>71</v>
      </c>
      <c r="G23" s="129">
        <f>Úrvinnsla!G23</f>
        <v>36</v>
      </c>
      <c r="H23" s="130">
        <f>Úrvinnsla!H23</f>
        <v>35</v>
      </c>
      <c r="I23" s="125">
        <f>Úrvinnsla!I23</f>
        <v>10</v>
      </c>
      <c r="J23" s="126">
        <f>Úrvinnsla!J23</f>
        <v>5</v>
      </c>
      <c r="K23" s="127">
        <f>Úrvinnsla!K23</f>
        <v>5</v>
      </c>
      <c r="L23" s="128">
        <f>Úrvinnsla!L23</f>
        <v>1</v>
      </c>
      <c r="M23" s="129">
        <f>Úrvinnsla!M23</f>
        <v>1</v>
      </c>
      <c r="N23" s="130">
        <f>Úrvinnsla!N23</f>
        <v>0</v>
      </c>
      <c r="P23" s="45">
        <f>Úrvinnsla!P23</f>
        <v>154</v>
      </c>
      <c r="Q23" s="46">
        <f>Úrvinnsla!Q23</f>
        <v>76</v>
      </c>
      <c r="R23" s="47">
        <f>Úrvinnsla!R23</f>
        <v>78</v>
      </c>
      <c r="S23" s="52">
        <f>Úrvinnsla!S23</f>
        <v>-8.1896551724137939E-3</v>
      </c>
      <c r="T23" s="53">
        <f>Úrvinnsla!T23</f>
        <v>8.4051724137931029E-3</v>
      </c>
      <c r="V23" s="45">
        <f>Úrvinnsla!V23</f>
        <v>4748</v>
      </c>
      <c r="W23" s="46">
        <f>Úrvinnsla!W23</f>
        <v>1998</v>
      </c>
      <c r="X23" s="47">
        <f>Úrvinnsla!X23</f>
        <v>2750</v>
      </c>
      <c r="Y23" s="52">
        <f>Úrvinnsla!Y23</f>
        <v>-6.9261728215314535E-3</v>
      </c>
      <c r="Z23" s="53">
        <f>Úrvinnsla!Z23</f>
        <v>9.533020650256005E-3</v>
      </c>
    </row>
    <row r="24" spans="1:26" x14ac:dyDescent="0.35">
      <c r="B24" s="95" t="s">
        <v>69</v>
      </c>
      <c r="C24" s="125">
        <f>Úrvinnsla!C24</f>
        <v>46</v>
      </c>
      <c r="D24" s="126">
        <f>Úrvinnsla!D24</f>
        <v>18</v>
      </c>
      <c r="E24" s="127">
        <f>Úrvinnsla!E24</f>
        <v>28</v>
      </c>
      <c r="F24" s="128">
        <f>Úrvinnsla!F24</f>
        <v>35</v>
      </c>
      <c r="G24" s="129">
        <f>Úrvinnsla!G24</f>
        <v>13</v>
      </c>
      <c r="H24" s="130">
        <f>Úrvinnsla!H24</f>
        <v>22</v>
      </c>
      <c r="I24" s="125">
        <f>Úrvinnsla!I24</f>
        <v>10</v>
      </c>
      <c r="J24" s="126">
        <f>Úrvinnsla!J24</f>
        <v>5</v>
      </c>
      <c r="K24" s="127">
        <f>Úrvinnsla!K24</f>
        <v>5</v>
      </c>
      <c r="L24" s="128">
        <f>Úrvinnsla!L24</f>
        <v>3</v>
      </c>
      <c r="M24" s="129">
        <f>Úrvinnsla!M24</f>
        <v>2</v>
      </c>
      <c r="N24" s="130">
        <f>Úrvinnsla!N24</f>
        <v>1</v>
      </c>
      <c r="P24" s="45">
        <f>Úrvinnsla!P24</f>
        <v>94</v>
      </c>
      <c r="Q24" s="46">
        <f>Úrvinnsla!Q24</f>
        <v>38</v>
      </c>
      <c r="R24" s="47">
        <f>Úrvinnsla!R24</f>
        <v>56</v>
      </c>
      <c r="S24" s="52">
        <f>Úrvinnsla!S24</f>
        <v>-4.0948275862068969E-3</v>
      </c>
      <c r="T24" s="53">
        <f>Úrvinnsla!T24</f>
        <v>6.0344827586206896E-3</v>
      </c>
      <c r="V24" s="45">
        <f>Úrvinnsla!V24</f>
        <v>2447</v>
      </c>
      <c r="W24" s="46">
        <f>Úrvinnsla!W24</f>
        <v>909</v>
      </c>
      <c r="X24" s="47">
        <f>Úrvinnsla!X24</f>
        <v>1538</v>
      </c>
      <c r="Y24" s="52">
        <f>Úrvinnsla!Y24</f>
        <v>-3.1510966440300757E-3</v>
      </c>
      <c r="Z24" s="53">
        <f>Úrvinnsla!Z24</f>
        <v>5.3315584582159037E-3</v>
      </c>
    </row>
    <row r="25" spans="1:26" x14ac:dyDescent="0.35">
      <c r="B25" s="95" t="s">
        <v>70</v>
      </c>
      <c r="C25" s="125">
        <f>Úrvinnsla!C25</f>
        <v>13</v>
      </c>
      <c r="D25" s="126">
        <f>Úrvinnsla!D25</f>
        <v>4</v>
      </c>
      <c r="E25" s="127">
        <f>Úrvinnsla!E25</f>
        <v>9</v>
      </c>
      <c r="F25" s="128">
        <f>Úrvinnsla!F25</f>
        <v>9</v>
      </c>
      <c r="G25" s="129">
        <f>Úrvinnsla!G25</f>
        <v>3</v>
      </c>
      <c r="H25" s="130">
        <f>Úrvinnsla!H25</f>
        <v>6</v>
      </c>
      <c r="I25" s="125">
        <f>Úrvinnsla!I25</f>
        <v>2</v>
      </c>
      <c r="J25" s="126">
        <f>Úrvinnsla!J25</f>
        <v>1</v>
      </c>
      <c r="K25" s="127">
        <f>Úrvinnsla!K25</f>
        <v>1</v>
      </c>
      <c r="L25" s="128">
        <f>Úrvinnsla!L25</f>
        <v>0</v>
      </c>
      <c r="M25" s="129">
        <f>Úrvinnsla!M25</f>
        <v>0</v>
      </c>
      <c r="N25" s="130">
        <f>Úrvinnsla!N25</f>
        <v>0</v>
      </c>
      <c r="P25" s="45">
        <f>Úrvinnsla!P25</f>
        <v>24</v>
      </c>
      <c r="Q25" s="46">
        <f>Úrvinnsla!Q25</f>
        <v>8</v>
      </c>
      <c r="R25" s="47">
        <f>Úrvinnsla!R25</f>
        <v>16</v>
      </c>
      <c r="S25" s="52">
        <f>Úrvinnsla!S25</f>
        <v>-8.6206896551724137E-4</v>
      </c>
      <c r="T25" s="53">
        <f>Úrvinnsla!T25</f>
        <v>1.7241379310344827E-3</v>
      </c>
      <c r="V25" s="45">
        <f>Úrvinnsla!V25</f>
        <v>960</v>
      </c>
      <c r="W25" s="46">
        <f>Úrvinnsla!W25</f>
        <v>320</v>
      </c>
      <c r="X25" s="47">
        <f>Úrvinnsla!X25</f>
        <v>640</v>
      </c>
      <c r="Y25" s="52">
        <f>Úrvinnsla!Y25</f>
        <v>-1.1092969483934259E-3</v>
      </c>
      <c r="Z25" s="53">
        <f>Úrvinnsla!Z25</f>
        <v>2.2185938967868519E-3</v>
      </c>
    </row>
    <row r="26" spans="1:26" x14ac:dyDescent="0.35">
      <c r="B26" s="95" t="s">
        <v>71</v>
      </c>
      <c r="C26" s="125">
        <f>Úrvinnsla!C26</f>
        <v>4</v>
      </c>
      <c r="D26" s="126">
        <f>Úrvinnsla!D26</f>
        <v>1</v>
      </c>
      <c r="E26" s="127">
        <f>Úrvinnsla!E26</f>
        <v>3</v>
      </c>
      <c r="F26" s="128">
        <f>Úrvinnsla!F26</f>
        <v>3</v>
      </c>
      <c r="G26" s="129">
        <f>Úrvinnsla!G26</f>
        <v>0</v>
      </c>
      <c r="H26" s="130">
        <f>Úrvinnsla!H26</f>
        <v>3</v>
      </c>
      <c r="I26" s="125">
        <f>Úrvinnsla!I26</f>
        <v>2</v>
      </c>
      <c r="J26" s="126">
        <f>Úrvinnsla!J26</f>
        <v>2</v>
      </c>
      <c r="K26" s="127">
        <f>Úrvinnsla!K26</f>
        <v>0</v>
      </c>
      <c r="L26" s="128">
        <f>Úrvinnsla!L26</f>
        <v>0</v>
      </c>
      <c r="M26" s="129">
        <f>Úrvinnsla!M26</f>
        <v>0</v>
      </c>
      <c r="N26" s="130">
        <f>Úrvinnsla!N26</f>
        <v>0</v>
      </c>
      <c r="P26" s="45">
        <f>Úrvinnsla!P26</f>
        <v>9</v>
      </c>
      <c r="Q26" s="46">
        <f>Úrvinnsla!Q26</f>
        <v>3</v>
      </c>
      <c r="R26" s="47">
        <f>Úrvinnsla!R26</f>
        <v>6</v>
      </c>
      <c r="S26" s="52">
        <f>Úrvinnsla!S26</f>
        <v>-3.2327586206896551E-4</v>
      </c>
      <c r="T26" s="53">
        <f>Úrvinnsla!T26</f>
        <v>6.4655172413793103E-4</v>
      </c>
      <c r="V26" s="45">
        <f>Úrvinnsla!V26</f>
        <v>232</v>
      </c>
      <c r="W26" s="46">
        <f>Úrvinnsla!W26</f>
        <v>63</v>
      </c>
      <c r="X26" s="47">
        <f>Úrvinnsla!X26</f>
        <v>169</v>
      </c>
      <c r="Y26" s="52">
        <f>Úrvinnsla!Y26</f>
        <v>-2.1839283671495576E-4</v>
      </c>
      <c r="Z26" s="53">
        <f>Úrvinnsla!Z26</f>
        <v>5.8584745087027809E-4</v>
      </c>
    </row>
    <row r="27" spans="1:26" ht="15" thickBot="1" x14ac:dyDescent="0.4">
      <c r="B27" s="95" t="s">
        <v>72</v>
      </c>
      <c r="C27" s="131">
        <f>Úrvinnsla!C27</f>
        <v>1</v>
      </c>
      <c r="D27" s="132">
        <f>Úrvinnsla!D27</f>
        <v>0</v>
      </c>
      <c r="E27" s="133">
        <f>Úrvinnsla!E27</f>
        <v>1</v>
      </c>
      <c r="F27" s="134">
        <f>Úrvinnsla!F27</f>
        <v>0</v>
      </c>
      <c r="G27" s="135">
        <f>Úrvinnsla!G27</f>
        <v>0</v>
      </c>
      <c r="H27" s="136">
        <f>Úrvinnsla!H27</f>
        <v>0</v>
      </c>
      <c r="I27" s="131">
        <f>Úrvinnsla!I27</f>
        <v>0</v>
      </c>
      <c r="J27" s="132">
        <f>Úrvinnsla!J27</f>
        <v>0</v>
      </c>
      <c r="K27" s="133">
        <f>Úrvinnsla!K27</f>
        <v>0</v>
      </c>
      <c r="L27" s="134">
        <f>Úrvinnsla!L27</f>
        <v>0</v>
      </c>
      <c r="M27" s="135">
        <f>Úrvinnsla!M27</f>
        <v>0</v>
      </c>
      <c r="N27" s="136">
        <f>Úrvinnsla!N27</f>
        <v>0</v>
      </c>
      <c r="P27" s="48">
        <f>Úrvinnsla!P27</f>
        <v>1</v>
      </c>
      <c r="Q27" s="49">
        <f>Úrvinnsla!Q27</f>
        <v>0</v>
      </c>
      <c r="R27" s="50">
        <f>Úrvinnsla!R27</f>
        <v>1</v>
      </c>
      <c r="S27" s="54">
        <f>Úrvinnsla!S27</f>
        <v>0</v>
      </c>
      <c r="T27" s="55">
        <f>Úrvinnsla!T27</f>
        <v>1.0775862068965517E-4</v>
      </c>
      <c r="V27" s="48">
        <f>Úrvinnsla!V27</f>
        <v>26</v>
      </c>
      <c r="W27" s="49">
        <f>Úrvinnsla!W27</f>
        <v>4</v>
      </c>
      <c r="X27" s="50">
        <f>Úrvinnsla!X27</f>
        <v>22</v>
      </c>
      <c r="Y27" s="54">
        <f>Úrvinnsla!Y27</f>
        <v>-1.3866211854917826E-5</v>
      </c>
      <c r="Z27" s="55">
        <f>Úrvinnsla!Z27</f>
        <v>7.6264165202048046E-5</v>
      </c>
    </row>
    <row r="28" spans="1:26" x14ac:dyDescent="0.35">
      <c r="C28" s="137"/>
      <c r="D28" s="137"/>
      <c r="H28" s="137"/>
      <c r="I28" s="137"/>
      <c r="J28" s="138"/>
      <c r="O28" s="2" t="s">
        <v>47</v>
      </c>
      <c r="P28" s="9">
        <f>SUM(P7:P27)</f>
        <v>9280</v>
      </c>
      <c r="Q28" s="9">
        <f>SUM(Q7:Q27)</f>
        <v>4804</v>
      </c>
      <c r="R28" s="9">
        <f>SUM(R7:R27)</f>
        <v>4476</v>
      </c>
      <c r="U28" s="2" t="s">
        <v>47</v>
      </c>
      <c r="V28" s="9">
        <f>SUM(V7:V27)</f>
        <v>288471</v>
      </c>
      <c r="W28" s="9">
        <f>SUM(W7:W27)</f>
        <v>144287</v>
      </c>
      <c r="X28" s="9">
        <f>SUM(X7:X27)</f>
        <v>144184</v>
      </c>
    </row>
    <row r="29" spans="1:26" ht="15" thickBot="1" x14ac:dyDescent="0.4">
      <c r="C29" s="137"/>
      <c r="D29" s="137"/>
      <c r="H29" s="137"/>
      <c r="I29" s="137"/>
      <c r="J29" s="138"/>
    </row>
    <row r="30" spans="1:26" ht="21.5" thickBot="1" x14ac:dyDescent="0.55000000000000004">
      <c r="A30" s="2" t="s">
        <v>45</v>
      </c>
      <c r="B30" s="94">
        <v>2004</v>
      </c>
      <c r="C30" s="227" t="s">
        <v>35</v>
      </c>
      <c r="D30" s="228"/>
      <c r="E30" s="229"/>
      <c r="F30" s="227" t="s">
        <v>36</v>
      </c>
      <c r="G30" s="228"/>
      <c r="H30" s="229"/>
      <c r="I30" s="227" t="s">
        <v>37</v>
      </c>
      <c r="J30" s="228"/>
      <c r="K30" s="229"/>
      <c r="L30" s="227" t="s">
        <v>38</v>
      </c>
      <c r="M30" s="228"/>
      <c r="N30" s="229"/>
      <c r="O30" s="51"/>
      <c r="P30" s="230" t="s">
        <v>45</v>
      </c>
      <c r="Q30" s="231"/>
      <c r="R30" s="232"/>
      <c r="S30" s="233">
        <f>B30</f>
        <v>2004</v>
      </c>
      <c r="T30" s="234"/>
      <c r="V30" s="230" t="s">
        <v>46</v>
      </c>
      <c r="W30" s="231"/>
      <c r="X30" s="232"/>
      <c r="Y30" s="233">
        <f>B30</f>
        <v>2004</v>
      </c>
      <c r="Z30" s="234"/>
    </row>
    <row r="31" spans="1:26" ht="15" thickBot="1" x14ac:dyDescent="0.4">
      <c r="A31" s="2"/>
      <c r="B31" s="95"/>
      <c r="C31" s="13" t="s">
        <v>47</v>
      </c>
      <c r="D31" s="12" t="s">
        <v>48</v>
      </c>
      <c r="E31" s="14" t="s">
        <v>49</v>
      </c>
      <c r="F31" s="13" t="s">
        <v>47</v>
      </c>
      <c r="G31" s="12" t="s">
        <v>48</v>
      </c>
      <c r="H31" s="14" t="s">
        <v>49</v>
      </c>
      <c r="I31" s="13" t="s">
        <v>47</v>
      </c>
      <c r="J31" s="12" t="s">
        <v>48</v>
      </c>
      <c r="K31" s="14" t="s">
        <v>49</v>
      </c>
      <c r="L31" s="13" t="s">
        <v>47</v>
      </c>
      <c r="M31" s="12" t="s">
        <v>48</v>
      </c>
      <c r="N31" s="14" t="s">
        <v>49</v>
      </c>
      <c r="O31" s="12"/>
      <c r="P31" s="21" t="s">
        <v>47</v>
      </c>
      <c r="Q31" s="22" t="s">
        <v>48</v>
      </c>
      <c r="R31" s="23" t="s">
        <v>49</v>
      </c>
      <c r="S31" s="18" t="s">
        <v>50</v>
      </c>
      <c r="T31" s="20" t="s">
        <v>51</v>
      </c>
      <c r="U31" s="2"/>
      <c r="V31" s="15" t="s">
        <v>47</v>
      </c>
      <c r="W31" s="16" t="s">
        <v>48</v>
      </c>
      <c r="X31" s="17" t="s">
        <v>49</v>
      </c>
      <c r="Y31" s="18" t="s">
        <v>50</v>
      </c>
      <c r="Z31" s="20" t="s">
        <v>51</v>
      </c>
    </row>
    <row r="32" spans="1:26" x14ac:dyDescent="0.35">
      <c r="B32" s="95" t="s">
        <v>52</v>
      </c>
      <c r="C32" s="96">
        <f>Úrvinnsla!C32</f>
        <v>274</v>
      </c>
      <c r="D32" s="97">
        <f>Úrvinnsla!D32</f>
        <v>145</v>
      </c>
      <c r="E32" s="98">
        <f>Úrvinnsla!E32</f>
        <v>129</v>
      </c>
      <c r="F32" s="99">
        <f>Úrvinnsla!F32</f>
        <v>271</v>
      </c>
      <c r="G32" s="100">
        <f>Úrvinnsla!G32</f>
        <v>144</v>
      </c>
      <c r="H32" s="101">
        <f>Úrvinnsla!H32</f>
        <v>127</v>
      </c>
      <c r="I32" s="102">
        <f>Úrvinnsla!I32</f>
        <v>43</v>
      </c>
      <c r="J32" s="97">
        <f>Úrvinnsla!J32</f>
        <v>21</v>
      </c>
      <c r="K32" s="98">
        <f>Úrvinnsla!K32</f>
        <v>22</v>
      </c>
      <c r="L32" s="99">
        <f>Úrvinnsla!L32</f>
        <v>6</v>
      </c>
      <c r="M32" s="100">
        <f>Úrvinnsla!M32</f>
        <v>4</v>
      </c>
      <c r="N32" s="101">
        <f>Úrvinnsla!N32</f>
        <v>2</v>
      </c>
      <c r="P32" s="42">
        <f>Úrvinnsla!P32</f>
        <v>594</v>
      </c>
      <c r="Q32" s="43">
        <f>Úrvinnsla!Q32</f>
        <v>314</v>
      </c>
      <c r="R32" s="44">
        <f>Úrvinnsla!R32</f>
        <v>280</v>
      </c>
      <c r="S32" s="52">
        <f>Úrvinnsla!S32</f>
        <v>-3.3216968158256636E-2</v>
      </c>
      <c r="T32" s="53">
        <f>Úrvinnsla!T32</f>
        <v>2.9620226383158785E-2</v>
      </c>
      <c r="V32" s="42">
        <f>Úrvinnsla!V32</f>
        <v>20923</v>
      </c>
      <c r="W32" s="43">
        <f>Úrvinnsla!W32</f>
        <v>10598</v>
      </c>
      <c r="X32" s="44">
        <f>Úrvinnsla!X32</f>
        <v>10325</v>
      </c>
      <c r="Y32" s="59">
        <f>Úrvinnsla!Y32</f>
        <v>-3.6473139002649965E-2</v>
      </c>
      <c r="Z32" s="57">
        <f>Úrvinnsla!Z32</f>
        <v>3.5533606359913275E-2</v>
      </c>
    </row>
    <row r="33" spans="2:26" x14ac:dyDescent="0.35">
      <c r="B33" s="95" t="s">
        <v>53</v>
      </c>
      <c r="C33" s="103">
        <f>Úrvinnsla!C33</f>
        <v>335</v>
      </c>
      <c r="D33" s="104">
        <f>Úrvinnsla!D33</f>
        <v>169</v>
      </c>
      <c r="E33" s="105">
        <f>Úrvinnsla!E33</f>
        <v>166</v>
      </c>
      <c r="F33" s="106">
        <f>Úrvinnsla!F33</f>
        <v>308</v>
      </c>
      <c r="G33" s="107">
        <f>Úrvinnsla!G33</f>
        <v>155</v>
      </c>
      <c r="H33" s="108">
        <f>Úrvinnsla!H33</f>
        <v>153</v>
      </c>
      <c r="I33" s="109">
        <f>Úrvinnsla!I33</f>
        <v>49</v>
      </c>
      <c r="J33" s="104">
        <f>Úrvinnsla!J33</f>
        <v>22</v>
      </c>
      <c r="K33" s="105">
        <f>Úrvinnsla!K33</f>
        <v>27</v>
      </c>
      <c r="L33" s="106">
        <f>Úrvinnsla!L33</f>
        <v>6</v>
      </c>
      <c r="M33" s="107">
        <f>Úrvinnsla!M33</f>
        <v>3</v>
      </c>
      <c r="N33" s="108">
        <f>Úrvinnsla!N33</f>
        <v>3</v>
      </c>
      <c r="P33" s="45">
        <f>Úrvinnsla!P33</f>
        <v>698</v>
      </c>
      <c r="Q33" s="46">
        <f>Úrvinnsla!Q33</f>
        <v>349</v>
      </c>
      <c r="R33" s="47">
        <f>Úrvinnsla!R33</f>
        <v>349</v>
      </c>
      <c r="S33" s="52">
        <f>Úrvinnsla!S33</f>
        <v>-3.6919496456151488E-2</v>
      </c>
      <c r="T33" s="53">
        <f>Úrvinnsla!T33</f>
        <v>3.6919496456151488E-2</v>
      </c>
      <c r="V33" s="45">
        <f>Úrvinnsla!V33</f>
        <v>21745</v>
      </c>
      <c r="W33" s="46">
        <f>Úrvinnsla!W33</f>
        <v>11178</v>
      </c>
      <c r="X33" s="47">
        <f>Úrvinnsla!X33</f>
        <v>10567</v>
      </c>
      <c r="Y33" s="10">
        <f>Úrvinnsla!Y33</f>
        <v>-3.846921567952645E-2</v>
      </c>
      <c r="Z33" s="53">
        <f>Úrvinnsla!Z33</f>
        <v>3.6366452145782428E-2</v>
      </c>
    </row>
    <row r="34" spans="2:26" x14ac:dyDescent="0.35">
      <c r="B34" s="95" t="s">
        <v>54</v>
      </c>
      <c r="C34" s="103">
        <f>Úrvinnsla!C34</f>
        <v>329</v>
      </c>
      <c r="D34" s="104">
        <f>Úrvinnsla!D34</f>
        <v>168</v>
      </c>
      <c r="E34" s="105">
        <f>Úrvinnsla!E34</f>
        <v>161</v>
      </c>
      <c r="F34" s="106">
        <f>Úrvinnsla!F34</f>
        <v>362</v>
      </c>
      <c r="G34" s="107">
        <f>Úrvinnsla!G34</f>
        <v>183</v>
      </c>
      <c r="H34" s="108">
        <f>Úrvinnsla!H34</f>
        <v>179</v>
      </c>
      <c r="I34" s="109">
        <f>Úrvinnsla!I34</f>
        <v>60</v>
      </c>
      <c r="J34" s="104">
        <f>Úrvinnsla!J34</f>
        <v>33</v>
      </c>
      <c r="K34" s="105">
        <f>Úrvinnsla!K34</f>
        <v>27</v>
      </c>
      <c r="L34" s="106">
        <f>Úrvinnsla!L34</f>
        <v>7</v>
      </c>
      <c r="M34" s="107">
        <f>Úrvinnsla!M34</f>
        <v>6</v>
      </c>
      <c r="N34" s="108">
        <f>Úrvinnsla!N34</f>
        <v>1</v>
      </c>
      <c r="P34" s="45">
        <f>Úrvinnsla!P34</f>
        <v>758</v>
      </c>
      <c r="Q34" s="46">
        <f>Úrvinnsla!Q34</f>
        <v>390</v>
      </c>
      <c r="R34" s="47">
        <f>Úrvinnsla!R34</f>
        <v>368</v>
      </c>
      <c r="S34" s="52">
        <f>Úrvinnsla!S34</f>
        <v>-4.1256743890828305E-2</v>
      </c>
      <c r="T34" s="53">
        <f>Úrvinnsla!T34</f>
        <v>3.8929440389294405E-2</v>
      </c>
      <c r="V34" s="45">
        <f>Úrvinnsla!V34</f>
        <v>23081</v>
      </c>
      <c r="W34" s="46">
        <f>Úrvinnsla!W34</f>
        <v>11759</v>
      </c>
      <c r="X34" s="47">
        <f>Úrvinnsla!X34</f>
        <v>11322</v>
      </c>
      <c r="Y34" s="10">
        <f>Úrvinnsla!Y34</f>
        <v>-4.0468733867914788E-2</v>
      </c>
      <c r="Z34" s="53">
        <f>Úrvinnsla!Z34</f>
        <v>3.8964793337233711E-2</v>
      </c>
    </row>
    <row r="35" spans="2:26" x14ac:dyDescent="0.35">
      <c r="B35" s="95" t="s">
        <v>55</v>
      </c>
      <c r="C35" s="103">
        <f>Úrvinnsla!C35</f>
        <v>351</v>
      </c>
      <c r="D35" s="104">
        <f>Úrvinnsla!D35</f>
        <v>179</v>
      </c>
      <c r="E35" s="105">
        <f>Úrvinnsla!E35</f>
        <v>172</v>
      </c>
      <c r="F35" s="106">
        <f>Úrvinnsla!F35</f>
        <v>361</v>
      </c>
      <c r="G35" s="107">
        <f>Úrvinnsla!G35</f>
        <v>171</v>
      </c>
      <c r="H35" s="108">
        <f>Úrvinnsla!H35</f>
        <v>190</v>
      </c>
      <c r="I35" s="109">
        <f>Úrvinnsla!I35</f>
        <v>47</v>
      </c>
      <c r="J35" s="104">
        <f>Úrvinnsla!J35</f>
        <v>24</v>
      </c>
      <c r="K35" s="105">
        <f>Úrvinnsla!K35</f>
        <v>23</v>
      </c>
      <c r="L35" s="106">
        <f>Úrvinnsla!L35</f>
        <v>6</v>
      </c>
      <c r="M35" s="107">
        <f>Úrvinnsla!M35</f>
        <v>4</v>
      </c>
      <c r="N35" s="108">
        <f>Úrvinnsla!N35</f>
        <v>2</v>
      </c>
      <c r="P35" s="45">
        <f>Úrvinnsla!P35</f>
        <v>765</v>
      </c>
      <c r="Q35" s="46">
        <f>Úrvinnsla!Q35</f>
        <v>378</v>
      </c>
      <c r="R35" s="47">
        <f>Úrvinnsla!R35</f>
        <v>387</v>
      </c>
      <c r="S35" s="52">
        <f>Úrvinnsla!S35</f>
        <v>-3.9987305617264358E-2</v>
      </c>
      <c r="T35" s="53">
        <f>Úrvinnsla!T35</f>
        <v>4.0939384322437322E-2</v>
      </c>
      <c r="V35" s="45">
        <f>Úrvinnsla!V35</f>
        <v>20932</v>
      </c>
      <c r="W35" s="46">
        <f>Úrvinnsla!W35</f>
        <v>10704</v>
      </c>
      <c r="X35" s="47">
        <f>Úrvinnsla!X35</f>
        <v>10228</v>
      </c>
      <c r="Y35" s="10">
        <f>Úrvinnsla!Y35</f>
        <v>-3.68379392229067E-2</v>
      </c>
      <c r="Z35" s="53">
        <f>Úrvinnsla!Z35</f>
        <v>3.5199779743263243E-2</v>
      </c>
    </row>
    <row r="36" spans="2:26" x14ac:dyDescent="0.35">
      <c r="B36" s="95" t="s">
        <v>56</v>
      </c>
      <c r="C36" s="103">
        <f>Úrvinnsla!C36</f>
        <v>330</v>
      </c>
      <c r="D36" s="104">
        <f>Úrvinnsla!D36</f>
        <v>182</v>
      </c>
      <c r="E36" s="105">
        <f>Úrvinnsla!E36</f>
        <v>148</v>
      </c>
      <c r="F36" s="106">
        <f>Úrvinnsla!F36</f>
        <v>308</v>
      </c>
      <c r="G36" s="107">
        <f>Úrvinnsla!G36</f>
        <v>163</v>
      </c>
      <c r="H36" s="108">
        <f>Úrvinnsla!H36</f>
        <v>145</v>
      </c>
      <c r="I36" s="109">
        <f>Úrvinnsla!I36</f>
        <v>55</v>
      </c>
      <c r="J36" s="104">
        <f>Úrvinnsla!J36</f>
        <v>27</v>
      </c>
      <c r="K36" s="105">
        <f>Úrvinnsla!K36</f>
        <v>28</v>
      </c>
      <c r="L36" s="106">
        <f>Úrvinnsla!L36</f>
        <v>7</v>
      </c>
      <c r="M36" s="107">
        <f>Úrvinnsla!M36</f>
        <v>3</v>
      </c>
      <c r="N36" s="108">
        <f>Úrvinnsla!N36</f>
        <v>4</v>
      </c>
      <c r="P36" s="45">
        <f>Úrvinnsla!P36</f>
        <v>700</v>
      </c>
      <c r="Q36" s="46">
        <f>Úrvinnsla!Q36</f>
        <v>375</v>
      </c>
      <c r="R36" s="47">
        <f>Úrvinnsla!R36</f>
        <v>325</v>
      </c>
      <c r="S36" s="52">
        <f>Úrvinnsla!S36</f>
        <v>-3.9669946048873375E-2</v>
      </c>
      <c r="T36" s="53">
        <f>Úrvinnsla!T36</f>
        <v>3.4380619909023594E-2</v>
      </c>
      <c r="V36" s="45">
        <f>Úrvinnsla!V36</f>
        <v>22093</v>
      </c>
      <c r="W36" s="46">
        <f>Úrvinnsla!W36</f>
        <v>11230</v>
      </c>
      <c r="X36" s="47">
        <f>Úrvinnsla!X36</f>
        <v>10863</v>
      </c>
      <c r="Y36" s="10">
        <f>Úrvinnsla!Y36</f>
        <v>-3.864817427814296E-2</v>
      </c>
      <c r="Z36" s="53">
        <f>Úrvinnsla!Z36</f>
        <v>3.7385139553291806E-2</v>
      </c>
    </row>
    <row r="37" spans="2:26" x14ac:dyDescent="0.35">
      <c r="B37" s="95" t="s">
        <v>57</v>
      </c>
      <c r="C37" s="103">
        <f>Úrvinnsla!C37</f>
        <v>258</v>
      </c>
      <c r="D37" s="104">
        <f>Úrvinnsla!D37</f>
        <v>137</v>
      </c>
      <c r="E37" s="105">
        <f>Úrvinnsla!E37</f>
        <v>121</v>
      </c>
      <c r="F37" s="106">
        <f>Úrvinnsla!F37</f>
        <v>232</v>
      </c>
      <c r="G37" s="107">
        <f>Úrvinnsla!G37</f>
        <v>117</v>
      </c>
      <c r="H37" s="108">
        <f>Úrvinnsla!H37</f>
        <v>115</v>
      </c>
      <c r="I37" s="109">
        <f>Úrvinnsla!I37</f>
        <v>43</v>
      </c>
      <c r="J37" s="104">
        <f>Úrvinnsla!J37</f>
        <v>21</v>
      </c>
      <c r="K37" s="105">
        <f>Úrvinnsla!K37</f>
        <v>22</v>
      </c>
      <c r="L37" s="106">
        <f>Úrvinnsla!L37</f>
        <v>5</v>
      </c>
      <c r="M37" s="107">
        <f>Úrvinnsla!M37</f>
        <v>4</v>
      </c>
      <c r="N37" s="108">
        <f>Úrvinnsla!N37</f>
        <v>1</v>
      </c>
      <c r="P37" s="45">
        <f>Úrvinnsla!P37</f>
        <v>538</v>
      </c>
      <c r="Q37" s="46">
        <f>Úrvinnsla!Q37</f>
        <v>279</v>
      </c>
      <c r="R37" s="47">
        <f>Úrvinnsla!R37</f>
        <v>259</v>
      </c>
      <c r="S37" s="52">
        <f>Úrvinnsla!S37</f>
        <v>-2.9514439860361789E-2</v>
      </c>
      <c r="T37" s="53">
        <f>Úrvinnsla!T37</f>
        <v>2.7398709404421878E-2</v>
      </c>
      <c r="V37" s="45">
        <f>Úrvinnsla!V37</f>
        <v>20555</v>
      </c>
      <c r="W37" s="46">
        <f>Úrvinnsla!W37</f>
        <v>10346</v>
      </c>
      <c r="X37" s="47">
        <f>Úrvinnsla!X37</f>
        <v>10209</v>
      </c>
      <c r="Y37" s="10">
        <f>Úrvinnsla!Y37</f>
        <v>-3.5605878101662249E-2</v>
      </c>
      <c r="Z37" s="53">
        <f>Úrvinnsla!Z37</f>
        <v>3.5134391024537977E-2</v>
      </c>
    </row>
    <row r="38" spans="2:26" x14ac:dyDescent="0.35">
      <c r="B38" s="95" t="s">
        <v>58</v>
      </c>
      <c r="C38" s="103">
        <f>Úrvinnsla!C38</f>
        <v>272</v>
      </c>
      <c r="D38" s="104">
        <f>Úrvinnsla!D38</f>
        <v>139</v>
      </c>
      <c r="E38" s="105">
        <f>Úrvinnsla!E38</f>
        <v>133</v>
      </c>
      <c r="F38" s="106">
        <f>Úrvinnsla!F38</f>
        <v>274</v>
      </c>
      <c r="G38" s="107">
        <f>Úrvinnsla!G38</f>
        <v>149</v>
      </c>
      <c r="H38" s="108">
        <f>Úrvinnsla!H38</f>
        <v>125</v>
      </c>
      <c r="I38" s="109">
        <f>Úrvinnsla!I38</f>
        <v>42</v>
      </c>
      <c r="J38" s="104">
        <f>Úrvinnsla!J38</f>
        <v>25</v>
      </c>
      <c r="K38" s="105">
        <f>Úrvinnsla!K38</f>
        <v>17</v>
      </c>
      <c r="L38" s="106">
        <f>Úrvinnsla!L38</f>
        <v>5</v>
      </c>
      <c r="M38" s="107">
        <f>Úrvinnsla!M38</f>
        <v>4</v>
      </c>
      <c r="N38" s="108">
        <f>Úrvinnsla!N38</f>
        <v>1</v>
      </c>
      <c r="P38" s="45">
        <f>Úrvinnsla!P38</f>
        <v>593</v>
      </c>
      <c r="Q38" s="46">
        <f>Úrvinnsla!Q38</f>
        <v>317</v>
      </c>
      <c r="R38" s="47">
        <f>Úrvinnsla!R38</f>
        <v>276</v>
      </c>
      <c r="S38" s="52">
        <f>Úrvinnsla!S38</f>
        <v>-3.3534327726647627E-2</v>
      </c>
      <c r="T38" s="53">
        <f>Úrvinnsla!T38</f>
        <v>2.9197080291970802E-2</v>
      </c>
      <c r="V38" s="45">
        <f>Úrvinnsla!V38</f>
        <v>20564</v>
      </c>
      <c r="W38" s="46">
        <f>Úrvinnsla!W38</f>
        <v>10409</v>
      </c>
      <c r="X38" s="47">
        <f>Úrvinnsla!X38</f>
        <v>10155</v>
      </c>
      <c r="Y38" s="10">
        <f>Úrvinnsla!Y38</f>
        <v>-3.5822693326909176E-2</v>
      </c>
      <c r="Z38" s="53">
        <f>Úrvinnsla!Z38</f>
        <v>3.4948549402897752E-2</v>
      </c>
    </row>
    <row r="39" spans="2:26" x14ac:dyDescent="0.35">
      <c r="B39" s="95" t="s">
        <v>59</v>
      </c>
      <c r="C39" s="103">
        <f>Úrvinnsla!C39</f>
        <v>284</v>
      </c>
      <c r="D39" s="104">
        <f>Úrvinnsla!D39</f>
        <v>148</v>
      </c>
      <c r="E39" s="105">
        <f>Úrvinnsla!E39</f>
        <v>136</v>
      </c>
      <c r="F39" s="106">
        <f>Úrvinnsla!F39</f>
        <v>341</v>
      </c>
      <c r="G39" s="107">
        <f>Úrvinnsla!G39</f>
        <v>177</v>
      </c>
      <c r="H39" s="108">
        <f>Úrvinnsla!H39</f>
        <v>164</v>
      </c>
      <c r="I39" s="109">
        <f>Úrvinnsla!I39</f>
        <v>39</v>
      </c>
      <c r="J39" s="104">
        <f>Úrvinnsla!J39</f>
        <v>17</v>
      </c>
      <c r="K39" s="105">
        <f>Úrvinnsla!K39</f>
        <v>22</v>
      </c>
      <c r="L39" s="106">
        <f>Úrvinnsla!L39</f>
        <v>8</v>
      </c>
      <c r="M39" s="107">
        <f>Úrvinnsla!M39</f>
        <v>6</v>
      </c>
      <c r="N39" s="108">
        <f>Úrvinnsla!N39</f>
        <v>2</v>
      </c>
      <c r="P39" s="45">
        <f>Úrvinnsla!P39</f>
        <v>672</v>
      </c>
      <c r="Q39" s="46">
        <f>Úrvinnsla!Q39</f>
        <v>348</v>
      </c>
      <c r="R39" s="47">
        <f>Úrvinnsla!R39</f>
        <v>324</v>
      </c>
      <c r="S39" s="52">
        <f>Úrvinnsla!S39</f>
        <v>-3.6813709933354491E-2</v>
      </c>
      <c r="T39" s="53">
        <f>Úrvinnsla!T39</f>
        <v>3.4274833386226597E-2</v>
      </c>
      <c r="V39" s="45">
        <f>Úrvinnsla!V39</f>
        <v>21098</v>
      </c>
      <c r="W39" s="46">
        <f>Úrvinnsla!W39</f>
        <v>10532</v>
      </c>
      <c r="X39" s="47">
        <f>Úrvinnsla!X39</f>
        <v>10566</v>
      </c>
      <c r="Y39" s="10">
        <f>Úrvinnsla!Y39</f>
        <v>-3.624599924286747E-2</v>
      </c>
      <c r="Z39" s="53">
        <f>Úrvinnsla!Z39</f>
        <v>3.6363010634270575E-2</v>
      </c>
    </row>
    <row r="40" spans="2:26" x14ac:dyDescent="0.35">
      <c r="B40" s="95" t="s">
        <v>60</v>
      </c>
      <c r="C40" s="103">
        <f>Úrvinnsla!C40</f>
        <v>356</v>
      </c>
      <c r="D40" s="104">
        <f>Úrvinnsla!D40</f>
        <v>182</v>
      </c>
      <c r="E40" s="105">
        <f>Úrvinnsla!E40</f>
        <v>174</v>
      </c>
      <c r="F40" s="106">
        <f>Úrvinnsla!F40</f>
        <v>308</v>
      </c>
      <c r="G40" s="107">
        <f>Úrvinnsla!G40</f>
        <v>154</v>
      </c>
      <c r="H40" s="108">
        <f>Úrvinnsla!H40</f>
        <v>154</v>
      </c>
      <c r="I40" s="109">
        <f>Úrvinnsla!I40</f>
        <v>56</v>
      </c>
      <c r="J40" s="104">
        <f>Úrvinnsla!J40</f>
        <v>22</v>
      </c>
      <c r="K40" s="105">
        <f>Úrvinnsla!K40</f>
        <v>34</v>
      </c>
      <c r="L40" s="106">
        <f>Úrvinnsla!L40</f>
        <v>15</v>
      </c>
      <c r="M40" s="107">
        <f>Úrvinnsla!M40</f>
        <v>10</v>
      </c>
      <c r="N40" s="108">
        <f>Úrvinnsla!N40</f>
        <v>5</v>
      </c>
      <c r="P40" s="45">
        <f>Úrvinnsla!P40</f>
        <v>735</v>
      </c>
      <c r="Q40" s="46">
        <f>Úrvinnsla!Q40</f>
        <v>368</v>
      </c>
      <c r="R40" s="47">
        <f>Úrvinnsla!R40</f>
        <v>367</v>
      </c>
      <c r="S40" s="52">
        <f>Úrvinnsla!S40</f>
        <v>-3.8929440389294405E-2</v>
      </c>
      <c r="T40" s="53">
        <f>Úrvinnsla!T40</f>
        <v>3.8823653866497408E-2</v>
      </c>
      <c r="V40" s="45">
        <f>Úrvinnsla!V40</f>
        <v>21572</v>
      </c>
      <c r="W40" s="46">
        <f>Úrvinnsla!W40</f>
        <v>10859</v>
      </c>
      <c r="X40" s="47">
        <f>Úrvinnsla!X40</f>
        <v>10713</v>
      </c>
      <c r="Y40" s="10">
        <f>Úrvinnsla!Y40</f>
        <v>-3.7371373507244385E-2</v>
      </c>
      <c r="Z40" s="53">
        <f>Úrvinnsla!Z40</f>
        <v>3.6868912826513403E-2</v>
      </c>
    </row>
    <row r="41" spans="2:26" x14ac:dyDescent="0.35">
      <c r="B41" s="95" t="s">
        <v>61</v>
      </c>
      <c r="C41" s="103">
        <f>Úrvinnsla!C41</f>
        <v>282</v>
      </c>
      <c r="D41" s="104">
        <f>Úrvinnsla!D41</f>
        <v>152</v>
      </c>
      <c r="E41" s="105">
        <f>Úrvinnsla!E41</f>
        <v>130</v>
      </c>
      <c r="F41" s="106">
        <f>Úrvinnsla!F41</f>
        <v>302</v>
      </c>
      <c r="G41" s="107">
        <f>Úrvinnsla!G41</f>
        <v>168</v>
      </c>
      <c r="H41" s="108">
        <f>Úrvinnsla!H41</f>
        <v>134</v>
      </c>
      <c r="I41" s="109">
        <f>Úrvinnsla!I41</f>
        <v>58</v>
      </c>
      <c r="J41" s="104">
        <f>Úrvinnsla!J41</f>
        <v>39</v>
      </c>
      <c r="K41" s="105">
        <f>Úrvinnsla!K41</f>
        <v>19</v>
      </c>
      <c r="L41" s="106">
        <f>Úrvinnsla!L41</f>
        <v>8</v>
      </c>
      <c r="M41" s="107">
        <f>Úrvinnsla!M41</f>
        <v>5</v>
      </c>
      <c r="N41" s="108">
        <f>Úrvinnsla!N41</f>
        <v>3</v>
      </c>
      <c r="P41" s="45">
        <f>Úrvinnsla!P41</f>
        <v>650</v>
      </c>
      <c r="Q41" s="46">
        <f>Úrvinnsla!Q41</f>
        <v>364</v>
      </c>
      <c r="R41" s="47">
        <f>Úrvinnsla!R41</f>
        <v>286</v>
      </c>
      <c r="S41" s="52">
        <f>Úrvinnsla!S41</f>
        <v>-3.8506294298106418E-2</v>
      </c>
      <c r="T41" s="53">
        <f>Úrvinnsla!T41</f>
        <v>3.0254945519940759E-2</v>
      </c>
      <c r="V41" s="45">
        <f>Úrvinnsla!V41</f>
        <v>20245</v>
      </c>
      <c r="W41" s="46">
        <f>Úrvinnsla!W41</f>
        <v>10250</v>
      </c>
      <c r="X41" s="47">
        <f>Úrvinnsla!X41</f>
        <v>9995</v>
      </c>
      <c r="Y41" s="10">
        <f>Úrvinnsla!Y41</f>
        <v>-3.527549299652407E-2</v>
      </c>
      <c r="Z41" s="53">
        <f>Úrvinnsla!Z41</f>
        <v>3.4397907561000793E-2</v>
      </c>
    </row>
    <row r="42" spans="2:26" x14ac:dyDescent="0.35">
      <c r="B42" s="95" t="s">
        <v>62</v>
      </c>
      <c r="C42" s="103">
        <f>Úrvinnsla!C42</f>
        <v>281</v>
      </c>
      <c r="D42" s="104">
        <f>Úrvinnsla!D42</f>
        <v>157</v>
      </c>
      <c r="E42" s="105">
        <f>Úrvinnsla!E42</f>
        <v>124</v>
      </c>
      <c r="F42" s="106">
        <f>Úrvinnsla!F42</f>
        <v>300</v>
      </c>
      <c r="G42" s="107">
        <f>Úrvinnsla!G42</f>
        <v>165</v>
      </c>
      <c r="H42" s="108">
        <f>Úrvinnsla!H42</f>
        <v>135</v>
      </c>
      <c r="I42" s="109">
        <f>Úrvinnsla!I42</f>
        <v>46</v>
      </c>
      <c r="J42" s="104">
        <f>Úrvinnsla!J42</f>
        <v>22</v>
      </c>
      <c r="K42" s="105">
        <f>Úrvinnsla!K42</f>
        <v>24</v>
      </c>
      <c r="L42" s="106">
        <f>Úrvinnsla!L42</f>
        <v>7</v>
      </c>
      <c r="M42" s="107">
        <f>Úrvinnsla!M42</f>
        <v>5</v>
      </c>
      <c r="N42" s="108">
        <f>Úrvinnsla!N42</f>
        <v>2</v>
      </c>
      <c r="P42" s="45">
        <f>Úrvinnsla!P42</f>
        <v>634</v>
      </c>
      <c r="Q42" s="46">
        <f>Úrvinnsla!Q42</f>
        <v>349</v>
      </c>
      <c r="R42" s="47">
        <f>Úrvinnsla!R42</f>
        <v>285</v>
      </c>
      <c r="S42" s="52">
        <f>Úrvinnsla!S42</f>
        <v>-3.6919496456151488E-2</v>
      </c>
      <c r="T42" s="53">
        <f>Úrvinnsla!T42</f>
        <v>3.0149158997143762E-2</v>
      </c>
      <c r="V42" s="45">
        <f>Úrvinnsla!V42</f>
        <v>17844</v>
      </c>
      <c r="W42" s="46">
        <f>Úrvinnsla!W42</f>
        <v>9116</v>
      </c>
      <c r="X42" s="47">
        <f>Úrvinnsla!X42</f>
        <v>8728</v>
      </c>
      <c r="Y42" s="10">
        <f>Úrvinnsla!Y42</f>
        <v>-3.1372818942079363E-2</v>
      </c>
      <c r="Z42" s="53">
        <f>Úrvinnsla!Z42</f>
        <v>3.0037512475479231E-2</v>
      </c>
    </row>
    <row r="43" spans="2:26" x14ac:dyDescent="0.35">
      <c r="B43" s="95" t="s">
        <v>63</v>
      </c>
      <c r="C43" s="103">
        <f>Úrvinnsla!C43</f>
        <v>243</v>
      </c>
      <c r="D43" s="104">
        <f>Úrvinnsla!D43</f>
        <v>125</v>
      </c>
      <c r="E43" s="105">
        <f>Úrvinnsla!E43</f>
        <v>118</v>
      </c>
      <c r="F43" s="106">
        <f>Úrvinnsla!F43</f>
        <v>234</v>
      </c>
      <c r="G43" s="107">
        <f>Úrvinnsla!G43</f>
        <v>126</v>
      </c>
      <c r="H43" s="108">
        <f>Úrvinnsla!H43</f>
        <v>108</v>
      </c>
      <c r="I43" s="109">
        <f>Úrvinnsla!I43</f>
        <v>47</v>
      </c>
      <c r="J43" s="104">
        <f>Úrvinnsla!J43</f>
        <v>30</v>
      </c>
      <c r="K43" s="105">
        <f>Úrvinnsla!K43</f>
        <v>17</v>
      </c>
      <c r="L43" s="106">
        <f>Úrvinnsla!L43</f>
        <v>6</v>
      </c>
      <c r="M43" s="107">
        <f>Úrvinnsla!M43</f>
        <v>3</v>
      </c>
      <c r="N43" s="108">
        <f>Úrvinnsla!N43</f>
        <v>3</v>
      </c>
      <c r="P43" s="45">
        <f>Úrvinnsla!P43</f>
        <v>530</v>
      </c>
      <c r="Q43" s="46">
        <f>Úrvinnsla!Q43</f>
        <v>284</v>
      </c>
      <c r="R43" s="47">
        <f>Úrvinnsla!R43</f>
        <v>246</v>
      </c>
      <c r="S43" s="52">
        <f>Úrvinnsla!S43</f>
        <v>-3.0043372474346769E-2</v>
      </c>
      <c r="T43" s="53">
        <f>Úrvinnsla!T43</f>
        <v>2.6023484608060934E-2</v>
      </c>
      <c r="V43" s="45">
        <f>Úrvinnsla!V43</f>
        <v>14827</v>
      </c>
      <c r="W43" s="46">
        <f>Úrvinnsla!W43</f>
        <v>7579</v>
      </c>
      <c r="X43" s="47">
        <f>Úrvinnsla!X43</f>
        <v>7248</v>
      </c>
      <c r="Y43" s="10">
        <f>Úrvinnsla!Y43</f>
        <v>-2.6083215748356679E-2</v>
      </c>
      <c r="Z43" s="53">
        <f>Úrvinnsla!Z43</f>
        <v>2.4944075437932339E-2</v>
      </c>
    </row>
    <row r="44" spans="2:26" x14ac:dyDescent="0.35">
      <c r="B44" s="95" t="s">
        <v>64</v>
      </c>
      <c r="C44" s="103">
        <f>Úrvinnsla!C44</f>
        <v>186</v>
      </c>
      <c r="D44" s="104">
        <f>Úrvinnsla!D44</f>
        <v>104</v>
      </c>
      <c r="E44" s="105">
        <f>Úrvinnsla!E44</f>
        <v>82</v>
      </c>
      <c r="F44" s="106">
        <f>Úrvinnsla!F44</f>
        <v>199</v>
      </c>
      <c r="G44" s="107">
        <f>Úrvinnsla!G44</f>
        <v>107</v>
      </c>
      <c r="H44" s="108">
        <f>Úrvinnsla!H44</f>
        <v>92</v>
      </c>
      <c r="I44" s="109">
        <f>Úrvinnsla!I44</f>
        <v>32</v>
      </c>
      <c r="J44" s="104">
        <f>Úrvinnsla!J44</f>
        <v>21</v>
      </c>
      <c r="K44" s="105">
        <f>Úrvinnsla!K44</f>
        <v>11</v>
      </c>
      <c r="L44" s="106">
        <f>Úrvinnsla!L44</f>
        <v>1</v>
      </c>
      <c r="M44" s="107">
        <f>Úrvinnsla!M44</f>
        <v>1</v>
      </c>
      <c r="N44" s="108">
        <f>Úrvinnsla!N44</f>
        <v>0</v>
      </c>
      <c r="P44" s="45">
        <f>Úrvinnsla!P44</f>
        <v>418</v>
      </c>
      <c r="Q44" s="46">
        <f>Úrvinnsla!Q44</f>
        <v>233</v>
      </c>
      <c r="R44" s="47">
        <f>Úrvinnsla!R44</f>
        <v>185</v>
      </c>
      <c r="S44" s="52">
        <f>Úrvinnsla!S44</f>
        <v>-2.4648259811699991E-2</v>
      </c>
      <c r="T44" s="53">
        <f>Úrvinnsla!T44</f>
        <v>1.9570506717444199E-2</v>
      </c>
      <c r="V44" s="45">
        <f>Úrvinnsla!V44</f>
        <v>10940</v>
      </c>
      <c r="W44" s="46">
        <f>Úrvinnsla!W44</f>
        <v>5389</v>
      </c>
      <c r="X44" s="47">
        <f>Úrvinnsla!X44</f>
        <v>5551</v>
      </c>
      <c r="Y44" s="10">
        <f>Úrvinnsla!Y44</f>
        <v>-1.8546305537392022E-2</v>
      </c>
      <c r="Z44" s="53">
        <f>Úrvinnsla!Z44</f>
        <v>1.9103830402312696E-2</v>
      </c>
    </row>
    <row r="45" spans="2:26" x14ac:dyDescent="0.35">
      <c r="B45" s="95" t="s">
        <v>65</v>
      </c>
      <c r="C45" s="103">
        <f>Úrvinnsla!C45</f>
        <v>162</v>
      </c>
      <c r="D45" s="104">
        <f>Úrvinnsla!D45</f>
        <v>80</v>
      </c>
      <c r="E45" s="105">
        <f>Úrvinnsla!E45</f>
        <v>82</v>
      </c>
      <c r="F45" s="106">
        <f>Úrvinnsla!F45</f>
        <v>134</v>
      </c>
      <c r="G45" s="107">
        <f>Úrvinnsla!G45</f>
        <v>71</v>
      </c>
      <c r="H45" s="108">
        <f>Úrvinnsla!H45</f>
        <v>63</v>
      </c>
      <c r="I45" s="109">
        <f>Úrvinnsla!I45</f>
        <v>29</v>
      </c>
      <c r="J45" s="104">
        <f>Úrvinnsla!J45</f>
        <v>13</v>
      </c>
      <c r="K45" s="105">
        <f>Úrvinnsla!K45</f>
        <v>16</v>
      </c>
      <c r="L45" s="106">
        <f>Úrvinnsla!L45</f>
        <v>4</v>
      </c>
      <c r="M45" s="107">
        <f>Úrvinnsla!M45</f>
        <v>3</v>
      </c>
      <c r="N45" s="108">
        <f>Úrvinnsla!N45</f>
        <v>1</v>
      </c>
      <c r="P45" s="45">
        <f>Úrvinnsla!P45</f>
        <v>329</v>
      </c>
      <c r="Q45" s="46">
        <f>Úrvinnsla!Q45</f>
        <v>167</v>
      </c>
      <c r="R45" s="47">
        <f>Úrvinnsla!R45</f>
        <v>162</v>
      </c>
      <c r="S45" s="52">
        <f>Úrvinnsla!S45</f>
        <v>-1.7666349307098275E-2</v>
      </c>
      <c r="T45" s="53">
        <f>Úrvinnsla!T45</f>
        <v>1.7137416693113298E-2</v>
      </c>
      <c r="V45" s="45">
        <f>Úrvinnsla!V45</f>
        <v>9297</v>
      </c>
      <c r="W45" s="46">
        <f>Úrvinnsla!W45</f>
        <v>4511</v>
      </c>
      <c r="X45" s="47">
        <f>Úrvinnsla!X45</f>
        <v>4786</v>
      </c>
      <c r="Y45" s="10">
        <f>Úrvinnsla!Y45</f>
        <v>-1.5524658429982447E-2</v>
      </c>
      <c r="Z45" s="53">
        <f>Úrvinnsla!Z45</f>
        <v>1.647107409574285E-2</v>
      </c>
    </row>
    <row r="46" spans="2:26" x14ac:dyDescent="0.35">
      <c r="B46" s="95" t="s">
        <v>66</v>
      </c>
      <c r="C46" s="103">
        <f>Úrvinnsla!C46</f>
        <v>127</v>
      </c>
      <c r="D46" s="104">
        <f>Úrvinnsla!D46</f>
        <v>75</v>
      </c>
      <c r="E46" s="105">
        <f>Úrvinnsla!E46</f>
        <v>52</v>
      </c>
      <c r="F46" s="106">
        <f>Úrvinnsla!F46</f>
        <v>131</v>
      </c>
      <c r="G46" s="107">
        <f>Úrvinnsla!G46</f>
        <v>73</v>
      </c>
      <c r="H46" s="108">
        <f>Úrvinnsla!H46</f>
        <v>58</v>
      </c>
      <c r="I46" s="109">
        <f>Úrvinnsla!I46</f>
        <v>36</v>
      </c>
      <c r="J46" s="104">
        <f>Úrvinnsla!J46</f>
        <v>21</v>
      </c>
      <c r="K46" s="105">
        <f>Úrvinnsla!K46</f>
        <v>15</v>
      </c>
      <c r="L46" s="106">
        <f>Úrvinnsla!L46</f>
        <v>3</v>
      </c>
      <c r="M46" s="107">
        <f>Úrvinnsla!M46</f>
        <v>3</v>
      </c>
      <c r="N46" s="108">
        <f>Úrvinnsla!N46</f>
        <v>0</v>
      </c>
      <c r="P46" s="45">
        <f>Úrvinnsla!P46</f>
        <v>297</v>
      </c>
      <c r="Q46" s="46">
        <f>Úrvinnsla!Q46</f>
        <v>172</v>
      </c>
      <c r="R46" s="47">
        <f>Úrvinnsla!R46</f>
        <v>125</v>
      </c>
      <c r="S46" s="52">
        <f>Úrvinnsla!S46</f>
        <v>-1.8195281921083255E-2</v>
      </c>
      <c r="T46" s="53">
        <f>Úrvinnsla!T46</f>
        <v>1.3223315349624457E-2</v>
      </c>
      <c r="V46" s="45">
        <f>Úrvinnsla!V46</f>
        <v>9014</v>
      </c>
      <c r="W46" s="46">
        <f>Úrvinnsla!W46</f>
        <v>4292</v>
      </c>
      <c r="X46" s="47">
        <f>Úrvinnsla!X46</f>
        <v>4722</v>
      </c>
      <c r="Y46" s="10">
        <f>Úrvinnsla!Y46</f>
        <v>-1.4770967408885984E-2</v>
      </c>
      <c r="Z46" s="53">
        <f>Úrvinnsla!Z46</f>
        <v>1.6250817358984065E-2</v>
      </c>
    </row>
    <row r="47" spans="2:26" x14ac:dyDescent="0.35">
      <c r="B47" s="95" t="s">
        <v>67</v>
      </c>
      <c r="C47" s="103">
        <f>Úrvinnsla!C47</f>
        <v>107</v>
      </c>
      <c r="D47" s="104">
        <f>Úrvinnsla!D47</f>
        <v>53</v>
      </c>
      <c r="E47" s="105">
        <f>Úrvinnsla!E47</f>
        <v>54</v>
      </c>
      <c r="F47" s="106">
        <f>Úrvinnsla!F47</f>
        <v>116</v>
      </c>
      <c r="G47" s="107">
        <f>Úrvinnsla!G47</f>
        <v>59</v>
      </c>
      <c r="H47" s="108">
        <f>Úrvinnsla!H47</f>
        <v>57</v>
      </c>
      <c r="I47" s="109">
        <f>Úrvinnsla!I47</f>
        <v>33</v>
      </c>
      <c r="J47" s="104">
        <f>Úrvinnsla!J47</f>
        <v>14</v>
      </c>
      <c r="K47" s="105">
        <f>Úrvinnsla!K47</f>
        <v>19</v>
      </c>
      <c r="L47" s="106">
        <f>Úrvinnsla!L47</f>
        <v>2</v>
      </c>
      <c r="M47" s="107">
        <f>Úrvinnsla!M47</f>
        <v>0</v>
      </c>
      <c r="N47" s="108">
        <f>Úrvinnsla!N47</f>
        <v>2</v>
      </c>
      <c r="P47" s="45">
        <f>Úrvinnsla!P47</f>
        <v>258</v>
      </c>
      <c r="Q47" s="46">
        <f>Úrvinnsla!Q47</f>
        <v>126</v>
      </c>
      <c r="R47" s="47">
        <f>Úrvinnsla!R47</f>
        <v>132</v>
      </c>
      <c r="S47" s="52">
        <f>Úrvinnsla!S47</f>
        <v>-1.3329101872421454E-2</v>
      </c>
      <c r="T47" s="53">
        <f>Úrvinnsla!T47</f>
        <v>1.3963821009203427E-2</v>
      </c>
      <c r="V47" s="45">
        <f>Úrvinnsla!V47</f>
        <v>7124</v>
      </c>
      <c r="W47" s="46">
        <f>Úrvinnsla!W47</f>
        <v>3224</v>
      </c>
      <c r="X47" s="47">
        <f>Úrvinnsla!X47</f>
        <v>3900</v>
      </c>
      <c r="Y47" s="10">
        <f>Úrvinnsla!Y47</f>
        <v>-1.1095433114223768E-2</v>
      </c>
      <c r="Z47" s="53">
        <f>Úrvinnsla!Z47</f>
        <v>1.3421894896238427E-2</v>
      </c>
    </row>
    <row r="48" spans="2:26" x14ac:dyDescent="0.35">
      <c r="B48" s="95" t="s">
        <v>68</v>
      </c>
      <c r="C48" s="103">
        <f>Úrvinnsla!C48</f>
        <v>77</v>
      </c>
      <c r="D48" s="104">
        <f>Úrvinnsla!D48</f>
        <v>30</v>
      </c>
      <c r="E48" s="105">
        <f>Úrvinnsla!E48</f>
        <v>47</v>
      </c>
      <c r="F48" s="106">
        <f>Úrvinnsla!F48</f>
        <v>78</v>
      </c>
      <c r="G48" s="107">
        <f>Úrvinnsla!G48</f>
        <v>37</v>
      </c>
      <c r="H48" s="108">
        <f>Úrvinnsla!H48</f>
        <v>41</v>
      </c>
      <c r="I48" s="109">
        <f>Úrvinnsla!I48</f>
        <v>11</v>
      </c>
      <c r="J48" s="104">
        <f>Úrvinnsla!J48</f>
        <v>5</v>
      </c>
      <c r="K48" s="105">
        <f>Úrvinnsla!K48</f>
        <v>6</v>
      </c>
      <c r="L48" s="106">
        <f>Úrvinnsla!L48</f>
        <v>2</v>
      </c>
      <c r="M48" s="107">
        <f>Úrvinnsla!M48</f>
        <v>2</v>
      </c>
      <c r="N48" s="108">
        <f>Úrvinnsla!N48</f>
        <v>0</v>
      </c>
      <c r="P48" s="45">
        <f>Úrvinnsla!P48</f>
        <v>168</v>
      </c>
      <c r="Q48" s="46">
        <f>Úrvinnsla!Q48</f>
        <v>74</v>
      </c>
      <c r="R48" s="47">
        <f>Úrvinnsla!R48</f>
        <v>94</v>
      </c>
      <c r="S48" s="52">
        <f>Úrvinnsla!S48</f>
        <v>-7.828202686977679E-3</v>
      </c>
      <c r="T48" s="53">
        <f>Úrvinnsla!T48</f>
        <v>9.943933142917593E-3</v>
      </c>
      <c r="V48" s="45">
        <f>Úrvinnsla!V48</f>
        <v>4962</v>
      </c>
      <c r="W48" s="46">
        <f>Úrvinnsla!W48</f>
        <v>2091</v>
      </c>
      <c r="X48" s="47">
        <f>Úrvinnsla!X48</f>
        <v>2871</v>
      </c>
      <c r="Y48" s="10">
        <f>Úrvinnsla!Y48</f>
        <v>-7.1962005712909111E-3</v>
      </c>
      <c r="Z48" s="53">
        <f>Úrvinnsla!Z48</f>
        <v>9.8805795505385961E-3</v>
      </c>
    </row>
    <row r="49" spans="1:26" x14ac:dyDescent="0.35">
      <c r="B49" s="95" t="s">
        <v>69</v>
      </c>
      <c r="C49" s="103">
        <f>Úrvinnsla!C49</f>
        <v>48</v>
      </c>
      <c r="D49" s="104">
        <f>Úrvinnsla!D49</f>
        <v>20</v>
      </c>
      <c r="E49" s="105">
        <f>Úrvinnsla!E49</f>
        <v>28</v>
      </c>
      <c r="F49" s="106">
        <f>Úrvinnsla!F49</f>
        <v>31</v>
      </c>
      <c r="G49" s="107">
        <f>Úrvinnsla!G49</f>
        <v>12</v>
      </c>
      <c r="H49" s="108">
        <f>Úrvinnsla!H49</f>
        <v>19</v>
      </c>
      <c r="I49" s="109">
        <f>Úrvinnsla!I49</f>
        <v>7</v>
      </c>
      <c r="J49" s="104">
        <f>Úrvinnsla!J49</f>
        <v>2</v>
      </c>
      <c r="K49" s="105">
        <f>Úrvinnsla!K49</f>
        <v>5</v>
      </c>
      <c r="L49" s="106">
        <f>Úrvinnsla!L49</f>
        <v>2</v>
      </c>
      <c r="M49" s="107">
        <f>Úrvinnsla!M49</f>
        <v>1</v>
      </c>
      <c r="N49" s="108">
        <f>Úrvinnsla!N49</f>
        <v>1</v>
      </c>
      <c r="P49" s="45">
        <f>Úrvinnsla!P49</f>
        <v>88</v>
      </c>
      <c r="Q49" s="46">
        <f>Úrvinnsla!Q49</f>
        <v>35</v>
      </c>
      <c r="R49" s="47">
        <f>Úrvinnsla!R49</f>
        <v>53</v>
      </c>
      <c r="S49" s="52">
        <f>Úrvinnsla!S49</f>
        <v>-3.7025282978948482E-3</v>
      </c>
      <c r="T49" s="53">
        <f>Úrvinnsla!T49</f>
        <v>5.60668570824077E-3</v>
      </c>
      <c r="V49" s="45">
        <f>Úrvinnsla!V49</f>
        <v>2512</v>
      </c>
      <c r="W49" s="46">
        <f>Úrvinnsla!W49</f>
        <v>941</v>
      </c>
      <c r="X49" s="47">
        <f>Úrvinnsla!X49</f>
        <v>1571</v>
      </c>
      <c r="Y49" s="10">
        <f>Úrvinnsla!Y49</f>
        <v>-3.2384623326565027E-3</v>
      </c>
      <c r="Z49" s="53">
        <f>Úrvinnsla!Z49</f>
        <v>5.4066145851257869E-3</v>
      </c>
    </row>
    <row r="50" spans="1:26" x14ac:dyDescent="0.35">
      <c r="B50" s="95" t="s">
        <v>70</v>
      </c>
      <c r="C50" s="103">
        <f>Úrvinnsla!C50</f>
        <v>9</v>
      </c>
      <c r="D50" s="104">
        <f>Úrvinnsla!D50</f>
        <v>6</v>
      </c>
      <c r="E50" s="105">
        <f>Úrvinnsla!E50</f>
        <v>3</v>
      </c>
      <c r="F50" s="106">
        <f>Úrvinnsla!F50</f>
        <v>8</v>
      </c>
      <c r="G50" s="107">
        <f>Úrvinnsla!G50</f>
        <v>2</v>
      </c>
      <c r="H50" s="108">
        <f>Úrvinnsla!H50</f>
        <v>6</v>
      </c>
      <c r="I50" s="109">
        <f>Úrvinnsla!I50</f>
        <v>1</v>
      </c>
      <c r="J50" s="104">
        <f>Úrvinnsla!J50</f>
        <v>1</v>
      </c>
      <c r="K50" s="105">
        <f>Úrvinnsla!K50</f>
        <v>0</v>
      </c>
      <c r="L50" s="106">
        <f>Úrvinnsla!L50</f>
        <v>0</v>
      </c>
      <c r="M50" s="107">
        <f>Úrvinnsla!M50</f>
        <v>0</v>
      </c>
      <c r="N50" s="108">
        <f>Úrvinnsla!N50</f>
        <v>0</v>
      </c>
      <c r="P50" s="45">
        <f>Úrvinnsla!P50</f>
        <v>18</v>
      </c>
      <c r="Q50" s="46">
        <f>Úrvinnsla!Q50</f>
        <v>9</v>
      </c>
      <c r="R50" s="47">
        <f>Úrvinnsla!R50</f>
        <v>9</v>
      </c>
      <c r="S50" s="52">
        <f>Úrvinnsla!S50</f>
        <v>-9.5207870517296101E-4</v>
      </c>
      <c r="T50" s="53">
        <f>Úrvinnsla!T50</f>
        <v>9.5207870517296101E-4</v>
      </c>
      <c r="V50" s="45">
        <f>Úrvinnsla!V50</f>
        <v>975</v>
      </c>
      <c r="W50" s="46">
        <f>Úrvinnsla!W50</f>
        <v>321</v>
      </c>
      <c r="X50" s="47">
        <f>Úrvinnsla!X50</f>
        <v>654</v>
      </c>
      <c r="Y50" s="10">
        <f>Úrvinnsla!Y50</f>
        <v>-1.1047251953057783E-3</v>
      </c>
      <c r="Z50" s="53">
        <f>Úrvinnsla!Z50</f>
        <v>2.2507485287538288E-3</v>
      </c>
    </row>
    <row r="51" spans="1:26" x14ac:dyDescent="0.35">
      <c r="B51" s="95" t="s">
        <v>71</v>
      </c>
      <c r="C51" s="103">
        <f>Úrvinnsla!C51</f>
        <v>7</v>
      </c>
      <c r="D51" s="104">
        <f>Úrvinnsla!D51</f>
        <v>1</v>
      </c>
      <c r="E51" s="105">
        <f>Úrvinnsla!E51</f>
        <v>6</v>
      </c>
      <c r="F51" s="106">
        <f>Úrvinnsla!F51</f>
        <v>1</v>
      </c>
      <c r="G51" s="107">
        <f>Úrvinnsla!G51</f>
        <v>0</v>
      </c>
      <c r="H51" s="108">
        <f>Úrvinnsla!H51</f>
        <v>1</v>
      </c>
      <c r="I51" s="109">
        <f>Úrvinnsla!I51</f>
        <v>1</v>
      </c>
      <c r="J51" s="104">
        <f>Úrvinnsla!J51</f>
        <v>1</v>
      </c>
      <c r="K51" s="105">
        <f>Úrvinnsla!K51</f>
        <v>0</v>
      </c>
      <c r="L51" s="106">
        <f>Úrvinnsla!L51</f>
        <v>0</v>
      </c>
      <c r="M51" s="107">
        <f>Úrvinnsla!M51</f>
        <v>0</v>
      </c>
      <c r="N51" s="108">
        <f>Úrvinnsla!N51</f>
        <v>0</v>
      </c>
      <c r="P51" s="45">
        <f>Úrvinnsla!P51</f>
        <v>9</v>
      </c>
      <c r="Q51" s="46">
        <f>Úrvinnsla!Q51</f>
        <v>2</v>
      </c>
      <c r="R51" s="47">
        <f>Úrvinnsla!R51</f>
        <v>7</v>
      </c>
      <c r="S51" s="52">
        <f>Úrvinnsla!S51</f>
        <v>-2.1157304559399131E-4</v>
      </c>
      <c r="T51" s="53">
        <f>Úrvinnsla!T51</f>
        <v>7.4050565957896959E-4</v>
      </c>
      <c r="V51" s="45">
        <f>Úrvinnsla!V51</f>
        <v>240</v>
      </c>
      <c r="W51" s="46">
        <f>Úrvinnsla!W51</f>
        <v>63</v>
      </c>
      <c r="X51" s="47">
        <f>Úrvinnsla!X51</f>
        <v>177</v>
      </c>
      <c r="Y51" s="10">
        <f>Úrvinnsla!Y51</f>
        <v>-2.1681522524692845E-4</v>
      </c>
      <c r="Z51" s="53">
        <f>Úrvinnsla!Z51</f>
        <v>6.0914753759851322E-4</v>
      </c>
    </row>
    <row r="52" spans="1:26" ht="15" thickBot="1" x14ac:dyDescent="0.4">
      <c r="B52" s="95" t="s">
        <v>72</v>
      </c>
      <c r="C52" s="110">
        <f>Úrvinnsla!C52</f>
        <v>1</v>
      </c>
      <c r="D52" s="111">
        <f>Úrvinnsla!D52</f>
        <v>0</v>
      </c>
      <c r="E52" s="112">
        <f>Úrvinnsla!E52</f>
        <v>1</v>
      </c>
      <c r="F52" s="113">
        <f>Úrvinnsla!F52</f>
        <v>0</v>
      </c>
      <c r="G52" s="114">
        <f>Úrvinnsla!G52</f>
        <v>0</v>
      </c>
      <c r="H52" s="115">
        <f>Úrvinnsla!H52</f>
        <v>0</v>
      </c>
      <c r="I52" s="116">
        <f>Úrvinnsla!I52</f>
        <v>0</v>
      </c>
      <c r="J52" s="111">
        <f>Úrvinnsla!J52</f>
        <v>0</v>
      </c>
      <c r="K52" s="112">
        <f>Úrvinnsla!K52</f>
        <v>0</v>
      </c>
      <c r="L52" s="113">
        <f>Úrvinnsla!L52</f>
        <v>0</v>
      </c>
      <c r="M52" s="114">
        <f>Úrvinnsla!M52</f>
        <v>0</v>
      </c>
      <c r="N52" s="115">
        <f>Úrvinnsla!N52</f>
        <v>0</v>
      </c>
      <c r="P52" s="48">
        <f>Úrvinnsla!P52</f>
        <v>1</v>
      </c>
      <c r="Q52" s="49">
        <f>Úrvinnsla!Q52</f>
        <v>0</v>
      </c>
      <c r="R52" s="50">
        <f>Úrvinnsla!R52</f>
        <v>1</v>
      </c>
      <c r="S52" s="54">
        <f>Úrvinnsla!S52</f>
        <v>0</v>
      </c>
      <c r="T52" s="55">
        <f>Úrvinnsla!T52</f>
        <v>1.0578652279699566E-4</v>
      </c>
      <c r="V52" s="48">
        <f>Úrvinnsla!V52</f>
        <v>27</v>
      </c>
      <c r="W52" s="49">
        <f>Úrvinnsla!W52</f>
        <v>9</v>
      </c>
      <c r="X52" s="50">
        <f>Úrvinnsla!X52</f>
        <v>18</v>
      </c>
      <c r="Y52" s="60">
        <f>Úrvinnsla!Y52</f>
        <v>-3.0973603606704065E-5</v>
      </c>
      <c r="Z52" s="55">
        <f>Úrvinnsla!Z52</f>
        <v>6.194720721340813E-5</v>
      </c>
    </row>
    <row r="53" spans="1:26" x14ac:dyDescent="0.35">
      <c r="C53" s="137"/>
      <c r="D53" s="137"/>
      <c r="H53" s="137"/>
      <c r="I53" s="137"/>
      <c r="J53" s="138"/>
      <c r="O53" s="2" t="s">
        <v>47</v>
      </c>
      <c r="P53" s="9">
        <f>SUM(P32:P52)</f>
        <v>9453</v>
      </c>
      <c r="Q53" s="9">
        <f>SUM(Q32:Q52)</f>
        <v>4933</v>
      </c>
      <c r="R53" s="9">
        <f>SUM(R32:R52)</f>
        <v>4520</v>
      </c>
      <c r="U53" s="2" t="s">
        <v>47</v>
      </c>
      <c r="V53" s="9">
        <f>SUM(V32:V52)</f>
        <v>290570</v>
      </c>
      <c r="W53" s="9">
        <f>SUM(W32:W52)</f>
        <v>145401</v>
      </c>
      <c r="X53" s="9">
        <f>SUM(X32:X52)</f>
        <v>145169</v>
      </c>
    </row>
    <row r="54" spans="1:26" ht="15" thickBot="1" x14ac:dyDescent="0.4"/>
    <row r="55" spans="1:26" ht="21.5" thickBot="1" x14ac:dyDescent="0.55000000000000004">
      <c r="A55" s="2" t="s">
        <v>45</v>
      </c>
      <c r="B55" s="94">
        <v>2005</v>
      </c>
      <c r="C55" s="227" t="s">
        <v>35</v>
      </c>
      <c r="D55" s="228"/>
      <c r="E55" s="229"/>
      <c r="F55" s="227" t="s">
        <v>36</v>
      </c>
      <c r="G55" s="228"/>
      <c r="H55" s="229"/>
      <c r="I55" s="227" t="s">
        <v>37</v>
      </c>
      <c r="J55" s="228"/>
      <c r="K55" s="229"/>
      <c r="L55" s="227" t="s">
        <v>38</v>
      </c>
      <c r="M55" s="228"/>
      <c r="N55" s="229"/>
      <c r="O55" s="51"/>
      <c r="P55" s="230" t="s">
        <v>45</v>
      </c>
      <c r="Q55" s="231"/>
      <c r="R55" s="232"/>
      <c r="S55" s="233">
        <f>B55</f>
        <v>2005</v>
      </c>
      <c r="T55" s="234"/>
      <c r="V55" s="230" t="s">
        <v>46</v>
      </c>
      <c r="W55" s="231"/>
      <c r="X55" s="232"/>
      <c r="Y55" s="233">
        <f>B55</f>
        <v>2005</v>
      </c>
      <c r="Z55" s="234"/>
    </row>
    <row r="56" spans="1:26" ht="15" thickBot="1" x14ac:dyDescent="0.4">
      <c r="A56" s="2"/>
      <c r="B56" s="95"/>
      <c r="C56" s="13" t="s">
        <v>47</v>
      </c>
      <c r="D56" s="12" t="s">
        <v>48</v>
      </c>
      <c r="E56" s="14" t="s">
        <v>49</v>
      </c>
      <c r="F56" s="13" t="s">
        <v>47</v>
      </c>
      <c r="G56" s="12" t="s">
        <v>48</v>
      </c>
      <c r="H56" s="14" t="s">
        <v>49</v>
      </c>
      <c r="I56" s="13" t="s">
        <v>47</v>
      </c>
      <c r="J56" s="12" t="s">
        <v>48</v>
      </c>
      <c r="K56" s="14" t="s">
        <v>49</v>
      </c>
      <c r="L56" s="13" t="s">
        <v>47</v>
      </c>
      <c r="M56" s="12" t="s">
        <v>48</v>
      </c>
      <c r="N56" s="14" t="s">
        <v>49</v>
      </c>
      <c r="O56" s="12"/>
      <c r="P56" s="21" t="s">
        <v>47</v>
      </c>
      <c r="Q56" s="22" t="s">
        <v>48</v>
      </c>
      <c r="R56" s="23" t="s">
        <v>49</v>
      </c>
      <c r="S56" s="18" t="s">
        <v>50</v>
      </c>
      <c r="T56" s="20" t="s">
        <v>51</v>
      </c>
      <c r="U56" s="2"/>
      <c r="V56" s="15" t="s">
        <v>47</v>
      </c>
      <c r="W56" s="16" t="s">
        <v>48</v>
      </c>
      <c r="X56" s="17" t="s">
        <v>49</v>
      </c>
      <c r="Y56" s="18" t="s">
        <v>50</v>
      </c>
      <c r="Z56" s="20" t="s">
        <v>51</v>
      </c>
    </row>
    <row r="57" spans="1:26" x14ac:dyDescent="0.35">
      <c r="B57" s="95" t="s">
        <v>52</v>
      </c>
      <c r="C57" s="96">
        <f>Úrvinnsla!C57</f>
        <v>289</v>
      </c>
      <c r="D57" s="97">
        <f>Úrvinnsla!D57</f>
        <v>143</v>
      </c>
      <c r="E57" s="98">
        <f>Úrvinnsla!E57</f>
        <v>146</v>
      </c>
      <c r="F57" s="99">
        <f>Úrvinnsla!F57</f>
        <v>270</v>
      </c>
      <c r="G57" s="100">
        <f>Úrvinnsla!G57</f>
        <v>140</v>
      </c>
      <c r="H57" s="101">
        <f>Úrvinnsla!H57</f>
        <v>130</v>
      </c>
      <c r="I57" s="102">
        <f>Úrvinnsla!I57</f>
        <v>45</v>
      </c>
      <c r="J57" s="97">
        <f>Úrvinnsla!J57</f>
        <v>18</v>
      </c>
      <c r="K57" s="98">
        <f>Úrvinnsla!K57</f>
        <v>27</v>
      </c>
      <c r="L57" s="99">
        <f>Úrvinnsla!L57</f>
        <v>7</v>
      </c>
      <c r="M57" s="100">
        <f>Úrvinnsla!M57</f>
        <v>5</v>
      </c>
      <c r="N57" s="101">
        <f>Úrvinnsla!N57</f>
        <v>2</v>
      </c>
      <c r="P57" s="42">
        <f>Úrvinnsla!P57</f>
        <v>611</v>
      </c>
      <c r="Q57" s="43">
        <f>Úrvinnsla!Q57</f>
        <v>306</v>
      </c>
      <c r="R57" s="44">
        <f>Úrvinnsla!R57</f>
        <v>305</v>
      </c>
      <c r="S57" s="52">
        <f>Úrvinnsla!S57</f>
        <v>-3.0378238856348654E-2</v>
      </c>
      <c r="T57" s="53">
        <f>Úrvinnsla!T57</f>
        <v>3.0278963565968431E-2</v>
      </c>
      <c r="V57" s="42">
        <f>Úrvinnsla!V57</f>
        <v>21018</v>
      </c>
      <c r="W57" s="43">
        <f>Úrvinnsla!W57</f>
        <v>10701</v>
      </c>
      <c r="X57" s="44">
        <f>Úrvinnsla!X57</f>
        <v>10317</v>
      </c>
      <c r="Y57" s="59">
        <f>Úrvinnsla!Y57</f>
        <v>-3.6450403131035466E-2</v>
      </c>
      <c r="Z57" s="57">
        <f>Úrvinnsla!Z57</f>
        <v>3.5142398757395846E-2</v>
      </c>
    </row>
    <row r="58" spans="1:26" x14ac:dyDescent="0.35">
      <c r="B58" s="95" t="s">
        <v>53</v>
      </c>
      <c r="C58" s="103">
        <f>Úrvinnsla!C58</f>
        <v>335</v>
      </c>
      <c r="D58" s="104">
        <f>Úrvinnsla!D58</f>
        <v>171</v>
      </c>
      <c r="E58" s="105">
        <f>Úrvinnsla!E58</f>
        <v>164</v>
      </c>
      <c r="F58" s="106">
        <f>Úrvinnsla!F58</f>
        <v>324</v>
      </c>
      <c r="G58" s="107">
        <f>Úrvinnsla!G58</f>
        <v>167</v>
      </c>
      <c r="H58" s="108">
        <f>Úrvinnsla!H58</f>
        <v>157</v>
      </c>
      <c r="I58" s="109">
        <f>Úrvinnsla!I58</f>
        <v>50</v>
      </c>
      <c r="J58" s="104">
        <f>Úrvinnsla!J58</f>
        <v>24</v>
      </c>
      <c r="K58" s="105">
        <f>Úrvinnsla!K58</f>
        <v>26</v>
      </c>
      <c r="L58" s="106">
        <f>Úrvinnsla!L58</f>
        <v>8</v>
      </c>
      <c r="M58" s="107">
        <f>Úrvinnsla!M58</f>
        <v>4</v>
      </c>
      <c r="N58" s="108">
        <f>Úrvinnsla!N58</f>
        <v>4</v>
      </c>
      <c r="P58" s="45">
        <f>Úrvinnsla!P58</f>
        <v>717</v>
      </c>
      <c r="Q58" s="46">
        <f>Úrvinnsla!Q58</f>
        <v>366</v>
      </c>
      <c r="R58" s="47">
        <f>Úrvinnsla!R58</f>
        <v>351</v>
      </c>
      <c r="S58" s="52">
        <f>Úrvinnsla!S58</f>
        <v>-3.633475627916212E-2</v>
      </c>
      <c r="T58" s="53">
        <f>Úrvinnsla!T58</f>
        <v>3.4845626923458752E-2</v>
      </c>
      <c r="V58" s="45">
        <f>Úrvinnsla!V58</f>
        <v>21415</v>
      </c>
      <c r="W58" s="46">
        <f>Úrvinnsla!W58</f>
        <v>10948</v>
      </c>
      <c r="X58" s="47">
        <f>Úrvinnsla!X58</f>
        <v>10467</v>
      </c>
      <c r="Y58" s="10">
        <f>Úrvinnsla!Y58</f>
        <v>-3.7291749694288043E-2</v>
      </c>
      <c r="Z58" s="53">
        <f>Úrvinnsla!Z58</f>
        <v>3.5653337965848825E-2</v>
      </c>
    </row>
    <row r="59" spans="1:26" x14ac:dyDescent="0.35">
      <c r="B59" s="95" t="s">
        <v>54</v>
      </c>
      <c r="C59" s="103">
        <f>Úrvinnsla!C59</f>
        <v>307</v>
      </c>
      <c r="D59" s="104">
        <f>Úrvinnsla!D59</f>
        <v>167</v>
      </c>
      <c r="E59" s="105">
        <f>Úrvinnsla!E59</f>
        <v>140</v>
      </c>
      <c r="F59" s="106">
        <f>Úrvinnsla!F59</f>
        <v>344</v>
      </c>
      <c r="G59" s="107">
        <f>Úrvinnsla!G59</f>
        <v>169</v>
      </c>
      <c r="H59" s="108">
        <f>Úrvinnsla!H59</f>
        <v>175</v>
      </c>
      <c r="I59" s="109">
        <f>Úrvinnsla!I59</f>
        <v>52</v>
      </c>
      <c r="J59" s="104">
        <f>Úrvinnsla!J59</f>
        <v>28</v>
      </c>
      <c r="K59" s="105">
        <f>Úrvinnsla!K59</f>
        <v>24</v>
      </c>
      <c r="L59" s="106">
        <f>Úrvinnsla!L59</f>
        <v>7</v>
      </c>
      <c r="M59" s="107">
        <f>Úrvinnsla!M59</f>
        <v>4</v>
      </c>
      <c r="N59" s="108">
        <f>Úrvinnsla!N59</f>
        <v>3</v>
      </c>
      <c r="P59" s="45">
        <f>Úrvinnsla!P59</f>
        <v>710</v>
      </c>
      <c r="Q59" s="46">
        <f>Úrvinnsla!Q59</f>
        <v>368</v>
      </c>
      <c r="R59" s="47">
        <f>Úrvinnsla!R59</f>
        <v>342</v>
      </c>
      <c r="S59" s="52">
        <f>Úrvinnsla!S59</f>
        <v>-3.6533306859922565E-2</v>
      </c>
      <c r="T59" s="53">
        <f>Úrvinnsla!T59</f>
        <v>3.3952149310036733E-2</v>
      </c>
      <c r="V59" s="45">
        <f>Úrvinnsla!V59</f>
        <v>23114</v>
      </c>
      <c r="W59" s="46">
        <f>Úrvinnsla!W59</f>
        <v>11825</v>
      </c>
      <c r="X59" s="47">
        <f>Úrvinnsla!X59</f>
        <v>11289</v>
      </c>
      <c r="Y59" s="10">
        <f>Úrvinnsla!Y59</f>
        <v>-4.0279040933043117E-2</v>
      </c>
      <c r="Z59" s="53">
        <f>Úrvinnsla!Z59</f>
        <v>3.8453284828171147E-2</v>
      </c>
    </row>
    <row r="60" spans="1:26" x14ac:dyDescent="0.35">
      <c r="B60" s="95" t="s">
        <v>55</v>
      </c>
      <c r="C60" s="103">
        <f>Úrvinnsla!C60</f>
        <v>353</v>
      </c>
      <c r="D60" s="104">
        <f>Úrvinnsla!D60</f>
        <v>181</v>
      </c>
      <c r="E60" s="105">
        <f>Úrvinnsla!E60</f>
        <v>172</v>
      </c>
      <c r="F60" s="106">
        <f>Úrvinnsla!F60</f>
        <v>361</v>
      </c>
      <c r="G60" s="107">
        <f>Úrvinnsla!G60</f>
        <v>185</v>
      </c>
      <c r="H60" s="108">
        <f>Úrvinnsla!H60</f>
        <v>176</v>
      </c>
      <c r="I60" s="109">
        <f>Úrvinnsla!I60</f>
        <v>57</v>
      </c>
      <c r="J60" s="104">
        <f>Úrvinnsla!J60</f>
        <v>33</v>
      </c>
      <c r="K60" s="105">
        <f>Úrvinnsla!K60</f>
        <v>24</v>
      </c>
      <c r="L60" s="106">
        <f>Úrvinnsla!L60</f>
        <v>7</v>
      </c>
      <c r="M60" s="107">
        <f>Úrvinnsla!M60</f>
        <v>3</v>
      </c>
      <c r="N60" s="108">
        <f>Úrvinnsla!N60</f>
        <v>4</v>
      </c>
      <c r="P60" s="45">
        <f>Úrvinnsla!P60</f>
        <v>778</v>
      </c>
      <c r="Q60" s="46">
        <f>Úrvinnsla!Q60</f>
        <v>402</v>
      </c>
      <c r="R60" s="47">
        <f>Úrvinnsla!R60</f>
        <v>376</v>
      </c>
      <c r="S60" s="52">
        <f>Úrvinnsla!S60</f>
        <v>-3.9908666732850193E-2</v>
      </c>
      <c r="T60" s="53">
        <f>Úrvinnsla!T60</f>
        <v>3.7327509182964361E-2</v>
      </c>
      <c r="V60" s="45">
        <f>Úrvinnsla!V60</f>
        <v>21317</v>
      </c>
      <c r="W60" s="46">
        <f>Úrvinnsla!W60</f>
        <v>10879</v>
      </c>
      <c r="X60" s="47">
        <f>Úrvinnsla!X60</f>
        <v>10438</v>
      </c>
      <c r="Y60" s="10">
        <f>Úrvinnsla!Y60</f>
        <v>-3.7056717658399671E-2</v>
      </c>
      <c r="Z60" s="53">
        <f>Úrvinnsla!Z60</f>
        <v>3.5554556385547914E-2</v>
      </c>
    </row>
    <row r="61" spans="1:26" x14ac:dyDescent="0.35">
      <c r="B61" s="95" t="s">
        <v>56</v>
      </c>
      <c r="C61" s="103">
        <f>Úrvinnsla!C61</f>
        <v>363</v>
      </c>
      <c r="D61" s="104">
        <f>Úrvinnsla!D61</f>
        <v>199</v>
      </c>
      <c r="E61" s="105">
        <f>Úrvinnsla!E61</f>
        <v>164</v>
      </c>
      <c r="F61" s="106">
        <f>Úrvinnsla!F61</f>
        <v>321</v>
      </c>
      <c r="G61" s="107">
        <f>Úrvinnsla!G61</f>
        <v>176</v>
      </c>
      <c r="H61" s="108">
        <f>Úrvinnsla!H61</f>
        <v>145</v>
      </c>
      <c r="I61" s="109">
        <f>Úrvinnsla!I61</f>
        <v>48</v>
      </c>
      <c r="J61" s="104">
        <f>Úrvinnsla!J61</f>
        <v>26</v>
      </c>
      <c r="K61" s="105">
        <f>Úrvinnsla!K61</f>
        <v>22</v>
      </c>
      <c r="L61" s="106">
        <f>Úrvinnsla!L61</f>
        <v>12</v>
      </c>
      <c r="M61" s="107">
        <f>Úrvinnsla!M61</f>
        <v>9</v>
      </c>
      <c r="N61" s="108">
        <f>Úrvinnsla!N61</f>
        <v>3</v>
      </c>
      <c r="P61" s="45">
        <f>Úrvinnsla!P61</f>
        <v>744</v>
      </c>
      <c r="Q61" s="46">
        <f>Úrvinnsla!Q61</f>
        <v>410</v>
      </c>
      <c r="R61" s="47">
        <f>Úrvinnsla!R61</f>
        <v>334</v>
      </c>
      <c r="S61" s="52">
        <f>Úrvinnsla!S61</f>
        <v>-4.0702869055891988E-2</v>
      </c>
      <c r="T61" s="53">
        <f>Úrvinnsla!T61</f>
        <v>3.3157946986994938E-2</v>
      </c>
      <c r="V61" s="45">
        <f>Úrvinnsla!V61</f>
        <v>21722</v>
      </c>
      <c r="W61" s="46">
        <f>Úrvinnsla!W61</f>
        <v>11087</v>
      </c>
      <c r="X61" s="47">
        <f>Úrvinnsla!X61</f>
        <v>10635</v>
      </c>
      <c r="Y61" s="10">
        <f>Úrvinnsla!Y61</f>
        <v>-3.7765220027454464E-2</v>
      </c>
      <c r="Z61" s="53">
        <f>Úrvinnsla!Z61</f>
        <v>3.6225589879316157E-2</v>
      </c>
    </row>
    <row r="62" spans="1:26" x14ac:dyDescent="0.35">
      <c r="B62" s="95" t="s">
        <v>57</v>
      </c>
      <c r="C62" s="103">
        <f>Úrvinnsla!C62</f>
        <v>257</v>
      </c>
      <c r="D62" s="104">
        <f>Úrvinnsla!D62</f>
        <v>138</v>
      </c>
      <c r="E62" s="105">
        <f>Úrvinnsla!E62</f>
        <v>119</v>
      </c>
      <c r="F62" s="106">
        <f>Úrvinnsla!F62</f>
        <v>272</v>
      </c>
      <c r="G62" s="107">
        <f>Úrvinnsla!G62</f>
        <v>164</v>
      </c>
      <c r="H62" s="108">
        <f>Úrvinnsla!H62</f>
        <v>108</v>
      </c>
      <c r="I62" s="109">
        <f>Úrvinnsla!I62</f>
        <v>45</v>
      </c>
      <c r="J62" s="104">
        <f>Úrvinnsla!J62</f>
        <v>18</v>
      </c>
      <c r="K62" s="105">
        <f>Úrvinnsla!K62</f>
        <v>27</v>
      </c>
      <c r="L62" s="106">
        <f>Úrvinnsla!L62</f>
        <v>13</v>
      </c>
      <c r="M62" s="107">
        <f>Úrvinnsla!M62</f>
        <v>11</v>
      </c>
      <c r="N62" s="108">
        <f>Úrvinnsla!N62</f>
        <v>2</v>
      </c>
      <c r="P62" s="45">
        <f>Úrvinnsla!P62</f>
        <v>587</v>
      </c>
      <c r="Q62" s="46">
        <f>Úrvinnsla!Q62</f>
        <v>331</v>
      </c>
      <c r="R62" s="47">
        <f>Úrvinnsla!R62</f>
        <v>256</v>
      </c>
      <c r="S62" s="52">
        <f>Úrvinnsla!S62</f>
        <v>-3.2860121115854263E-2</v>
      </c>
      <c r="T62" s="53">
        <f>Úrvinnsla!T62</f>
        <v>2.5414474337337435E-2</v>
      </c>
      <c r="V62" s="45">
        <f>Úrvinnsla!V62</f>
        <v>20964</v>
      </c>
      <c r="W62" s="46">
        <f>Úrvinnsla!W62</f>
        <v>10532</v>
      </c>
      <c r="X62" s="47">
        <f>Úrvinnsla!X62</f>
        <v>10432</v>
      </c>
      <c r="Y62" s="10">
        <f>Úrvinnsla!Y62</f>
        <v>-3.5874744956178449E-2</v>
      </c>
      <c r="Z62" s="53">
        <f>Úrvinnsla!Z62</f>
        <v>3.5534118817209796E-2</v>
      </c>
    </row>
    <row r="63" spans="1:26" x14ac:dyDescent="0.35">
      <c r="B63" s="95" t="s">
        <v>58</v>
      </c>
      <c r="C63" s="103">
        <f>Úrvinnsla!C63</f>
        <v>274</v>
      </c>
      <c r="D63" s="104">
        <f>Úrvinnsla!D63</f>
        <v>147</v>
      </c>
      <c r="E63" s="105">
        <f>Úrvinnsla!E63</f>
        <v>127</v>
      </c>
      <c r="F63" s="106">
        <f>Úrvinnsla!F63</f>
        <v>357</v>
      </c>
      <c r="G63" s="107">
        <f>Úrvinnsla!G63</f>
        <v>208</v>
      </c>
      <c r="H63" s="108">
        <f>Úrvinnsla!H63</f>
        <v>149</v>
      </c>
      <c r="I63" s="109">
        <f>Úrvinnsla!I63</f>
        <v>35</v>
      </c>
      <c r="J63" s="104">
        <f>Úrvinnsla!J63</f>
        <v>25</v>
      </c>
      <c r="K63" s="105">
        <f>Úrvinnsla!K63</f>
        <v>10</v>
      </c>
      <c r="L63" s="106">
        <f>Úrvinnsla!L63</f>
        <v>31</v>
      </c>
      <c r="M63" s="107">
        <f>Úrvinnsla!M63</f>
        <v>28</v>
      </c>
      <c r="N63" s="108">
        <f>Úrvinnsla!N63</f>
        <v>3</v>
      </c>
      <c r="P63" s="45">
        <f>Úrvinnsla!P63</f>
        <v>697</v>
      </c>
      <c r="Q63" s="46">
        <f>Úrvinnsla!Q63</f>
        <v>408</v>
      </c>
      <c r="R63" s="47">
        <f>Úrvinnsla!R63</f>
        <v>289</v>
      </c>
      <c r="S63" s="52">
        <f>Úrvinnsla!S63</f>
        <v>-4.0504318475131543E-2</v>
      </c>
      <c r="T63" s="53">
        <f>Úrvinnsla!T63</f>
        <v>2.869055891988484E-2</v>
      </c>
      <c r="V63" s="45">
        <f>Úrvinnsla!V63</f>
        <v>20717</v>
      </c>
      <c r="W63" s="46">
        <f>Úrvinnsla!W63</f>
        <v>10584</v>
      </c>
      <c r="X63" s="47">
        <f>Úrvinnsla!X63</f>
        <v>10133</v>
      </c>
      <c r="Y63" s="10">
        <f>Úrvinnsla!Y63</f>
        <v>-3.6051870548442146E-2</v>
      </c>
      <c r="Z63" s="53">
        <f>Úrvinnsla!Z63</f>
        <v>3.4515646661693523E-2</v>
      </c>
    </row>
    <row r="64" spans="1:26" x14ac:dyDescent="0.35">
      <c r="B64" s="95" t="s">
        <v>59</v>
      </c>
      <c r="C64" s="103">
        <f>Úrvinnsla!C64</f>
        <v>299</v>
      </c>
      <c r="D64" s="104">
        <f>Úrvinnsla!D64</f>
        <v>153</v>
      </c>
      <c r="E64" s="105">
        <f>Úrvinnsla!E64</f>
        <v>146</v>
      </c>
      <c r="F64" s="106">
        <f>Úrvinnsla!F64</f>
        <v>364</v>
      </c>
      <c r="G64" s="107">
        <f>Úrvinnsla!G64</f>
        <v>217</v>
      </c>
      <c r="H64" s="108">
        <f>Úrvinnsla!H64</f>
        <v>147</v>
      </c>
      <c r="I64" s="109">
        <f>Úrvinnsla!I64</f>
        <v>36</v>
      </c>
      <c r="J64" s="104">
        <f>Úrvinnsla!J64</f>
        <v>15</v>
      </c>
      <c r="K64" s="105">
        <f>Úrvinnsla!K64</f>
        <v>21</v>
      </c>
      <c r="L64" s="106">
        <f>Úrvinnsla!L64</f>
        <v>37</v>
      </c>
      <c r="M64" s="107">
        <f>Úrvinnsla!M64</f>
        <v>35</v>
      </c>
      <c r="N64" s="108">
        <f>Úrvinnsla!N64</f>
        <v>2</v>
      </c>
      <c r="P64" s="45">
        <f>Úrvinnsla!P64</f>
        <v>736</v>
      </c>
      <c r="Q64" s="46">
        <f>Úrvinnsla!Q64</f>
        <v>420</v>
      </c>
      <c r="R64" s="47">
        <f>Úrvinnsla!R64</f>
        <v>316</v>
      </c>
      <c r="S64" s="52">
        <f>Úrvinnsla!S64</f>
        <v>-4.1695621959694229E-2</v>
      </c>
      <c r="T64" s="53">
        <f>Úrvinnsla!T64</f>
        <v>3.1370991760150901E-2</v>
      </c>
      <c r="V64" s="45">
        <f>Úrvinnsla!V64</f>
        <v>20782</v>
      </c>
      <c r="W64" s="46">
        <f>Úrvinnsla!W64</f>
        <v>10462</v>
      </c>
      <c r="X64" s="47">
        <f>Úrvinnsla!X64</f>
        <v>10320</v>
      </c>
      <c r="Y64" s="10">
        <f>Úrvinnsla!Y64</f>
        <v>-3.5636306658900392E-2</v>
      </c>
      <c r="Z64" s="53">
        <f>Úrvinnsla!Z64</f>
        <v>3.5152617541564901E-2</v>
      </c>
    </row>
    <row r="65" spans="1:26" x14ac:dyDescent="0.35">
      <c r="B65" s="95" t="s">
        <v>60</v>
      </c>
      <c r="C65" s="103">
        <f>Úrvinnsla!C65</f>
        <v>336</v>
      </c>
      <c r="D65" s="104">
        <f>Úrvinnsla!D65</f>
        <v>173</v>
      </c>
      <c r="E65" s="105">
        <f>Úrvinnsla!E65</f>
        <v>163</v>
      </c>
      <c r="F65" s="106">
        <f>Úrvinnsla!F65</f>
        <v>391</v>
      </c>
      <c r="G65" s="107">
        <f>Úrvinnsla!G65</f>
        <v>221</v>
      </c>
      <c r="H65" s="108">
        <f>Úrvinnsla!H65</f>
        <v>170</v>
      </c>
      <c r="I65" s="109">
        <f>Úrvinnsla!I65</f>
        <v>55</v>
      </c>
      <c r="J65" s="104">
        <f>Úrvinnsla!J65</f>
        <v>23</v>
      </c>
      <c r="K65" s="105">
        <f>Úrvinnsla!K65</f>
        <v>32</v>
      </c>
      <c r="L65" s="106">
        <f>Úrvinnsla!L65</f>
        <v>50</v>
      </c>
      <c r="M65" s="107">
        <f>Úrvinnsla!M65</f>
        <v>45</v>
      </c>
      <c r="N65" s="108">
        <f>Úrvinnsla!N65</f>
        <v>5</v>
      </c>
      <c r="P65" s="45">
        <f>Úrvinnsla!P65</f>
        <v>832</v>
      </c>
      <c r="Q65" s="46">
        <f>Úrvinnsla!Q65</f>
        <v>462</v>
      </c>
      <c r="R65" s="47">
        <f>Úrvinnsla!R65</f>
        <v>370</v>
      </c>
      <c r="S65" s="52">
        <f>Úrvinnsla!S65</f>
        <v>-4.5865184155663652E-2</v>
      </c>
      <c r="T65" s="53">
        <f>Úrvinnsla!T65</f>
        <v>3.6731857440683011E-2</v>
      </c>
      <c r="V65" s="45">
        <f>Úrvinnsla!V65</f>
        <v>21680</v>
      </c>
      <c r="W65" s="46">
        <f>Úrvinnsla!W65</f>
        <v>10865</v>
      </c>
      <c r="X65" s="47">
        <f>Úrvinnsla!X65</f>
        <v>10815</v>
      </c>
      <c r="Y65" s="10">
        <f>Úrvinnsla!Y65</f>
        <v>-3.7009029998944058E-2</v>
      </c>
      <c r="Z65" s="53">
        <f>Úrvinnsla!Z65</f>
        <v>3.6838716929459732E-2</v>
      </c>
    </row>
    <row r="66" spans="1:26" x14ac:dyDescent="0.35">
      <c r="B66" s="95" t="s">
        <v>61</v>
      </c>
      <c r="C66" s="103">
        <f>Úrvinnsla!C66</f>
        <v>298</v>
      </c>
      <c r="D66" s="104">
        <f>Úrvinnsla!D66</f>
        <v>155</v>
      </c>
      <c r="E66" s="105">
        <f>Úrvinnsla!E66</f>
        <v>143</v>
      </c>
      <c r="F66" s="106">
        <f>Úrvinnsla!F66</f>
        <v>360</v>
      </c>
      <c r="G66" s="107">
        <f>Úrvinnsla!G66</f>
        <v>211</v>
      </c>
      <c r="H66" s="108">
        <f>Úrvinnsla!H66</f>
        <v>149</v>
      </c>
      <c r="I66" s="109">
        <f>Úrvinnsla!I66</f>
        <v>62</v>
      </c>
      <c r="J66" s="104">
        <f>Úrvinnsla!J66</f>
        <v>36</v>
      </c>
      <c r="K66" s="105">
        <f>Úrvinnsla!K66</f>
        <v>26</v>
      </c>
      <c r="L66" s="106">
        <f>Úrvinnsla!L66</f>
        <v>26</v>
      </c>
      <c r="M66" s="107">
        <f>Úrvinnsla!M66</f>
        <v>22</v>
      </c>
      <c r="N66" s="108">
        <f>Úrvinnsla!N66</f>
        <v>4</v>
      </c>
      <c r="P66" s="45">
        <f>Úrvinnsla!P66</f>
        <v>746</v>
      </c>
      <c r="Q66" s="46">
        <f>Úrvinnsla!Q66</f>
        <v>424</v>
      </c>
      <c r="R66" s="47">
        <f>Úrvinnsla!R66</f>
        <v>322</v>
      </c>
      <c r="S66" s="52">
        <f>Úrvinnsla!S66</f>
        <v>-4.2092723121215127E-2</v>
      </c>
      <c r="T66" s="53">
        <f>Úrvinnsla!T66</f>
        <v>3.1966643502432245E-2</v>
      </c>
      <c r="V66" s="45">
        <f>Úrvinnsla!V66</f>
        <v>20790</v>
      </c>
      <c r="W66" s="46">
        <f>Úrvinnsla!W66</f>
        <v>10528</v>
      </c>
      <c r="X66" s="47">
        <f>Úrvinnsla!X66</f>
        <v>10262</v>
      </c>
      <c r="Y66" s="10">
        <f>Úrvinnsla!Y66</f>
        <v>-3.5861119910619702E-2</v>
      </c>
      <c r="Z66" s="53">
        <f>Úrvinnsla!Z66</f>
        <v>3.4955054380963087E-2</v>
      </c>
    </row>
    <row r="67" spans="1:26" x14ac:dyDescent="0.35">
      <c r="B67" s="95" t="s">
        <v>62</v>
      </c>
      <c r="C67" s="103">
        <f>Úrvinnsla!C67</f>
        <v>276</v>
      </c>
      <c r="D67" s="104">
        <f>Úrvinnsla!D67</f>
        <v>164</v>
      </c>
      <c r="E67" s="105">
        <f>Úrvinnsla!E67</f>
        <v>112</v>
      </c>
      <c r="F67" s="106">
        <f>Úrvinnsla!F67</f>
        <v>350</v>
      </c>
      <c r="G67" s="107">
        <f>Úrvinnsla!G67</f>
        <v>214</v>
      </c>
      <c r="H67" s="108">
        <f>Úrvinnsla!H67</f>
        <v>136</v>
      </c>
      <c r="I67" s="109">
        <f>Úrvinnsla!I67</f>
        <v>48</v>
      </c>
      <c r="J67" s="104">
        <f>Úrvinnsla!J67</f>
        <v>27</v>
      </c>
      <c r="K67" s="105">
        <f>Úrvinnsla!K67</f>
        <v>21</v>
      </c>
      <c r="L67" s="106">
        <f>Úrvinnsla!L67</f>
        <v>29</v>
      </c>
      <c r="M67" s="107">
        <f>Úrvinnsla!M67</f>
        <v>25</v>
      </c>
      <c r="N67" s="108">
        <f>Úrvinnsla!N67</f>
        <v>4</v>
      </c>
      <c r="P67" s="45">
        <f>Úrvinnsla!P67</f>
        <v>703</v>
      </c>
      <c r="Q67" s="46">
        <f>Úrvinnsla!Q67</f>
        <v>430</v>
      </c>
      <c r="R67" s="47">
        <f>Úrvinnsla!R67</f>
        <v>273</v>
      </c>
      <c r="S67" s="52">
        <f>Úrvinnsla!S67</f>
        <v>-4.2688374863496477E-2</v>
      </c>
      <c r="T67" s="53">
        <f>Úrvinnsla!T67</f>
        <v>2.7102154273801252E-2</v>
      </c>
      <c r="V67" s="45">
        <f>Úrvinnsla!V67</f>
        <v>18352</v>
      </c>
      <c r="W67" s="46">
        <f>Úrvinnsla!W67</f>
        <v>9400</v>
      </c>
      <c r="X67" s="47">
        <f>Úrvinnsla!X67</f>
        <v>8952</v>
      </c>
      <c r="Y67" s="10">
        <f>Úrvinnsla!Y67</f>
        <v>-3.2018857063053303E-2</v>
      </c>
      <c r="Z67" s="53">
        <f>Úrvinnsla!Z67</f>
        <v>3.0492851960473744E-2</v>
      </c>
    </row>
    <row r="68" spans="1:26" x14ac:dyDescent="0.35">
      <c r="B68" s="95" t="s">
        <v>63</v>
      </c>
      <c r="C68" s="103">
        <f>Úrvinnsla!C68</f>
        <v>253</v>
      </c>
      <c r="D68" s="104">
        <f>Úrvinnsla!D68</f>
        <v>124</v>
      </c>
      <c r="E68" s="105">
        <f>Úrvinnsla!E68</f>
        <v>129</v>
      </c>
      <c r="F68" s="106">
        <f>Úrvinnsla!F68</f>
        <v>271</v>
      </c>
      <c r="G68" s="107">
        <f>Úrvinnsla!G68</f>
        <v>163</v>
      </c>
      <c r="H68" s="108">
        <f>Úrvinnsla!H68</f>
        <v>108</v>
      </c>
      <c r="I68" s="109">
        <f>Úrvinnsla!I68</f>
        <v>48</v>
      </c>
      <c r="J68" s="104">
        <f>Úrvinnsla!J68</f>
        <v>29</v>
      </c>
      <c r="K68" s="105">
        <f>Úrvinnsla!K68</f>
        <v>19</v>
      </c>
      <c r="L68" s="106">
        <f>Úrvinnsla!L68</f>
        <v>15</v>
      </c>
      <c r="M68" s="107">
        <f>Úrvinnsla!M68</f>
        <v>15</v>
      </c>
      <c r="N68" s="108">
        <f>Úrvinnsla!N68</f>
        <v>0</v>
      </c>
      <c r="P68" s="45">
        <f>Úrvinnsla!P68</f>
        <v>587</v>
      </c>
      <c r="Q68" s="46">
        <f>Úrvinnsla!Q68</f>
        <v>331</v>
      </c>
      <c r="R68" s="47">
        <f>Úrvinnsla!R68</f>
        <v>256</v>
      </c>
      <c r="S68" s="52">
        <f>Úrvinnsla!S68</f>
        <v>-3.2860121115854263E-2</v>
      </c>
      <c r="T68" s="53">
        <f>Úrvinnsla!T68</f>
        <v>2.5414474337337435E-2</v>
      </c>
      <c r="V68" s="45">
        <f>Úrvinnsla!V68</f>
        <v>15493</v>
      </c>
      <c r="W68" s="46">
        <f>Úrvinnsla!W68</f>
        <v>7946</v>
      </c>
      <c r="X68" s="47">
        <f>Úrvinnsla!X68</f>
        <v>7547</v>
      </c>
      <c r="Y68" s="10">
        <f>Úrvinnsla!Y68</f>
        <v>-2.7066153002449102E-2</v>
      </c>
      <c r="Z68" s="53">
        <f>Úrvinnsla!Z68</f>
        <v>2.570705470796418E-2</v>
      </c>
    </row>
    <row r="69" spans="1:26" x14ac:dyDescent="0.35">
      <c r="B69" s="95" t="s">
        <v>64</v>
      </c>
      <c r="C69" s="103">
        <f>Úrvinnsla!C69</f>
        <v>204</v>
      </c>
      <c r="D69" s="104">
        <f>Úrvinnsla!D69</f>
        <v>121</v>
      </c>
      <c r="E69" s="105">
        <f>Úrvinnsla!E69</f>
        <v>83</v>
      </c>
      <c r="F69" s="106">
        <f>Úrvinnsla!F69</f>
        <v>205</v>
      </c>
      <c r="G69" s="107">
        <f>Úrvinnsla!G69</f>
        <v>108</v>
      </c>
      <c r="H69" s="108">
        <f>Úrvinnsla!H69</f>
        <v>97</v>
      </c>
      <c r="I69" s="109">
        <f>Úrvinnsla!I69</f>
        <v>34</v>
      </c>
      <c r="J69" s="104">
        <f>Úrvinnsla!J69</f>
        <v>20</v>
      </c>
      <c r="K69" s="105">
        <f>Úrvinnsla!K69</f>
        <v>14</v>
      </c>
      <c r="L69" s="106">
        <f>Úrvinnsla!L69</f>
        <v>3</v>
      </c>
      <c r="M69" s="107">
        <f>Úrvinnsla!M69</f>
        <v>0</v>
      </c>
      <c r="N69" s="108">
        <f>Úrvinnsla!N69</f>
        <v>3</v>
      </c>
      <c r="P69" s="45">
        <f>Úrvinnsla!P69</f>
        <v>446</v>
      </c>
      <c r="Q69" s="46">
        <f>Úrvinnsla!Q69</f>
        <v>249</v>
      </c>
      <c r="R69" s="47">
        <f>Úrvinnsla!R69</f>
        <v>197</v>
      </c>
      <c r="S69" s="52">
        <f>Úrvinnsla!S69</f>
        <v>-2.4719547304675866E-2</v>
      </c>
      <c r="T69" s="53">
        <f>Úrvinnsla!T69</f>
        <v>1.9557232204904199E-2</v>
      </c>
      <c r="V69" s="45">
        <f>Úrvinnsla!V69</f>
        <v>11622</v>
      </c>
      <c r="W69" s="46">
        <f>Úrvinnsla!W69</f>
        <v>5743</v>
      </c>
      <c r="X69" s="47">
        <f>Úrvinnsla!X69</f>
        <v>5879</v>
      </c>
      <c r="Y69" s="10">
        <f>Úrvinnsla!Y69</f>
        <v>-1.9562159160969695E-2</v>
      </c>
      <c r="Z69" s="53">
        <f>Úrvinnsla!Z69</f>
        <v>2.0025410709967061E-2</v>
      </c>
    </row>
    <row r="70" spans="1:26" x14ac:dyDescent="0.35">
      <c r="B70" s="95" t="s">
        <v>65</v>
      </c>
      <c r="C70" s="103">
        <f>Úrvinnsla!C70</f>
        <v>170</v>
      </c>
      <c r="D70" s="104">
        <f>Úrvinnsla!D70</f>
        <v>83</v>
      </c>
      <c r="E70" s="105">
        <f>Úrvinnsla!E70</f>
        <v>87</v>
      </c>
      <c r="F70" s="106">
        <f>Úrvinnsla!F70</f>
        <v>141</v>
      </c>
      <c r="G70" s="107">
        <f>Úrvinnsla!G70</f>
        <v>77</v>
      </c>
      <c r="H70" s="108">
        <f>Úrvinnsla!H70</f>
        <v>64</v>
      </c>
      <c r="I70" s="109">
        <f>Úrvinnsla!I70</f>
        <v>25</v>
      </c>
      <c r="J70" s="104">
        <f>Úrvinnsla!J70</f>
        <v>13</v>
      </c>
      <c r="K70" s="105">
        <f>Úrvinnsla!K70</f>
        <v>12</v>
      </c>
      <c r="L70" s="106">
        <f>Úrvinnsla!L70</f>
        <v>6</v>
      </c>
      <c r="M70" s="107">
        <f>Úrvinnsla!M70</f>
        <v>5</v>
      </c>
      <c r="N70" s="108">
        <f>Úrvinnsla!N70</f>
        <v>1</v>
      </c>
      <c r="P70" s="45">
        <f>Úrvinnsla!P70</f>
        <v>342</v>
      </c>
      <c r="Q70" s="46">
        <f>Úrvinnsla!Q70</f>
        <v>178</v>
      </c>
      <c r="R70" s="47">
        <f>Úrvinnsla!R70</f>
        <v>164</v>
      </c>
      <c r="S70" s="52">
        <f>Úrvinnsla!S70</f>
        <v>-1.7671001687679936E-2</v>
      </c>
      <c r="T70" s="53">
        <f>Úrvinnsla!T70</f>
        <v>1.6281147622356794E-2</v>
      </c>
      <c r="V70" s="45">
        <f>Úrvinnsla!V70</f>
        <v>9282</v>
      </c>
      <c r="W70" s="46">
        <f>Úrvinnsla!W70</f>
        <v>4551</v>
      </c>
      <c r="X70" s="47">
        <f>Úrvinnsla!X70</f>
        <v>4731</v>
      </c>
      <c r="Y70" s="10">
        <f>Úrvinnsla!Y70</f>
        <v>-1.5501895584463361E-2</v>
      </c>
      <c r="Z70" s="53">
        <f>Úrvinnsla!Z70</f>
        <v>1.6115022634606936E-2</v>
      </c>
    </row>
    <row r="71" spans="1:26" x14ac:dyDescent="0.35">
      <c r="B71" s="95" t="s">
        <v>66</v>
      </c>
      <c r="C71" s="103">
        <f>Úrvinnsla!C71</f>
        <v>115</v>
      </c>
      <c r="D71" s="104">
        <f>Úrvinnsla!D71</f>
        <v>66</v>
      </c>
      <c r="E71" s="105">
        <f>Úrvinnsla!E71</f>
        <v>49</v>
      </c>
      <c r="F71" s="106">
        <f>Úrvinnsla!F71</f>
        <v>128</v>
      </c>
      <c r="G71" s="107">
        <f>Úrvinnsla!G71</f>
        <v>68</v>
      </c>
      <c r="H71" s="108">
        <f>Úrvinnsla!H71</f>
        <v>60</v>
      </c>
      <c r="I71" s="109">
        <f>Úrvinnsla!I71</f>
        <v>33</v>
      </c>
      <c r="J71" s="104">
        <f>Úrvinnsla!J71</f>
        <v>17</v>
      </c>
      <c r="K71" s="105">
        <f>Úrvinnsla!K71</f>
        <v>16</v>
      </c>
      <c r="L71" s="106">
        <f>Úrvinnsla!L71</f>
        <v>3</v>
      </c>
      <c r="M71" s="107">
        <f>Úrvinnsla!M71</f>
        <v>3</v>
      </c>
      <c r="N71" s="108">
        <f>Úrvinnsla!N71</f>
        <v>0</v>
      </c>
      <c r="P71" s="45">
        <f>Úrvinnsla!P71</f>
        <v>279</v>
      </c>
      <c r="Q71" s="46">
        <f>Úrvinnsla!Q71</f>
        <v>154</v>
      </c>
      <c r="R71" s="47">
        <f>Úrvinnsla!R71</f>
        <v>125</v>
      </c>
      <c r="S71" s="52">
        <f>Úrvinnsla!S71</f>
        <v>-1.5288394718554551E-2</v>
      </c>
      <c r="T71" s="53">
        <f>Úrvinnsla!T71</f>
        <v>1.2409411297528046E-2</v>
      </c>
      <c r="V71" s="45">
        <f>Úrvinnsla!V71</f>
        <v>8987</v>
      </c>
      <c r="W71" s="46">
        <f>Úrvinnsla!W71</f>
        <v>4271</v>
      </c>
      <c r="X71" s="47">
        <f>Úrvinnsla!X71</f>
        <v>4716</v>
      </c>
      <c r="Y71" s="10">
        <f>Úrvinnsla!Y71</f>
        <v>-1.4548142395351134E-2</v>
      </c>
      <c r="Z71" s="53">
        <f>Úrvinnsla!Z71</f>
        <v>1.6063928713761638E-2</v>
      </c>
    </row>
    <row r="72" spans="1:26" x14ac:dyDescent="0.35">
      <c r="B72" s="95" t="s">
        <v>67</v>
      </c>
      <c r="C72" s="103">
        <f>Úrvinnsla!C72</f>
        <v>112</v>
      </c>
      <c r="D72" s="104">
        <f>Úrvinnsla!D72</f>
        <v>54</v>
      </c>
      <c r="E72" s="105">
        <f>Úrvinnsla!E72</f>
        <v>58</v>
      </c>
      <c r="F72" s="106">
        <f>Úrvinnsla!F72</f>
        <v>118</v>
      </c>
      <c r="G72" s="107">
        <f>Úrvinnsla!G72</f>
        <v>67</v>
      </c>
      <c r="H72" s="108">
        <f>Úrvinnsla!H72</f>
        <v>51</v>
      </c>
      <c r="I72" s="109">
        <f>Úrvinnsla!I72</f>
        <v>33</v>
      </c>
      <c r="J72" s="104">
        <f>Úrvinnsla!J72</f>
        <v>16</v>
      </c>
      <c r="K72" s="105">
        <f>Úrvinnsla!K72</f>
        <v>17</v>
      </c>
      <c r="L72" s="106">
        <f>Úrvinnsla!L72</f>
        <v>1</v>
      </c>
      <c r="M72" s="107">
        <f>Úrvinnsla!M72</f>
        <v>0</v>
      </c>
      <c r="N72" s="108">
        <f>Úrvinnsla!N72</f>
        <v>1</v>
      </c>
      <c r="P72" s="45">
        <f>Úrvinnsla!P72</f>
        <v>264</v>
      </c>
      <c r="Q72" s="46">
        <f>Úrvinnsla!Q72</f>
        <v>137</v>
      </c>
      <c r="R72" s="47">
        <f>Úrvinnsla!R72</f>
        <v>127</v>
      </c>
      <c r="S72" s="52">
        <f>Úrvinnsla!S72</f>
        <v>-1.3600714782090738E-2</v>
      </c>
      <c r="T72" s="53">
        <f>Úrvinnsla!T72</f>
        <v>1.2607961878288493E-2</v>
      </c>
      <c r="V72" s="45">
        <f>Úrvinnsla!V72</f>
        <v>7315</v>
      </c>
      <c r="W72" s="46">
        <f>Úrvinnsla!W72</f>
        <v>3319</v>
      </c>
      <c r="X72" s="47">
        <f>Úrvinnsla!X72</f>
        <v>3996</v>
      </c>
      <c r="Y72" s="10">
        <f>Úrvinnsla!Y72</f>
        <v>-1.1305381552369567E-2</v>
      </c>
      <c r="Z72" s="53">
        <f>Úrvinnsla!Z72</f>
        <v>1.3611420513187341E-2</v>
      </c>
    </row>
    <row r="73" spans="1:26" x14ac:dyDescent="0.35">
      <c r="B73" s="95" t="s">
        <v>68</v>
      </c>
      <c r="C73" s="103">
        <f>Úrvinnsla!C73</f>
        <v>76</v>
      </c>
      <c r="D73" s="104">
        <f>Úrvinnsla!D73</f>
        <v>31</v>
      </c>
      <c r="E73" s="105">
        <f>Úrvinnsla!E73</f>
        <v>45</v>
      </c>
      <c r="F73" s="106">
        <f>Úrvinnsla!F73</f>
        <v>77</v>
      </c>
      <c r="G73" s="107">
        <f>Úrvinnsla!G73</f>
        <v>31</v>
      </c>
      <c r="H73" s="108">
        <f>Úrvinnsla!H73</f>
        <v>46</v>
      </c>
      <c r="I73" s="109">
        <f>Úrvinnsla!I73</f>
        <v>12</v>
      </c>
      <c r="J73" s="104">
        <f>Úrvinnsla!J73</f>
        <v>5</v>
      </c>
      <c r="K73" s="105">
        <f>Úrvinnsla!K73</f>
        <v>7</v>
      </c>
      <c r="L73" s="106">
        <f>Úrvinnsla!L73</f>
        <v>2</v>
      </c>
      <c r="M73" s="107">
        <f>Úrvinnsla!M73</f>
        <v>1</v>
      </c>
      <c r="N73" s="108">
        <f>Úrvinnsla!N73</f>
        <v>1</v>
      </c>
      <c r="P73" s="45">
        <f>Úrvinnsla!P73</f>
        <v>167</v>
      </c>
      <c r="Q73" s="46">
        <f>Úrvinnsla!Q73</f>
        <v>68</v>
      </c>
      <c r="R73" s="47">
        <f>Úrvinnsla!R73</f>
        <v>99</v>
      </c>
      <c r="S73" s="52">
        <f>Úrvinnsla!S73</f>
        <v>-6.7507197458552565E-3</v>
      </c>
      <c r="T73" s="53">
        <f>Úrvinnsla!T73</f>
        <v>9.8282537476422124E-3</v>
      </c>
      <c r="V73" s="45">
        <f>Úrvinnsla!V73</f>
        <v>5128</v>
      </c>
      <c r="W73" s="46">
        <f>Úrvinnsla!W73</f>
        <v>2157</v>
      </c>
      <c r="X73" s="47">
        <f>Úrvinnsla!X73</f>
        <v>2971</v>
      </c>
      <c r="Y73" s="10">
        <f>Úrvinnsla!Y73</f>
        <v>-7.3473058175538277E-3</v>
      </c>
      <c r="Z73" s="53">
        <f>Úrvinnsla!Z73</f>
        <v>1.0120002588758656E-2</v>
      </c>
    </row>
    <row r="74" spans="1:26" x14ac:dyDescent="0.35">
      <c r="B74" s="95" t="s">
        <v>69</v>
      </c>
      <c r="C74" s="103">
        <f>Úrvinnsla!C74</f>
        <v>50</v>
      </c>
      <c r="D74" s="104">
        <f>Úrvinnsla!D74</f>
        <v>19</v>
      </c>
      <c r="E74" s="105">
        <f>Úrvinnsla!E74</f>
        <v>31</v>
      </c>
      <c r="F74" s="106">
        <f>Úrvinnsla!F74</f>
        <v>34</v>
      </c>
      <c r="G74" s="107">
        <f>Úrvinnsla!G74</f>
        <v>16</v>
      </c>
      <c r="H74" s="108">
        <f>Úrvinnsla!H74</f>
        <v>18</v>
      </c>
      <c r="I74" s="109">
        <f>Úrvinnsla!I74</f>
        <v>7</v>
      </c>
      <c r="J74" s="104">
        <f>Úrvinnsla!J74</f>
        <v>3</v>
      </c>
      <c r="K74" s="105">
        <f>Úrvinnsla!K74</f>
        <v>4</v>
      </c>
      <c r="L74" s="106">
        <f>Úrvinnsla!L74</f>
        <v>3</v>
      </c>
      <c r="M74" s="107">
        <f>Úrvinnsla!M74</f>
        <v>2</v>
      </c>
      <c r="N74" s="108">
        <f>Úrvinnsla!N74</f>
        <v>1</v>
      </c>
      <c r="P74" s="45">
        <f>Úrvinnsla!P74</f>
        <v>94</v>
      </c>
      <c r="Q74" s="46">
        <f>Úrvinnsla!Q74</f>
        <v>40</v>
      </c>
      <c r="R74" s="47">
        <f>Úrvinnsla!R74</f>
        <v>54</v>
      </c>
      <c r="S74" s="52">
        <f>Úrvinnsla!S74</f>
        <v>-3.9710116152089749E-3</v>
      </c>
      <c r="T74" s="53">
        <f>Úrvinnsla!T74</f>
        <v>5.3608656805321153E-3</v>
      </c>
      <c r="V74" s="45">
        <f>Úrvinnsla!V74</f>
        <v>2627</v>
      </c>
      <c r="W74" s="46">
        <f>Úrvinnsla!W74</f>
        <v>988</v>
      </c>
      <c r="X74" s="47">
        <f>Úrvinnsla!X74</f>
        <v>1639</v>
      </c>
      <c r="Y74" s="10">
        <f>Úrvinnsla!Y74</f>
        <v>-3.3653862530102835E-3</v>
      </c>
      <c r="Z74" s="53">
        <f>Úrvinnsla!Z74</f>
        <v>5.5828624176962093E-3</v>
      </c>
    </row>
    <row r="75" spans="1:26" x14ac:dyDescent="0.35">
      <c r="B75" s="95" t="s">
        <v>70</v>
      </c>
      <c r="C75" s="103">
        <f>Úrvinnsla!C75</f>
        <v>10</v>
      </c>
      <c r="D75" s="104">
        <f>Úrvinnsla!D75</f>
        <v>7</v>
      </c>
      <c r="E75" s="105">
        <f>Úrvinnsla!E75</f>
        <v>3</v>
      </c>
      <c r="F75" s="106">
        <f>Úrvinnsla!F75</f>
        <v>9</v>
      </c>
      <c r="G75" s="107">
        <f>Úrvinnsla!G75</f>
        <v>3</v>
      </c>
      <c r="H75" s="108">
        <f>Úrvinnsla!H75</f>
        <v>6</v>
      </c>
      <c r="I75" s="109">
        <f>Úrvinnsla!I75</f>
        <v>2</v>
      </c>
      <c r="J75" s="104">
        <f>Úrvinnsla!J75</f>
        <v>1</v>
      </c>
      <c r="K75" s="105">
        <f>Úrvinnsla!K75</f>
        <v>1</v>
      </c>
      <c r="L75" s="106">
        <f>Úrvinnsla!L75</f>
        <v>0</v>
      </c>
      <c r="M75" s="107">
        <f>Úrvinnsla!M75</f>
        <v>0</v>
      </c>
      <c r="N75" s="108">
        <f>Úrvinnsla!N75</f>
        <v>0</v>
      </c>
      <c r="P75" s="45">
        <f>Úrvinnsla!P75</f>
        <v>21</v>
      </c>
      <c r="Q75" s="46">
        <f>Úrvinnsla!Q75</f>
        <v>11</v>
      </c>
      <c r="R75" s="47">
        <f>Úrvinnsla!R75</f>
        <v>10</v>
      </c>
      <c r="S75" s="52">
        <f>Úrvinnsla!S75</f>
        <v>-1.0920281941824679E-3</v>
      </c>
      <c r="T75" s="53">
        <f>Úrvinnsla!T75</f>
        <v>9.9275290380224372E-4</v>
      </c>
      <c r="V75" s="45">
        <f>Úrvinnsla!V75</f>
        <v>977</v>
      </c>
      <c r="W75" s="46">
        <f>Úrvinnsla!W75</f>
        <v>313</v>
      </c>
      <c r="X75" s="47">
        <f>Úrvinnsla!X75</f>
        <v>664</v>
      </c>
      <c r="Y75" s="10">
        <f>Úrvinnsla!Y75</f>
        <v>-1.0661598149718813E-3</v>
      </c>
      <c r="Z75" s="53">
        <f>Úrvinnsla!Z75</f>
        <v>2.2617575627518504E-3</v>
      </c>
    </row>
    <row r="76" spans="1:26" x14ac:dyDescent="0.35">
      <c r="B76" s="95" t="s">
        <v>71</v>
      </c>
      <c r="C76" s="103">
        <f>Úrvinnsla!C76</f>
        <v>8</v>
      </c>
      <c r="D76" s="104">
        <f>Úrvinnsla!D76</f>
        <v>1</v>
      </c>
      <c r="E76" s="105">
        <f>Úrvinnsla!E76</f>
        <v>7</v>
      </c>
      <c r="F76" s="106">
        <f>Úrvinnsla!F76</f>
        <v>2</v>
      </c>
      <c r="G76" s="107">
        <f>Úrvinnsla!G76</f>
        <v>0</v>
      </c>
      <c r="H76" s="108">
        <f>Úrvinnsla!H76</f>
        <v>2</v>
      </c>
      <c r="I76" s="109">
        <f>Úrvinnsla!I76</f>
        <v>0</v>
      </c>
      <c r="J76" s="104">
        <f>Úrvinnsla!J76</f>
        <v>0</v>
      </c>
      <c r="K76" s="105">
        <f>Úrvinnsla!K76</f>
        <v>0</v>
      </c>
      <c r="L76" s="106">
        <f>Úrvinnsla!L76</f>
        <v>0</v>
      </c>
      <c r="M76" s="107">
        <f>Úrvinnsla!M76</f>
        <v>0</v>
      </c>
      <c r="N76" s="108">
        <f>Úrvinnsla!N76</f>
        <v>0</v>
      </c>
      <c r="P76" s="45">
        <f>Úrvinnsla!P76</f>
        <v>10</v>
      </c>
      <c r="Q76" s="46">
        <f>Úrvinnsla!Q76</f>
        <v>1</v>
      </c>
      <c r="R76" s="47">
        <f>Úrvinnsla!R76</f>
        <v>9</v>
      </c>
      <c r="S76" s="52">
        <f>Úrvinnsla!S76</f>
        <v>-9.9275290380224356E-5</v>
      </c>
      <c r="T76" s="53">
        <f>Úrvinnsla!T76</f>
        <v>8.9347761342201929E-4</v>
      </c>
      <c r="V76" s="45">
        <f>Úrvinnsla!V76</f>
        <v>237</v>
      </c>
      <c r="W76" s="46">
        <f>Úrvinnsla!W76</f>
        <v>59</v>
      </c>
      <c r="X76" s="47">
        <f>Úrvinnsla!X76</f>
        <v>178</v>
      </c>
      <c r="Y76" s="10">
        <f>Úrvinnsla!Y76</f>
        <v>-2.0096942199150479E-4</v>
      </c>
      <c r="Z76" s="53">
        <f>Úrvinnsla!Z76</f>
        <v>6.0631452736420086E-4</v>
      </c>
    </row>
    <row r="77" spans="1:26" ht="15" thickBot="1" x14ac:dyDescent="0.4">
      <c r="B77" s="95" t="s">
        <v>72</v>
      </c>
      <c r="C77" s="110">
        <f>Úrvinnsla!C77</f>
        <v>1</v>
      </c>
      <c r="D77" s="111">
        <f>Úrvinnsla!D77</f>
        <v>0</v>
      </c>
      <c r="E77" s="112">
        <f>Úrvinnsla!E77</f>
        <v>1</v>
      </c>
      <c r="F77" s="113">
        <f>Úrvinnsla!F77</f>
        <v>0</v>
      </c>
      <c r="G77" s="114">
        <f>Úrvinnsla!G77</f>
        <v>0</v>
      </c>
      <c r="H77" s="115">
        <f>Úrvinnsla!H77</f>
        <v>0</v>
      </c>
      <c r="I77" s="116">
        <f>Úrvinnsla!I77</f>
        <v>1</v>
      </c>
      <c r="J77" s="111">
        <f>Úrvinnsla!J77</f>
        <v>1</v>
      </c>
      <c r="K77" s="112">
        <f>Úrvinnsla!K77</f>
        <v>0</v>
      </c>
      <c r="L77" s="113">
        <f>Úrvinnsla!L77</f>
        <v>0</v>
      </c>
      <c r="M77" s="114">
        <f>Úrvinnsla!M77</f>
        <v>0</v>
      </c>
      <c r="N77" s="115">
        <f>Úrvinnsla!N77</f>
        <v>0</v>
      </c>
      <c r="P77" s="48">
        <f>Úrvinnsla!P77</f>
        <v>2</v>
      </c>
      <c r="Q77" s="49">
        <f>Úrvinnsla!Q77</f>
        <v>1</v>
      </c>
      <c r="R77" s="50">
        <f>Úrvinnsla!R77</f>
        <v>1</v>
      </c>
      <c r="S77" s="54">
        <f>Úrvinnsla!S77</f>
        <v>-9.9275290380224356E-5</v>
      </c>
      <c r="T77" s="55">
        <f>Úrvinnsla!T77</f>
        <v>9.9275290380224356E-5</v>
      </c>
      <c r="V77" s="48">
        <f>Úrvinnsla!V77</f>
        <v>38</v>
      </c>
      <c r="W77" s="49">
        <f>Úrvinnsla!W77</f>
        <v>12</v>
      </c>
      <c r="X77" s="50">
        <f>Úrvinnsla!X77</f>
        <v>26</v>
      </c>
      <c r="Y77" s="60">
        <f>Úrvinnsla!Y77</f>
        <v>-4.0875136676238263E-5</v>
      </c>
      <c r="Z77" s="55">
        <f>Úrvinnsla!Z77</f>
        <v>8.856279613184957E-5</v>
      </c>
    </row>
    <row r="78" spans="1:26" x14ac:dyDescent="0.35">
      <c r="C78" s="137"/>
      <c r="D78" s="137"/>
      <c r="H78" s="137"/>
      <c r="I78" s="137"/>
      <c r="J78" s="138"/>
      <c r="O78" s="2" t="s">
        <v>47</v>
      </c>
      <c r="P78" s="9">
        <f>SUM(P57:P77)</f>
        <v>10073</v>
      </c>
      <c r="Q78" s="9">
        <f>SUM(Q57:Q77)</f>
        <v>5497</v>
      </c>
      <c r="R78" s="9">
        <f>SUM(R57:R77)</f>
        <v>4576</v>
      </c>
      <c r="U78" s="2" t="s">
        <v>47</v>
      </c>
      <c r="V78" s="9">
        <f>SUM(V57:V77)</f>
        <v>293577</v>
      </c>
      <c r="W78" s="9">
        <f>SUM(W57:W77)</f>
        <v>147170</v>
      </c>
      <c r="X78" s="9">
        <f>SUM(X57:X77)</f>
        <v>146407</v>
      </c>
    </row>
    <row r="79" spans="1:26" ht="15" thickBot="1" x14ac:dyDescent="0.4"/>
    <row r="80" spans="1:26" ht="21.5" thickBot="1" x14ac:dyDescent="0.55000000000000004">
      <c r="A80" s="2" t="s">
        <v>45</v>
      </c>
      <c r="B80" s="94">
        <v>2006</v>
      </c>
      <c r="C80" s="227" t="s">
        <v>35</v>
      </c>
      <c r="D80" s="228"/>
      <c r="E80" s="229"/>
      <c r="F80" s="227" t="s">
        <v>36</v>
      </c>
      <c r="G80" s="228"/>
      <c r="H80" s="229"/>
      <c r="I80" s="227" t="s">
        <v>37</v>
      </c>
      <c r="J80" s="228"/>
      <c r="K80" s="229"/>
      <c r="L80" s="227" t="s">
        <v>38</v>
      </c>
      <c r="M80" s="228"/>
      <c r="N80" s="229"/>
      <c r="O80" s="51"/>
      <c r="P80" s="230" t="s">
        <v>45</v>
      </c>
      <c r="Q80" s="231"/>
      <c r="R80" s="232"/>
      <c r="S80" s="233">
        <f>B80</f>
        <v>2006</v>
      </c>
      <c r="T80" s="234"/>
      <c r="V80" s="230" t="s">
        <v>46</v>
      </c>
      <c r="W80" s="231"/>
      <c r="X80" s="232"/>
      <c r="Y80" s="233">
        <f>B80</f>
        <v>2006</v>
      </c>
      <c r="Z80" s="234"/>
    </row>
    <row r="81" spans="1:26" ht="15" thickBot="1" x14ac:dyDescent="0.4">
      <c r="A81" s="2"/>
      <c r="B81" s="95"/>
      <c r="C81" s="13" t="s">
        <v>47</v>
      </c>
      <c r="D81" s="12" t="s">
        <v>48</v>
      </c>
      <c r="E81" s="14" t="s">
        <v>49</v>
      </c>
      <c r="F81" s="13" t="s">
        <v>47</v>
      </c>
      <c r="G81" s="12" t="s">
        <v>48</v>
      </c>
      <c r="H81" s="14" t="s">
        <v>49</v>
      </c>
      <c r="I81" s="13" t="s">
        <v>47</v>
      </c>
      <c r="J81" s="12" t="s">
        <v>48</v>
      </c>
      <c r="K81" s="14" t="s">
        <v>49</v>
      </c>
      <c r="L81" s="13" t="s">
        <v>47</v>
      </c>
      <c r="M81" s="12" t="s">
        <v>48</v>
      </c>
      <c r="N81" s="14" t="s">
        <v>49</v>
      </c>
      <c r="O81" s="12"/>
      <c r="P81" s="21" t="s">
        <v>47</v>
      </c>
      <c r="Q81" s="22" t="s">
        <v>48</v>
      </c>
      <c r="R81" s="23" t="s">
        <v>49</v>
      </c>
      <c r="S81" s="18" t="s">
        <v>50</v>
      </c>
      <c r="T81" s="20" t="s">
        <v>51</v>
      </c>
      <c r="U81" s="2"/>
      <c r="V81" s="15" t="s">
        <v>47</v>
      </c>
      <c r="W81" s="16" t="s">
        <v>48</v>
      </c>
      <c r="X81" s="17" t="s">
        <v>49</v>
      </c>
      <c r="Y81" s="18" t="s">
        <v>50</v>
      </c>
      <c r="Z81" s="20" t="s">
        <v>51</v>
      </c>
    </row>
    <row r="82" spans="1:26" x14ac:dyDescent="0.35">
      <c r="B82" s="95" t="s">
        <v>52</v>
      </c>
      <c r="C82" s="96">
        <f>Úrvinnsla!C82</f>
        <v>273</v>
      </c>
      <c r="D82" s="97">
        <f>Úrvinnsla!D82</f>
        <v>141</v>
      </c>
      <c r="E82" s="98">
        <f>Úrvinnsla!E82</f>
        <v>132</v>
      </c>
      <c r="F82" s="99">
        <f>Úrvinnsla!F82</f>
        <v>284</v>
      </c>
      <c r="G82" s="100">
        <f>Úrvinnsla!G82</f>
        <v>146</v>
      </c>
      <c r="H82" s="101">
        <f>Úrvinnsla!H82</f>
        <v>138</v>
      </c>
      <c r="I82" s="102">
        <f>Úrvinnsla!I82</f>
        <v>51</v>
      </c>
      <c r="J82" s="97">
        <f>Úrvinnsla!J82</f>
        <v>19</v>
      </c>
      <c r="K82" s="98">
        <f>Úrvinnsla!K82</f>
        <v>32</v>
      </c>
      <c r="L82" s="99">
        <f>Úrvinnsla!L82</f>
        <v>6</v>
      </c>
      <c r="M82" s="100">
        <f>Úrvinnsla!M82</f>
        <v>2</v>
      </c>
      <c r="N82" s="101">
        <f>Úrvinnsla!N82</f>
        <v>4</v>
      </c>
      <c r="P82" s="42">
        <f>Úrvinnsla!P82</f>
        <v>614</v>
      </c>
      <c r="Q82" s="43">
        <f>Úrvinnsla!Q82</f>
        <v>308</v>
      </c>
      <c r="R82" s="44">
        <f>Úrvinnsla!R82</f>
        <v>306</v>
      </c>
      <c r="S82" s="52">
        <f>Úrvinnsla!S82</f>
        <v>-3.318965517241379E-2</v>
      </c>
      <c r="T82" s="53">
        <f>Úrvinnsla!T82</f>
        <v>3.2974137931034486E-2</v>
      </c>
      <c r="V82" s="42">
        <f>Úrvinnsla!V82</f>
        <v>21073</v>
      </c>
      <c r="W82" s="43">
        <f>Úrvinnsla!W82</f>
        <v>10730</v>
      </c>
      <c r="X82" s="44">
        <f>Úrvinnsla!X82</f>
        <v>10343</v>
      </c>
      <c r="Y82" s="59">
        <f>Úrvinnsla!Y82</f>
        <v>-3.5779666612202436E-2</v>
      </c>
      <c r="Z82" s="57">
        <f>Úrvinnsla!Z82</f>
        <v>3.4489197741846202E-2</v>
      </c>
    </row>
    <row r="83" spans="1:26" x14ac:dyDescent="0.35">
      <c r="B83" s="95" t="s">
        <v>53</v>
      </c>
      <c r="C83" s="103">
        <f>Úrvinnsla!C83</f>
        <v>326</v>
      </c>
      <c r="D83" s="104">
        <f>Úrvinnsla!D83</f>
        <v>157</v>
      </c>
      <c r="E83" s="105">
        <f>Úrvinnsla!E83</f>
        <v>169</v>
      </c>
      <c r="F83" s="106">
        <f>Úrvinnsla!F83</f>
        <v>331</v>
      </c>
      <c r="G83" s="107">
        <f>Úrvinnsla!G83</f>
        <v>169</v>
      </c>
      <c r="H83" s="108">
        <f>Úrvinnsla!H83</f>
        <v>162</v>
      </c>
      <c r="I83" s="109">
        <f>Úrvinnsla!I83</f>
        <v>48</v>
      </c>
      <c r="J83" s="104">
        <f>Úrvinnsla!J83</f>
        <v>22</v>
      </c>
      <c r="K83" s="105">
        <f>Úrvinnsla!K83</f>
        <v>26</v>
      </c>
      <c r="L83" s="106">
        <f>Úrvinnsla!L83</f>
        <v>9</v>
      </c>
      <c r="M83" s="107">
        <f>Úrvinnsla!M83</f>
        <v>5</v>
      </c>
      <c r="N83" s="108">
        <f>Úrvinnsla!N83</f>
        <v>4</v>
      </c>
      <c r="P83" s="45">
        <f>Úrvinnsla!P83</f>
        <v>714</v>
      </c>
      <c r="Q83" s="46">
        <f>Úrvinnsla!Q83</f>
        <v>353</v>
      </c>
      <c r="R83" s="47">
        <f>Úrvinnsla!R83</f>
        <v>361</v>
      </c>
      <c r="S83" s="52">
        <f>Úrvinnsla!S83</f>
        <v>-3.8038793103448279E-2</v>
      </c>
      <c r="T83" s="53">
        <f>Úrvinnsla!T83</f>
        <v>3.8900862068965515E-2</v>
      </c>
      <c r="V83" s="45">
        <f>Úrvinnsla!V83</f>
        <v>21494</v>
      </c>
      <c r="W83" s="46">
        <f>Úrvinnsla!W83</f>
        <v>10940</v>
      </c>
      <c r="X83" s="47">
        <f>Úrvinnsla!X83</f>
        <v>10554</v>
      </c>
      <c r="Y83" s="10">
        <f>Úrvinnsla!Y83</f>
        <v>-3.6479921037977134E-2</v>
      </c>
      <c r="Z83" s="53">
        <f>Úrvinnsla!Z83</f>
        <v>3.5192786712505544E-2</v>
      </c>
    </row>
    <row r="84" spans="1:26" x14ac:dyDescent="0.35">
      <c r="B84" s="95" t="s">
        <v>54</v>
      </c>
      <c r="C84" s="103">
        <f>Úrvinnsla!C84</f>
        <v>343</v>
      </c>
      <c r="D84" s="104">
        <f>Úrvinnsla!D84</f>
        <v>177</v>
      </c>
      <c r="E84" s="105">
        <f>Úrvinnsla!E84</f>
        <v>166</v>
      </c>
      <c r="F84" s="106">
        <f>Úrvinnsla!F84</f>
        <v>343</v>
      </c>
      <c r="G84" s="107">
        <f>Úrvinnsla!G84</f>
        <v>165</v>
      </c>
      <c r="H84" s="108">
        <f>Úrvinnsla!H84</f>
        <v>178</v>
      </c>
      <c r="I84" s="109">
        <f>Úrvinnsla!I84</f>
        <v>47</v>
      </c>
      <c r="J84" s="104">
        <f>Úrvinnsla!J84</f>
        <v>25</v>
      </c>
      <c r="K84" s="105">
        <f>Úrvinnsla!K84</f>
        <v>22</v>
      </c>
      <c r="L84" s="106">
        <f>Úrvinnsla!L84</f>
        <v>2</v>
      </c>
      <c r="M84" s="107">
        <f>Úrvinnsla!M84</f>
        <v>2</v>
      </c>
      <c r="N84" s="108">
        <f>Úrvinnsla!N84</f>
        <v>0</v>
      </c>
      <c r="P84" s="45">
        <f>Úrvinnsla!P84</f>
        <v>735</v>
      </c>
      <c r="Q84" s="46">
        <f>Úrvinnsla!Q84</f>
        <v>369</v>
      </c>
      <c r="R84" s="47">
        <f>Úrvinnsla!R84</f>
        <v>366</v>
      </c>
      <c r="S84" s="52">
        <f>Úrvinnsla!S84</f>
        <v>-3.9762931034482758E-2</v>
      </c>
      <c r="T84" s="53">
        <f>Úrvinnsla!T84</f>
        <v>3.9439655172413796E-2</v>
      </c>
      <c r="V84" s="45">
        <f>Úrvinnsla!V84</f>
        <v>22786</v>
      </c>
      <c r="W84" s="46">
        <f>Úrvinnsla!W84</f>
        <v>11684</v>
      </c>
      <c r="X84" s="47">
        <f>Úrvinnsla!X84</f>
        <v>11102</v>
      </c>
      <c r="Y84" s="10">
        <f>Úrvinnsla!Y84</f>
        <v>-3.8960822432150349E-2</v>
      </c>
      <c r="Z84" s="53">
        <f>Úrvinnsla!Z84</f>
        <v>3.7020117309289044E-2</v>
      </c>
    </row>
    <row r="85" spans="1:26" x14ac:dyDescent="0.35">
      <c r="B85" s="95" t="s">
        <v>55</v>
      </c>
      <c r="C85" s="103">
        <f>Úrvinnsla!C85</f>
        <v>340</v>
      </c>
      <c r="D85" s="104">
        <f>Úrvinnsla!D85</f>
        <v>181</v>
      </c>
      <c r="E85" s="105">
        <f>Úrvinnsla!E85</f>
        <v>159</v>
      </c>
      <c r="F85" s="106">
        <f>Úrvinnsla!F85</f>
        <v>358</v>
      </c>
      <c r="G85" s="107">
        <f>Úrvinnsla!G85</f>
        <v>172</v>
      </c>
      <c r="H85" s="108">
        <f>Úrvinnsla!H85</f>
        <v>186</v>
      </c>
      <c r="I85" s="109">
        <f>Úrvinnsla!I85</f>
        <v>58</v>
      </c>
      <c r="J85" s="104">
        <f>Úrvinnsla!J85</f>
        <v>31</v>
      </c>
      <c r="K85" s="105">
        <f>Úrvinnsla!K85</f>
        <v>27</v>
      </c>
      <c r="L85" s="106">
        <f>Úrvinnsla!L85</f>
        <v>12</v>
      </c>
      <c r="M85" s="107">
        <f>Úrvinnsla!M85</f>
        <v>5</v>
      </c>
      <c r="N85" s="108">
        <f>Úrvinnsla!N85</f>
        <v>7</v>
      </c>
      <c r="P85" s="45">
        <f>Úrvinnsla!P85</f>
        <v>768</v>
      </c>
      <c r="Q85" s="46">
        <f>Úrvinnsla!Q85</f>
        <v>389</v>
      </c>
      <c r="R85" s="47">
        <f>Úrvinnsla!R85</f>
        <v>379</v>
      </c>
      <c r="S85" s="52">
        <f>Úrvinnsla!S85</f>
        <v>-4.1918103448275859E-2</v>
      </c>
      <c r="T85" s="53">
        <f>Úrvinnsla!T85</f>
        <v>4.0840517241379312E-2</v>
      </c>
      <c r="V85" s="45">
        <f>Úrvinnsla!V85</f>
        <v>22338</v>
      </c>
      <c r="W85" s="46">
        <f>Úrvinnsla!W85</f>
        <v>11486</v>
      </c>
      <c r="X85" s="47">
        <f>Úrvinnsla!X85</f>
        <v>10852</v>
      </c>
      <c r="Y85" s="10">
        <f>Úrvinnsla!Y85</f>
        <v>-3.8300582544991343E-2</v>
      </c>
      <c r="Z85" s="53">
        <f>Úrvinnsla!Z85</f>
        <v>3.6186481088128684E-2</v>
      </c>
    </row>
    <row r="86" spans="1:26" x14ac:dyDescent="0.35">
      <c r="B86" s="95" t="s">
        <v>56</v>
      </c>
      <c r="C86" s="103">
        <f>Úrvinnsla!C86</f>
        <v>361</v>
      </c>
      <c r="D86" s="104">
        <f>Úrvinnsla!D86</f>
        <v>212</v>
      </c>
      <c r="E86" s="105">
        <f>Úrvinnsla!E86</f>
        <v>149</v>
      </c>
      <c r="F86" s="106">
        <f>Úrvinnsla!F86</f>
        <v>369</v>
      </c>
      <c r="G86" s="107">
        <f>Úrvinnsla!G86</f>
        <v>191</v>
      </c>
      <c r="H86" s="108">
        <f>Úrvinnsla!H86</f>
        <v>178</v>
      </c>
      <c r="I86" s="109">
        <f>Úrvinnsla!I86</f>
        <v>50</v>
      </c>
      <c r="J86" s="104">
        <f>Úrvinnsla!J86</f>
        <v>28</v>
      </c>
      <c r="K86" s="105">
        <f>Úrvinnsla!K86</f>
        <v>22</v>
      </c>
      <c r="L86" s="106">
        <f>Úrvinnsla!L86</f>
        <v>12</v>
      </c>
      <c r="M86" s="107">
        <f>Úrvinnsla!M86</f>
        <v>8</v>
      </c>
      <c r="N86" s="108">
        <f>Úrvinnsla!N86</f>
        <v>4</v>
      </c>
      <c r="P86" s="45">
        <f>Úrvinnsla!P86</f>
        <v>792</v>
      </c>
      <c r="Q86" s="46">
        <f>Úrvinnsla!Q86</f>
        <v>439</v>
      </c>
      <c r="R86" s="47">
        <f>Úrvinnsla!R86</f>
        <v>353</v>
      </c>
      <c r="S86" s="52">
        <f>Úrvinnsla!S86</f>
        <v>-4.7306034482758622E-2</v>
      </c>
      <c r="T86" s="53">
        <f>Úrvinnsla!T86</f>
        <v>3.8038793103448279E-2</v>
      </c>
      <c r="V86" s="45">
        <f>Úrvinnsla!V86</f>
        <v>21545</v>
      </c>
      <c r="W86" s="46">
        <f>Úrvinnsla!W86</f>
        <v>10954</v>
      </c>
      <c r="X86" s="47">
        <f>Úrvinnsla!X86</f>
        <v>10591</v>
      </c>
      <c r="Y86" s="10">
        <f>Úrvinnsla!Y86</f>
        <v>-3.6526604666362109E-2</v>
      </c>
      <c r="Z86" s="53">
        <f>Úrvinnsla!Z86</f>
        <v>3.5316164873237278E-2</v>
      </c>
    </row>
    <row r="87" spans="1:26" x14ac:dyDescent="0.35">
      <c r="B87" s="95" t="s">
        <v>57</v>
      </c>
      <c r="C87" s="103">
        <f>Úrvinnsla!C87</f>
        <v>349</v>
      </c>
      <c r="D87" s="104">
        <f>Úrvinnsla!D87</f>
        <v>216</v>
      </c>
      <c r="E87" s="105">
        <f>Úrvinnsla!E87</f>
        <v>133</v>
      </c>
      <c r="F87" s="106">
        <f>Úrvinnsla!F87</f>
        <v>335</v>
      </c>
      <c r="G87" s="107">
        <f>Úrvinnsla!G87</f>
        <v>206</v>
      </c>
      <c r="H87" s="108">
        <f>Úrvinnsla!H87</f>
        <v>129</v>
      </c>
      <c r="I87" s="109">
        <f>Úrvinnsla!I87</f>
        <v>47</v>
      </c>
      <c r="J87" s="104">
        <f>Úrvinnsla!J87</f>
        <v>18</v>
      </c>
      <c r="K87" s="105">
        <f>Úrvinnsla!K87</f>
        <v>29</v>
      </c>
      <c r="L87" s="106">
        <f>Úrvinnsla!L87</f>
        <v>24</v>
      </c>
      <c r="M87" s="107">
        <f>Úrvinnsla!M87</f>
        <v>19</v>
      </c>
      <c r="N87" s="108">
        <f>Úrvinnsla!N87</f>
        <v>5</v>
      </c>
      <c r="P87" s="45">
        <f>Úrvinnsla!P87</f>
        <v>755</v>
      </c>
      <c r="Q87" s="46">
        <f>Úrvinnsla!Q87</f>
        <v>459</v>
      </c>
      <c r="R87" s="47">
        <f>Úrvinnsla!R87</f>
        <v>296</v>
      </c>
      <c r="S87" s="52">
        <f>Úrvinnsla!S87</f>
        <v>-4.9461206896551722E-2</v>
      </c>
      <c r="T87" s="53">
        <f>Úrvinnsla!T87</f>
        <v>3.1896551724137932E-2</v>
      </c>
      <c r="V87" s="45">
        <f>Úrvinnsla!V87</f>
        <v>21910</v>
      </c>
      <c r="W87" s="46">
        <f>Úrvinnsla!W87</f>
        <v>11127</v>
      </c>
      <c r="X87" s="47">
        <f>Úrvinnsla!X87</f>
        <v>10783</v>
      </c>
      <c r="Y87" s="10">
        <f>Úrvinnsla!Y87</f>
        <v>-3.7103480931405079E-2</v>
      </c>
      <c r="Z87" s="53">
        <f>Úrvinnsla!Z87</f>
        <v>3.5956397491088428E-2</v>
      </c>
    </row>
    <row r="88" spans="1:26" x14ac:dyDescent="0.35">
      <c r="B88" s="95" t="s">
        <v>58</v>
      </c>
      <c r="C88" s="103">
        <f>Úrvinnsla!C88</f>
        <v>355</v>
      </c>
      <c r="D88" s="104">
        <f>Úrvinnsla!D88</f>
        <v>224</v>
      </c>
      <c r="E88" s="105">
        <f>Úrvinnsla!E88</f>
        <v>131</v>
      </c>
      <c r="F88" s="106">
        <f>Úrvinnsla!F88</f>
        <v>452</v>
      </c>
      <c r="G88" s="107">
        <f>Úrvinnsla!G88</f>
        <v>301</v>
      </c>
      <c r="H88" s="108">
        <f>Úrvinnsla!H88</f>
        <v>151</v>
      </c>
      <c r="I88" s="109">
        <f>Úrvinnsla!I88</f>
        <v>35</v>
      </c>
      <c r="J88" s="104">
        <f>Úrvinnsla!J88</f>
        <v>22</v>
      </c>
      <c r="K88" s="105">
        <f>Úrvinnsla!K88</f>
        <v>13</v>
      </c>
      <c r="L88" s="106">
        <f>Úrvinnsla!L88</f>
        <v>61</v>
      </c>
      <c r="M88" s="107">
        <f>Úrvinnsla!M88</f>
        <v>56</v>
      </c>
      <c r="N88" s="108">
        <f>Úrvinnsla!N88</f>
        <v>5</v>
      </c>
      <c r="P88" s="45">
        <f>Úrvinnsla!P88</f>
        <v>903</v>
      </c>
      <c r="Q88" s="46">
        <f>Úrvinnsla!Q88</f>
        <v>603</v>
      </c>
      <c r="R88" s="47">
        <f>Úrvinnsla!R88</f>
        <v>300</v>
      </c>
      <c r="S88" s="52">
        <f>Úrvinnsla!S88</f>
        <v>-6.4978448275862064E-2</v>
      </c>
      <c r="T88" s="53">
        <f>Úrvinnsla!T88</f>
        <v>3.2327586206896554E-2</v>
      </c>
      <c r="V88" s="45">
        <f>Úrvinnsla!V88</f>
        <v>21638</v>
      </c>
      <c r="W88" s="46">
        <f>Úrvinnsla!W88</f>
        <v>11178</v>
      </c>
      <c r="X88" s="47">
        <f>Úrvinnsla!X88</f>
        <v>10460</v>
      </c>
      <c r="Y88" s="10">
        <f>Úrvinnsla!Y88</f>
        <v>-3.7273542720521788E-2</v>
      </c>
      <c r="Z88" s="53">
        <f>Úrvinnsla!Z88</f>
        <v>3.4879339493349253E-2</v>
      </c>
    </row>
    <row r="89" spans="1:26" x14ac:dyDescent="0.35">
      <c r="B89" s="95" t="s">
        <v>59</v>
      </c>
      <c r="C89" s="103">
        <f>Úrvinnsla!C89</f>
        <v>367</v>
      </c>
      <c r="D89" s="104">
        <f>Úrvinnsla!D89</f>
        <v>223</v>
      </c>
      <c r="E89" s="105">
        <f>Úrvinnsla!E89</f>
        <v>144</v>
      </c>
      <c r="F89" s="106">
        <f>Úrvinnsla!F89</f>
        <v>499</v>
      </c>
      <c r="G89" s="107">
        <f>Úrvinnsla!G89</f>
        <v>334</v>
      </c>
      <c r="H89" s="108">
        <f>Úrvinnsla!H89</f>
        <v>165</v>
      </c>
      <c r="I89" s="109">
        <f>Úrvinnsla!I89</f>
        <v>37</v>
      </c>
      <c r="J89" s="104">
        <f>Úrvinnsla!J89</f>
        <v>19</v>
      </c>
      <c r="K89" s="105">
        <f>Úrvinnsla!K89</f>
        <v>18</v>
      </c>
      <c r="L89" s="106">
        <f>Úrvinnsla!L89</f>
        <v>50</v>
      </c>
      <c r="M89" s="107">
        <f>Úrvinnsla!M89</f>
        <v>48</v>
      </c>
      <c r="N89" s="108">
        <f>Úrvinnsla!N89</f>
        <v>2</v>
      </c>
      <c r="P89" s="45">
        <f>Úrvinnsla!P89</f>
        <v>953</v>
      </c>
      <c r="Q89" s="46">
        <f>Úrvinnsla!Q89</f>
        <v>624</v>
      </c>
      <c r="R89" s="47">
        <f>Úrvinnsla!R89</f>
        <v>329</v>
      </c>
      <c r="S89" s="52">
        <f>Úrvinnsla!S89</f>
        <v>-6.7241379310344823E-2</v>
      </c>
      <c r="T89" s="53">
        <f>Úrvinnsla!T89</f>
        <v>3.545258620689655E-2</v>
      </c>
      <c r="V89" s="45">
        <f>Úrvinnsla!V89</f>
        <v>20687</v>
      </c>
      <c r="W89" s="46">
        <f>Úrvinnsla!W89</f>
        <v>10554</v>
      </c>
      <c r="X89" s="47">
        <f>Úrvinnsla!X89</f>
        <v>10133</v>
      </c>
      <c r="Y89" s="10">
        <f>Úrvinnsla!Y89</f>
        <v>-3.5192786712505544E-2</v>
      </c>
      <c r="Z89" s="53">
        <f>Úrvinnsla!Z89</f>
        <v>3.3788943316071504E-2</v>
      </c>
    </row>
    <row r="90" spans="1:26" x14ac:dyDescent="0.35">
      <c r="B90" s="95" t="s">
        <v>60</v>
      </c>
      <c r="C90" s="103">
        <f>Úrvinnsla!C90</f>
        <v>434</v>
      </c>
      <c r="D90" s="104">
        <f>Úrvinnsla!D90</f>
        <v>275</v>
      </c>
      <c r="E90" s="105">
        <f>Úrvinnsla!E90</f>
        <v>159</v>
      </c>
      <c r="F90" s="106">
        <f>Úrvinnsla!F90</f>
        <v>492</v>
      </c>
      <c r="G90" s="107">
        <f>Úrvinnsla!G90</f>
        <v>322</v>
      </c>
      <c r="H90" s="108">
        <f>Úrvinnsla!H90</f>
        <v>170</v>
      </c>
      <c r="I90" s="109">
        <f>Úrvinnsla!I90</f>
        <v>53</v>
      </c>
      <c r="J90" s="104">
        <f>Úrvinnsla!J90</f>
        <v>22</v>
      </c>
      <c r="K90" s="105">
        <f>Úrvinnsla!K90</f>
        <v>31</v>
      </c>
      <c r="L90" s="106">
        <f>Úrvinnsla!L90</f>
        <v>53</v>
      </c>
      <c r="M90" s="107">
        <f>Úrvinnsla!M90</f>
        <v>48</v>
      </c>
      <c r="N90" s="108">
        <f>Úrvinnsla!N90</f>
        <v>5</v>
      </c>
      <c r="P90" s="45">
        <f>Úrvinnsla!P90</f>
        <v>1032</v>
      </c>
      <c r="Q90" s="46">
        <f>Úrvinnsla!Q90</f>
        <v>667</v>
      </c>
      <c r="R90" s="47">
        <f>Úrvinnsla!R90</f>
        <v>365</v>
      </c>
      <c r="S90" s="52">
        <f>Úrvinnsla!S90</f>
        <v>-7.1874999999999994E-2</v>
      </c>
      <c r="T90" s="53">
        <f>Úrvinnsla!T90</f>
        <v>3.9331896551724137E-2</v>
      </c>
      <c r="V90" s="45">
        <f>Úrvinnsla!V90</f>
        <v>22079</v>
      </c>
      <c r="W90" s="46">
        <f>Úrvinnsla!W90</f>
        <v>11190</v>
      </c>
      <c r="X90" s="47">
        <f>Úrvinnsla!X90</f>
        <v>10889</v>
      </c>
      <c r="Y90" s="10">
        <f>Úrvinnsla!Y90</f>
        <v>-3.7313557259137486E-2</v>
      </c>
      <c r="Z90" s="53">
        <f>Úrvinnsla!Z90</f>
        <v>3.6309859248860418E-2</v>
      </c>
    </row>
    <row r="91" spans="1:26" x14ac:dyDescent="0.35">
      <c r="B91" s="95" t="s">
        <v>61</v>
      </c>
      <c r="C91" s="103">
        <f>Úrvinnsla!C91</f>
        <v>507</v>
      </c>
      <c r="D91" s="104">
        <f>Úrvinnsla!D91</f>
        <v>340</v>
      </c>
      <c r="E91" s="105">
        <f>Úrvinnsla!E91</f>
        <v>167</v>
      </c>
      <c r="F91" s="106">
        <f>Úrvinnsla!F91</f>
        <v>430</v>
      </c>
      <c r="G91" s="107">
        <f>Úrvinnsla!G91</f>
        <v>273</v>
      </c>
      <c r="H91" s="108">
        <f>Úrvinnsla!H91</f>
        <v>157</v>
      </c>
      <c r="I91" s="109">
        <f>Úrvinnsla!I91</f>
        <v>55</v>
      </c>
      <c r="J91" s="104">
        <f>Úrvinnsla!J91</f>
        <v>31</v>
      </c>
      <c r="K91" s="105">
        <f>Úrvinnsla!K91</f>
        <v>24</v>
      </c>
      <c r="L91" s="106">
        <f>Úrvinnsla!L91</f>
        <v>63</v>
      </c>
      <c r="M91" s="107">
        <f>Úrvinnsla!M91</f>
        <v>56</v>
      </c>
      <c r="N91" s="108">
        <f>Úrvinnsla!N91</f>
        <v>7</v>
      </c>
      <c r="P91" s="45">
        <f>Úrvinnsla!P91</f>
        <v>1055</v>
      </c>
      <c r="Q91" s="46">
        <f>Úrvinnsla!Q91</f>
        <v>700</v>
      </c>
      <c r="R91" s="47">
        <f>Úrvinnsla!R91</f>
        <v>355</v>
      </c>
      <c r="S91" s="52">
        <f>Úrvinnsla!S91</f>
        <v>-7.5431034482758619E-2</v>
      </c>
      <c r="T91" s="53">
        <f>Úrvinnsla!T91</f>
        <v>3.8254310344827583E-2</v>
      </c>
      <c r="V91" s="45">
        <f>Úrvinnsla!V91</f>
        <v>21621</v>
      </c>
      <c r="W91" s="46">
        <f>Úrvinnsla!W91</f>
        <v>11155</v>
      </c>
      <c r="X91" s="47">
        <f>Úrvinnsla!X91</f>
        <v>10466</v>
      </c>
      <c r="Y91" s="10">
        <f>Úrvinnsla!Y91</f>
        <v>-3.7196848188175036E-2</v>
      </c>
      <c r="Z91" s="53">
        <f>Úrvinnsla!Z91</f>
        <v>3.4899346762657102E-2</v>
      </c>
    </row>
    <row r="92" spans="1:26" x14ac:dyDescent="0.35">
      <c r="B92" s="95" t="s">
        <v>62</v>
      </c>
      <c r="C92" s="103">
        <f>Úrvinnsla!C92</f>
        <v>367</v>
      </c>
      <c r="D92" s="104">
        <f>Úrvinnsla!D92</f>
        <v>258</v>
      </c>
      <c r="E92" s="105">
        <f>Úrvinnsla!E92</f>
        <v>109</v>
      </c>
      <c r="F92" s="106">
        <f>Úrvinnsla!F92</f>
        <v>370</v>
      </c>
      <c r="G92" s="107">
        <f>Úrvinnsla!G92</f>
        <v>227</v>
      </c>
      <c r="H92" s="108">
        <f>Úrvinnsla!H92</f>
        <v>143</v>
      </c>
      <c r="I92" s="109">
        <f>Úrvinnsla!I92</f>
        <v>50</v>
      </c>
      <c r="J92" s="104">
        <f>Úrvinnsla!J92</f>
        <v>30</v>
      </c>
      <c r="K92" s="105">
        <f>Úrvinnsla!K92</f>
        <v>20</v>
      </c>
      <c r="L92" s="106">
        <f>Úrvinnsla!L92</f>
        <v>40</v>
      </c>
      <c r="M92" s="107">
        <f>Úrvinnsla!M92</f>
        <v>37</v>
      </c>
      <c r="N92" s="108">
        <f>Úrvinnsla!N92</f>
        <v>3</v>
      </c>
      <c r="P92" s="45">
        <f>Úrvinnsla!P92</f>
        <v>827</v>
      </c>
      <c r="Q92" s="46">
        <f>Úrvinnsla!Q92</f>
        <v>552</v>
      </c>
      <c r="R92" s="47">
        <f>Úrvinnsla!R92</f>
        <v>275</v>
      </c>
      <c r="S92" s="52">
        <f>Úrvinnsla!S92</f>
        <v>-5.9482758620689656E-2</v>
      </c>
      <c r="T92" s="53">
        <f>Úrvinnsla!T92</f>
        <v>2.9633620689655173E-2</v>
      </c>
      <c r="V92" s="45">
        <f>Úrvinnsla!V92</f>
        <v>18950</v>
      </c>
      <c r="W92" s="46">
        <f>Úrvinnsla!W92</f>
        <v>9680</v>
      </c>
      <c r="X92" s="47">
        <f>Úrvinnsla!X92</f>
        <v>9270</v>
      </c>
      <c r="Y92" s="10">
        <f>Úrvinnsla!Y92</f>
        <v>-3.2278394483328941E-2</v>
      </c>
      <c r="Z92" s="53">
        <f>Úrvinnsla!Z92</f>
        <v>3.0911231080625962E-2</v>
      </c>
    </row>
    <row r="93" spans="1:26" x14ac:dyDescent="0.35">
      <c r="B93" s="95" t="s">
        <v>63</v>
      </c>
      <c r="C93" s="103">
        <f>Úrvinnsla!C93</f>
        <v>311</v>
      </c>
      <c r="D93" s="104">
        <f>Úrvinnsla!D93</f>
        <v>181</v>
      </c>
      <c r="E93" s="105">
        <f>Úrvinnsla!E93</f>
        <v>130</v>
      </c>
      <c r="F93" s="106">
        <f>Úrvinnsla!F93</f>
        <v>307</v>
      </c>
      <c r="G93" s="107">
        <f>Úrvinnsla!G93</f>
        <v>200</v>
      </c>
      <c r="H93" s="108">
        <f>Úrvinnsla!H93</f>
        <v>107</v>
      </c>
      <c r="I93" s="109">
        <f>Úrvinnsla!I93</f>
        <v>50</v>
      </c>
      <c r="J93" s="104">
        <f>Úrvinnsla!J93</f>
        <v>29</v>
      </c>
      <c r="K93" s="105">
        <f>Úrvinnsla!K93</f>
        <v>21</v>
      </c>
      <c r="L93" s="106">
        <f>Úrvinnsla!L93</f>
        <v>24</v>
      </c>
      <c r="M93" s="107">
        <f>Úrvinnsla!M93</f>
        <v>22</v>
      </c>
      <c r="N93" s="108">
        <f>Úrvinnsla!N93</f>
        <v>2</v>
      </c>
      <c r="P93" s="45">
        <f>Úrvinnsla!P93</f>
        <v>692</v>
      </c>
      <c r="Q93" s="46">
        <f>Úrvinnsla!Q93</f>
        <v>432</v>
      </c>
      <c r="R93" s="47">
        <f>Úrvinnsla!R93</f>
        <v>260</v>
      </c>
      <c r="S93" s="52">
        <f>Úrvinnsla!S93</f>
        <v>-4.6551724137931037E-2</v>
      </c>
      <c r="T93" s="53">
        <f>Úrvinnsla!T93</f>
        <v>2.8017241379310345E-2</v>
      </c>
      <c r="V93" s="45">
        <f>Úrvinnsla!V93</f>
        <v>16239</v>
      </c>
      <c r="W93" s="46">
        <f>Úrvinnsla!W93</f>
        <v>8413</v>
      </c>
      <c r="X93" s="47">
        <f>Úrvinnsla!X93</f>
        <v>7826</v>
      </c>
      <c r="Y93" s="10">
        <f>Úrvinnsla!Y93</f>
        <v>-2.8053526114488265E-2</v>
      </c>
      <c r="Z93" s="53">
        <f>Úrvinnsla!Z93</f>
        <v>2.6096148267203752E-2</v>
      </c>
    </row>
    <row r="94" spans="1:26" x14ac:dyDescent="0.35">
      <c r="B94" s="95" t="s">
        <v>64</v>
      </c>
      <c r="C94" s="103">
        <f>Úrvinnsla!C94</f>
        <v>225</v>
      </c>
      <c r="D94" s="104">
        <f>Úrvinnsla!D94</f>
        <v>129</v>
      </c>
      <c r="E94" s="105">
        <f>Úrvinnsla!E94</f>
        <v>96</v>
      </c>
      <c r="F94" s="106">
        <f>Úrvinnsla!F94</f>
        <v>225</v>
      </c>
      <c r="G94" s="107">
        <f>Úrvinnsla!G94</f>
        <v>124</v>
      </c>
      <c r="H94" s="108">
        <f>Úrvinnsla!H94</f>
        <v>101</v>
      </c>
      <c r="I94" s="109">
        <f>Úrvinnsla!I94</f>
        <v>34</v>
      </c>
      <c r="J94" s="104">
        <f>Úrvinnsla!J94</f>
        <v>19</v>
      </c>
      <c r="K94" s="105">
        <f>Úrvinnsla!K94</f>
        <v>15</v>
      </c>
      <c r="L94" s="106">
        <f>Úrvinnsla!L94</f>
        <v>6</v>
      </c>
      <c r="M94" s="107">
        <f>Úrvinnsla!M94</f>
        <v>3</v>
      </c>
      <c r="N94" s="108">
        <f>Úrvinnsla!N94</f>
        <v>3</v>
      </c>
      <c r="P94" s="45">
        <f>Úrvinnsla!P94</f>
        <v>490</v>
      </c>
      <c r="Q94" s="46">
        <f>Úrvinnsla!Q94</f>
        <v>275</v>
      </c>
      <c r="R94" s="47">
        <f>Úrvinnsla!R94</f>
        <v>215</v>
      </c>
      <c r="S94" s="52">
        <f>Úrvinnsla!S94</f>
        <v>-2.9633620689655173E-2</v>
      </c>
      <c r="T94" s="53">
        <f>Úrvinnsla!T94</f>
        <v>2.3168103448275863E-2</v>
      </c>
      <c r="V94" s="45">
        <f>Úrvinnsla!V94</f>
        <v>12492</v>
      </c>
      <c r="W94" s="46">
        <f>Úrvinnsla!W94</f>
        <v>6256</v>
      </c>
      <c r="X94" s="47">
        <f>Úrvinnsla!X94</f>
        <v>6236</v>
      </c>
      <c r="Y94" s="10">
        <f>Úrvinnsla!Y94</f>
        <v>-2.0860912798316721E-2</v>
      </c>
      <c r="Z94" s="53">
        <f>Úrvinnsla!Z94</f>
        <v>2.0794221900623893E-2</v>
      </c>
    </row>
    <row r="95" spans="1:26" x14ac:dyDescent="0.35">
      <c r="B95" s="95" t="s">
        <v>65</v>
      </c>
      <c r="C95" s="103">
        <f>Úrvinnsla!C95</f>
        <v>155</v>
      </c>
      <c r="D95" s="104">
        <f>Úrvinnsla!D95</f>
        <v>81</v>
      </c>
      <c r="E95" s="105">
        <f>Úrvinnsla!E95</f>
        <v>74</v>
      </c>
      <c r="F95" s="106">
        <f>Úrvinnsla!F95</f>
        <v>151</v>
      </c>
      <c r="G95" s="107">
        <f>Úrvinnsla!G95</f>
        <v>81</v>
      </c>
      <c r="H95" s="108">
        <f>Úrvinnsla!H95</f>
        <v>70</v>
      </c>
      <c r="I95" s="109">
        <f>Úrvinnsla!I95</f>
        <v>21</v>
      </c>
      <c r="J95" s="104">
        <f>Úrvinnsla!J95</f>
        <v>10</v>
      </c>
      <c r="K95" s="105">
        <f>Úrvinnsla!K95</f>
        <v>11</v>
      </c>
      <c r="L95" s="106">
        <f>Úrvinnsla!L95</f>
        <v>2</v>
      </c>
      <c r="M95" s="107">
        <f>Úrvinnsla!M95</f>
        <v>2</v>
      </c>
      <c r="N95" s="108">
        <f>Úrvinnsla!N95</f>
        <v>0</v>
      </c>
      <c r="P95" s="45">
        <f>Úrvinnsla!P95</f>
        <v>329</v>
      </c>
      <c r="Q95" s="46">
        <f>Úrvinnsla!Q95</f>
        <v>174</v>
      </c>
      <c r="R95" s="47">
        <f>Úrvinnsla!R95</f>
        <v>155</v>
      </c>
      <c r="S95" s="52">
        <f>Úrvinnsla!S95</f>
        <v>-1.8749999999999999E-2</v>
      </c>
      <c r="T95" s="53">
        <f>Úrvinnsla!T95</f>
        <v>1.670258620689655E-2</v>
      </c>
      <c r="V95" s="45">
        <f>Úrvinnsla!V95</f>
        <v>9304</v>
      </c>
      <c r="W95" s="46">
        <f>Úrvinnsla!W95</f>
        <v>4553</v>
      </c>
      <c r="X95" s="47">
        <f>Úrvinnsla!X95</f>
        <v>4751</v>
      </c>
      <c r="Y95" s="10">
        <f>Úrvinnsla!Y95</f>
        <v>-1.5182182859772384E-2</v>
      </c>
      <c r="Z95" s="53">
        <f>Úrvinnsla!Z95</f>
        <v>1.5842422746931387E-2</v>
      </c>
    </row>
    <row r="96" spans="1:26" x14ac:dyDescent="0.35">
      <c r="B96" s="95" t="s">
        <v>66</v>
      </c>
      <c r="C96" s="103">
        <f>Úrvinnsla!C96</f>
        <v>117</v>
      </c>
      <c r="D96" s="104">
        <f>Úrvinnsla!D96</f>
        <v>65</v>
      </c>
      <c r="E96" s="105">
        <f>Úrvinnsla!E96</f>
        <v>52</v>
      </c>
      <c r="F96" s="106">
        <f>Úrvinnsla!F96</f>
        <v>131</v>
      </c>
      <c r="G96" s="107">
        <f>Úrvinnsla!G96</f>
        <v>69</v>
      </c>
      <c r="H96" s="108">
        <f>Úrvinnsla!H96</f>
        <v>62</v>
      </c>
      <c r="I96" s="109">
        <f>Úrvinnsla!I96</f>
        <v>33</v>
      </c>
      <c r="J96" s="104">
        <f>Úrvinnsla!J96</f>
        <v>17</v>
      </c>
      <c r="K96" s="105">
        <f>Úrvinnsla!K96</f>
        <v>16</v>
      </c>
      <c r="L96" s="106">
        <f>Úrvinnsla!L96</f>
        <v>5</v>
      </c>
      <c r="M96" s="107">
        <f>Úrvinnsla!M96</f>
        <v>4</v>
      </c>
      <c r="N96" s="108">
        <f>Úrvinnsla!N96</f>
        <v>1</v>
      </c>
      <c r="P96" s="45">
        <f>Úrvinnsla!P96</f>
        <v>286</v>
      </c>
      <c r="Q96" s="46">
        <f>Úrvinnsla!Q96</f>
        <v>155</v>
      </c>
      <c r="R96" s="47">
        <f>Úrvinnsla!R96</f>
        <v>131</v>
      </c>
      <c r="S96" s="52">
        <f>Úrvinnsla!S96</f>
        <v>-1.670258620689655E-2</v>
      </c>
      <c r="T96" s="53">
        <f>Úrvinnsla!T96</f>
        <v>1.4116379310344828E-2</v>
      </c>
      <c r="V96" s="45">
        <f>Úrvinnsla!V96</f>
        <v>8809</v>
      </c>
      <c r="W96" s="46">
        <f>Úrvinnsla!W96</f>
        <v>4186</v>
      </c>
      <c r="X96" s="47">
        <f>Úrvinnsla!X96</f>
        <v>4623</v>
      </c>
      <c r="Y96" s="10">
        <f>Úrvinnsla!Y96</f>
        <v>-1.3958404887108982E-2</v>
      </c>
      <c r="Z96" s="53">
        <f>Úrvinnsla!Z96</f>
        <v>1.5415601001697284E-2</v>
      </c>
    </row>
    <row r="97" spans="1:26" x14ac:dyDescent="0.35">
      <c r="B97" s="95" t="s">
        <v>67</v>
      </c>
      <c r="C97" s="103">
        <f>Úrvinnsla!C97</f>
        <v>112</v>
      </c>
      <c r="D97" s="104">
        <f>Úrvinnsla!D97</f>
        <v>54</v>
      </c>
      <c r="E97" s="105">
        <f>Úrvinnsla!E97</f>
        <v>58</v>
      </c>
      <c r="F97" s="106">
        <f>Úrvinnsla!F97</f>
        <v>119</v>
      </c>
      <c r="G97" s="107">
        <f>Úrvinnsla!G97</f>
        <v>70</v>
      </c>
      <c r="H97" s="108">
        <f>Úrvinnsla!H97</f>
        <v>49</v>
      </c>
      <c r="I97" s="109">
        <f>Úrvinnsla!I97</f>
        <v>38</v>
      </c>
      <c r="J97" s="104">
        <f>Úrvinnsla!J97</f>
        <v>19</v>
      </c>
      <c r="K97" s="105">
        <f>Úrvinnsla!K97</f>
        <v>19</v>
      </c>
      <c r="L97" s="106">
        <f>Úrvinnsla!L97</f>
        <v>2</v>
      </c>
      <c r="M97" s="107">
        <f>Úrvinnsla!M97</f>
        <v>1</v>
      </c>
      <c r="N97" s="108">
        <f>Úrvinnsla!N97</f>
        <v>1</v>
      </c>
      <c r="P97" s="45">
        <f>Úrvinnsla!P97</f>
        <v>271</v>
      </c>
      <c r="Q97" s="46">
        <f>Úrvinnsla!Q97</f>
        <v>144</v>
      </c>
      <c r="R97" s="47">
        <f>Úrvinnsla!R97</f>
        <v>127</v>
      </c>
      <c r="S97" s="52">
        <f>Úrvinnsla!S97</f>
        <v>-1.5517241379310345E-2</v>
      </c>
      <c r="T97" s="53">
        <f>Úrvinnsla!T97</f>
        <v>1.3685344827586206E-2</v>
      </c>
      <c r="V97" s="45">
        <f>Úrvinnsla!V97</f>
        <v>7679</v>
      </c>
      <c r="W97" s="46">
        <f>Úrvinnsla!W97</f>
        <v>3476</v>
      </c>
      <c r="X97" s="47">
        <f>Úrvinnsla!X97</f>
        <v>4203</v>
      </c>
      <c r="Y97" s="10">
        <f>Úrvinnsla!Y97</f>
        <v>-1.1590878019013574E-2</v>
      </c>
      <c r="Z97" s="53">
        <f>Úrvinnsla!Z97</f>
        <v>1.4015092150147887E-2</v>
      </c>
    </row>
    <row r="98" spans="1:26" x14ac:dyDescent="0.35">
      <c r="B98" s="95" t="s">
        <v>68</v>
      </c>
      <c r="C98" s="103">
        <f>Úrvinnsla!C98</f>
        <v>77</v>
      </c>
      <c r="D98" s="104">
        <f>Úrvinnsla!D98</f>
        <v>31</v>
      </c>
      <c r="E98" s="105">
        <f>Úrvinnsla!E98</f>
        <v>46</v>
      </c>
      <c r="F98" s="106">
        <f>Úrvinnsla!F98</f>
        <v>83</v>
      </c>
      <c r="G98" s="107">
        <f>Úrvinnsla!G98</f>
        <v>33</v>
      </c>
      <c r="H98" s="108">
        <f>Úrvinnsla!H98</f>
        <v>50</v>
      </c>
      <c r="I98" s="109">
        <f>Úrvinnsla!I98</f>
        <v>11</v>
      </c>
      <c r="J98" s="104">
        <f>Úrvinnsla!J98</f>
        <v>5</v>
      </c>
      <c r="K98" s="105">
        <f>Úrvinnsla!K98</f>
        <v>6</v>
      </c>
      <c r="L98" s="106">
        <f>Úrvinnsla!L98</f>
        <v>2</v>
      </c>
      <c r="M98" s="107">
        <f>Úrvinnsla!M98</f>
        <v>1</v>
      </c>
      <c r="N98" s="108">
        <f>Úrvinnsla!N98</f>
        <v>1</v>
      </c>
      <c r="P98" s="45">
        <f>Úrvinnsla!P98</f>
        <v>173</v>
      </c>
      <c r="Q98" s="46">
        <f>Úrvinnsla!Q98</f>
        <v>70</v>
      </c>
      <c r="R98" s="47">
        <f>Úrvinnsla!R98</f>
        <v>103</v>
      </c>
      <c r="S98" s="52">
        <f>Úrvinnsla!S98</f>
        <v>-7.5431034482758624E-3</v>
      </c>
      <c r="T98" s="53">
        <f>Úrvinnsla!T98</f>
        <v>1.1099137931034482E-2</v>
      </c>
      <c r="V98" s="45">
        <f>Úrvinnsla!V98</f>
        <v>5194</v>
      </c>
      <c r="W98" s="46">
        <f>Úrvinnsla!W98</f>
        <v>2177</v>
      </c>
      <c r="X98" s="47">
        <f>Úrvinnsla!X98</f>
        <v>3017</v>
      </c>
      <c r="Y98" s="10">
        <f>Úrvinnsla!Y98</f>
        <v>-7.2593042138643709E-3</v>
      </c>
      <c r="Z98" s="53">
        <f>Úrvinnsla!Z98</f>
        <v>1.0060321916963164E-2</v>
      </c>
    </row>
    <row r="99" spans="1:26" x14ac:dyDescent="0.35">
      <c r="B99" s="95" t="s">
        <v>69</v>
      </c>
      <c r="C99" s="103">
        <f>Úrvinnsla!C99</f>
        <v>49</v>
      </c>
      <c r="D99" s="104">
        <f>Úrvinnsla!D99</f>
        <v>22</v>
      </c>
      <c r="E99" s="105">
        <f>Úrvinnsla!E99</f>
        <v>27</v>
      </c>
      <c r="F99" s="106">
        <f>Úrvinnsla!F99</f>
        <v>31</v>
      </c>
      <c r="G99" s="107">
        <f>Úrvinnsla!G99</f>
        <v>15</v>
      </c>
      <c r="H99" s="108">
        <f>Úrvinnsla!H99</f>
        <v>16</v>
      </c>
      <c r="I99" s="109">
        <f>Úrvinnsla!I99</f>
        <v>5</v>
      </c>
      <c r="J99" s="104">
        <f>Úrvinnsla!J99</f>
        <v>2</v>
      </c>
      <c r="K99" s="105">
        <f>Úrvinnsla!K99</f>
        <v>3</v>
      </c>
      <c r="L99" s="106">
        <f>Úrvinnsla!L99</f>
        <v>3</v>
      </c>
      <c r="M99" s="107">
        <f>Úrvinnsla!M99</f>
        <v>2</v>
      </c>
      <c r="N99" s="108">
        <f>Úrvinnsla!N99</f>
        <v>1</v>
      </c>
      <c r="P99" s="45">
        <f>Úrvinnsla!P99</f>
        <v>88</v>
      </c>
      <c r="Q99" s="46">
        <f>Úrvinnsla!Q99</f>
        <v>41</v>
      </c>
      <c r="R99" s="47">
        <f>Úrvinnsla!R99</f>
        <v>47</v>
      </c>
      <c r="S99" s="52">
        <f>Úrvinnsla!S99</f>
        <v>-4.4181034482758622E-3</v>
      </c>
      <c r="T99" s="53">
        <f>Úrvinnsla!T99</f>
        <v>5.0646551724137928E-3</v>
      </c>
      <c r="V99" s="45">
        <f>Úrvinnsla!V99</f>
        <v>2764</v>
      </c>
      <c r="W99" s="46">
        <f>Úrvinnsla!W99</f>
        <v>1065</v>
      </c>
      <c r="X99" s="47">
        <f>Úrvinnsla!X99</f>
        <v>1699</v>
      </c>
      <c r="Y99" s="10">
        <f>Úrvinnsla!Y99</f>
        <v>-3.5512903021431121E-3</v>
      </c>
      <c r="Z99" s="53">
        <f>Úrvinnsla!Z99</f>
        <v>5.665391759005772E-3</v>
      </c>
    </row>
    <row r="100" spans="1:26" x14ac:dyDescent="0.35">
      <c r="B100" s="95" t="s">
        <v>70</v>
      </c>
      <c r="C100" s="103">
        <f>Úrvinnsla!C100</f>
        <v>14</v>
      </c>
      <c r="D100" s="104">
        <f>Úrvinnsla!D100</f>
        <v>6</v>
      </c>
      <c r="E100" s="105">
        <f>Úrvinnsla!E100</f>
        <v>8</v>
      </c>
      <c r="F100" s="106">
        <f>Úrvinnsla!F100</f>
        <v>14</v>
      </c>
      <c r="G100" s="107">
        <f>Úrvinnsla!G100</f>
        <v>6</v>
      </c>
      <c r="H100" s="108">
        <f>Úrvinnsla!H100</f>
        <v>8</v>
      </c>
      <c r="I100" s="109">
        <f>Úrvinnsla!I100</f>
        <v>2</v>
      </c>
      <c r="J100" s="104">
        <f>Úrvinnsla!J100</f>
        <v>1</v>
      </c>
      <c r="K100" s="105">
        <f>Úrvinnsla!K100</f>
        <v>1</v>
      </c>
      <c r="L100" s="106">
        <f>Úrvinnsla!L100</f>
        <v>0</v>
      </c>
      <c r="M100" s="107">
        <f>Úrvinnsla!M100</f>
        <v>0</v>
      </c>
      <c r="N100" s="108">
        <f>Úrvinnsla!N100</f>
        <v>0</v>
      </c>
      <c r="P100" s="45">
        <f>Úrvinnsla!P100</f>
        <v>30</v>
      </c>
      <c r="Q100" s="46">
        <f>Úrvinnsla!Q100</f>
        <v>13</v>
      </c>
      <c r="R100" s="47">
        <f>Úrvinnsla!R100</f>
        <v>17</v>
      </c>
      <c r="S100" s="52">
        <f>Úrvinnsla!S100</f>
        <v>-1.4008620689655172E-3</v>
      </c>
      <c r="T100" s="53">
        <f>Úrvinnsla!T100</f>
        <v>1.8318965517241379E-3</v>
      </c>
      <c r="V100" s="45">
        <f>Úrvinnsla!V100</f>
        <v>1024</v>
      </c>
      <c r="W100" s="46">
        <f>Úrvinnsla!W100</f>
        <v>338</v>
      </c>
      <c r="X100" s="47">
        <f>Úrvinnsla!X100</f>
        <v>686</v>
      </c>
      <c r="Y100" s="10">
        <f>Úrvinnsla!Y100</f>
        <v>-1.1270761710087999E-3</v>
      </c>
      <c r="Z100" s="53">
        <f>Úrvinnsla!Z100</f>
        <v>2.2874977908640139E-3</v>
      </c>
    </row>
    <row r="101" spans="1:26" x14ac:dyDescent="0.35">
      <c r="B101" s="95" t="s">
        <v>71</v>
      </c>
      <c r="C101" s="103">
        <f>Úrvinnsla!C101</f>
        <v>5</v>
      </c>
      <c r="D101" s="104">
        <f>Úrvinnsla!D101</f>
        <v>0</v>
      </c>
      <c r="E101" s="105">
        <f>Úrvinnsla!E101</f>
        <v>5</v>
      </c>
      <c r="F101" s="106">
        <f>Úrvinnsla!F101</f>
        <v>2</v>
      </c>
      <c r="G101" s="107">
        <f>Úrvinnsla!G101</f>
        <v>0</v>
      </c>
      <c r="H101" s="108">
        <f>Úrvinnsla!H101</f>
        <v>2</v>
      </c>
      <c r="I101" s="109">
        <f>Úrvinnsla!I101</f>
        <v>0</v>
      </c>
      <c r="J101" s="104">
        <f>Úrvinnsla!J101</f>
        <v>0</v>
      </c>
      <c r="K101" s="105">
        <f>Úrvinnsla!K101</f>
        <v>0</v>
      </c>
      <c r="L101" s="106">
        <f>Úrvinnsla!L101</f>
        <v>0</v>
      </c>
      <c r="M101" s="107">
        <f>Úrvinnsla!M101</f>
        <v>0</v>
      </c>
      <c r="N101" s="108">
        <f>Úrvinnsla!N101</f>
        <v>0</v>
      </c>
      <c r="P101" s="45">
        <f>Úrvinnsla!P101</f>
        <v>7</v>
      </c>
      <c r="Q101" s="46">
        <f>Úrvinnsla!Q101</f>
        <v>0</v>
      </c>
      <c r="R101" s="47">
        <f>Úrvinnsla!R101</f>
        <v>7</v>
      </c>
      <c r="S101" s="52">
        <f>Úrvinnsla!S101</f>
        <v>0</v>
      </c>
      <c r="T101" s="53">
        <f>Úrvinnsla!T101</f>
        <v>7.543103448275862E-4</v>
      </c>
      <c r="V101" s="45">
        <f>Úrvinnsla!V101</f>
        <v>232</v>
      </c>
      <c r="W101" s="46">
        <f>Úrvinnsla!W101</f>
        <v>51</v>
      </c>
      <c r="X101" s="47">
        <f>Úrvinnsla!X101</f>
        <v>181</v>
      </c>
      <c r="Y101" s="10">
        <f>Úrvinnsla!Y101</f>
        <v>-1.700617891167124E-4</v>
      </c>
      <c r="Z101" s="53">
        <f>Úrvinnsla!Z101</f>
        <v>6.03552624120097E-4</v>
      </c>
    </row>
    <row r="102" spans="1:26" ht="15" thickBot="1" x14ac:dyDescent="0.4">
      <c r="B102" s="95" t="s">
        <v>72</v>
      </c>
      <c r="C102" s="110">
        <f>Úrvinnsla!C102</f>
        <v>1</v>
      </c>
      <c r="D102" s="111">
        <f>Úrvinnsla!D102</f>
        <v>0</v>
      </c>
      <c r="E102" s="112">
        <f>Úrvinnsla!E102</f>
        <v>1</v>
      </c>
      <c r="F102" s="113">
        <f>Úrvinnsla!F102</f>
        <v>0</v>
      </c>
      <c r="G102" s="114">
        <f>Úrvinnsla!G102</f>
        <v>0</v>
      </c>
      <c r="H102" s="115">
        <f>Úrvinnsla!H102</f>
        <v>0</v>
      </c>
      <c r="I102" s="116">
        <f>Úrvinnsla!I102</f>
        <v>1</v>
      </c>
      <c r="J102" s="111">
        <f>Úrvinnsla!J102</f>
        <v>1</v>
      </c>
      <c r="K102" s="112">
        <f>Úrvinnsla!K102</f>
        <v>0</v>
      </c>
      <c r="L102" s="113">
        <f>Úrvinnsla!L102</f>
        <v>0</v>
      </c>
      <c r="M102" s="114">
        <f>Úrvinnsla!M102</f>
        <v>0</v>
      </c>
      <c r="N102" s="115">
        <f>Úrvinnsla!N102</f>
        <v>0</v>
      </c>
      <c r="P102" s="48">
        <f>Úrvinnsla!P102</f>
        <v>2</v>
      </c>
      <c r="Q102" s="49">
        <f>Úrvinnsla!Q102</f>
        <v>1</v>
      </c>
      <c r="R102" s="50">
        <f>Úrvinnsla!R102</f>
        <v>1</v>
      </c>
      <c r="S102" s="54">
        <f>Úrvinnsla!S102</f>
        <v>-1.0775862068965517E-4</v>
      </c>
      <c r="T102" s="55">
        <f>Úrvinnsla!T102</f>
        <v>1.0775862068965517E-4</v>
      </c>
      <c r="V102" s="48">
        <f>Úrvinnsla!V102</f>
        <v>33</v>
      </c>
      <c r="W102" s="49">
        <f>Úrvinnsla!W102</f>
        <v>9</v>
      </c>
      <c r="X102" s="50">
        <f>Úrvinnsla!X102</f>
        <v>24</v>
      </c>
      <c r="Y102" s="60">
        <f>Úrvinnsla!Y102</f>
        <v>-3.0010903961772778E-5</v>
      </c>
      <c r="Z102" s="55">
        <f>Úrvinnsla!Z102</f>
        <v>8.002907723139408E-5</v>
      </c>
    </row>
    <row r="103" spans="1:26" x14ac:dyDescent="0.35">
      <c r="C103" s="137"/>
      <c r="D103" s="137"/>
      <c r="H103" s="137"/>
      <c r="I103" s="137"/>
      <c r="J103" s="138"/>
      <c r="O103" s="2" t="s">
        <v>47</v>
      </c>
      <c r="P103" s="9">
        <f>SUM(P82:P102)</f>
        <v>11516</v>
      </c>
      <c r="Q103" s="9">
        <f>SUM(Q82:Q102)</f>
        <v>6768</v>
      </c>
      <c r="R103" s="9">
        <f>SUM(R82:R102)</f>
        <v>4748</v>
      </c>
      <c r="U103" s="2" t="s">
        <v>47</v>
      </c>
      <c r="V103" s="9">
        <f>SUM(V82:V102)</f>
        <v>299891</v>
      </c>
      <c r="W103" s="9">
        <f>SUM(W82:W102)</f>
        <v>151202</v>
      </c>
      <c r="X103" s="9">
        <f>SUM(X82:X102)</f>
        <v>148689</v>
      </c>
    </row>
    <row r="104" spans="1:26" ht="15" thickBot="1" x14ac:dyDescent="0.4"/>
    <row r="105" spans="1:26" ht="21.5" thickBot="1" x14ac:dyDescent="0.55000000000000004">
      <c r="A105" s="2" t="s">
        <v>45</v>
      </c>
      <c r="B105" s="94">
        <v>2007</v>
      </c>
      <c r="C105" s="227" t="s">
        <v>35</v>
      </c>
      <c r="D105" s="228"/>
      <c r="E105" s="229"/>
      <c r="F105" s="227" t="s">
        <v>36</v>
      </c>
      <c r="G105" s="228"/>
      <c r="H105" s="229"/>
      <c r="I105" s="227" t="s">
        <v>37</v>
      </c>
      <c r="J105" s="228"/>
      <c r="K105" s="229"/>
      <c r="L105" s="227" t="s">
        <v>38</v>
      </c>
      <c r="M105" s="228"/>
      <c r="N105" s="229"/>
      <c r="O105" s="51"/>
      <c r="P105" s="230" t="s">
        <v>45</v>
      </c>
      <c r="Q105" s="231"/>
      <c r="R105" s="232"/>
      <c r="S105" s="233">
        <f>B105</f>
        <v>2007</v>
      </c>
      <c r="T105" s="234"/>
      <c r="V105" s="230" t="s">
        <v>46</v>
      </c>
      <c r="W105" s="231"/>
      <c r="X105" s="232"/>
      <c r="Y105" s="233">
        <f>B105</f>
        <v>2007</v>
      </c>
      <c r="Z105" s="234"/>
    </row>
    <row r="106" spans="1:26" ht="15" thickBot="1" x14ac:dyDescent="0.4">
      <c r="A106" s="2"/>
      <c r="B106" s="95"/>
      <c r="C106" s="13" t="s">
        <v>47</v>
      </c>
      <c r="D106" s="12" t="s">
        <v>48</v>
      </c>
      <c r="E106" s="14" t="s">
        <v>49</v>
      </c>
      <c r="F106" s="13" t="s">
        <v>47</v>
      </c>
      <c r="G106" s="12" t="s">
        <v>48</v>
      </c>
      <c r="H106" s="14" t="s">
        <v>49</v>
      </c>
      <c r="I106" s="13" t="s">
        <v>47</v>
      </c>
      <c r="J106" s="12" t="s">
        <v>48</v>
      </c>
      <c r="K106" s="14" t="s">
        <v>49</v>
      </c>
      <c r="L106" s="13" t="s">
        <v>47</v>
      </c>
      <c r="M106" s="12" t="s">
        <v>48</v>
      </c>
      <c r="N106" s="14" t="s">
        <v>49</v>
      </c>
      <c r="O106" s="12"/>
      <c r="P106" s="21" t="s">
        <v>47</v>
      </c>
      <c r="Q106" s="22" t="s">
        <v>48</v>
      </c>
      <c r="R106" s="23" t="s">
        <v>49</v>
      </c>
      <c r="S106" s="18" t="s">
        <v>50</v>
      </c>
      <c r="T106" s="20" t="s">
        <v>51</v>
      </c>
      <c r="U106" s="2"/>
      <c r="V106" s="15" t="s">
        <v>47</v>
      </c>
      <c r="W106" s="16" t="s">
        <v>48</v>
      </c>
      <c r="X106" s="17" t="s">
        <v>49</v>
      </c>
      <c r="Y106" s="18" t="s">
        <v>50</v>
      </c>
      <c r="Z106" s="20" t="s">
        <v>51</v>
      </c>
    </row>
    <row r="107" spans="1:26" x14ac:dyDescent="0.35">
      <c r="B107" s="95" t="s">
        <v>52</v>
      </c>
      <c r="C107" s="96">
        <f>Úrvinnsla!C107</f>
        <v>290</v>
      </c>
      <c r="D107" s="97">
        <f>Úrvinnsla!D107</f>
        <v>165</v>
      </c>
      <c r="E107" s="98">
        <f>Úrvinnsla!E107</f>
        <v>125</v>
      </c>
      <c r="F107" s="99">
        <f>Úrvinnsla!F107</f>
        <v>327</v>
      </c>
      <c r="G107" s="100">
        <f>Úrvinnsla!G107</f>
        <v>167</v>
      </c>
      <c r="H107" s="101">
        <f>Úrvinnsla!H107</f>
        <v>160</v>
      </c>
      <c r="I107" s="102">
        <f>Úrvinnsla!I107</f>
        <v>47</v>
      </c>
      <c r="J107" s="97">
        <f>Úrvinnsla!J107</f>
        <v>17</v>
      </c>
      <c r="K107" s="98">
        <f>Úrvinnsla!K107</f>
        <v>30</v>
      </c>
      <c r="L107" s="99">
        <f>Úrvinnsla!L107</f>
        <v>3</v>
      </c>
      <c r="M107" s="100">
        <f>Úrvinnsla!M107</f>
        <v>2</v>
      </c>
      <c r="N107" s="101">
        <f>Úrvinnsla!N107</f>
        <v>1</v>
      </c>
      <c r="P107" s="42">
        <f>Úrvinnsla!P107</f>
        <v>667</v>
      </c>
      <c r="Q107" s="43">
        <f>Úrvinnsla!Q107</f>
        <v>351</v>
      </c>
      <c r="R107" s="44">
        <f>Úrvinnsla!R107</f>
        <v>316</v>
      </c>
      <c r="S107" s="52">
        <f>Úrvinnsla!S107</f>
        <v>-2.6621160409556314E-2</v>
      </c>
      <c r="T107" s="53">
        <f>Úrvinnsla!T107</f>
        <v>2.396662874478574E-2</v>
      </c>
      <c r="V107" s="42">
        <f>Úrvinnsla!V107</f>
        <v>21435</v>
      </c>
      <c r="W107" s="43">
        <f>Úrvinnsla!W107</f>
        <v>10924</v>
      </c>
      <c r="X107" s="44">
        <f>Úrvinnsla!X107</f>
        <v>10511</v>
      </c>
      <c r="Y107" s="59">
        <f>Úrvinnsla!Y107</f>
        <v>-3.5505343352661277E-2</v>
      </c>
      <c r="Z107" s="57">
        <f>Úrvinnsla!Z107</f>
        <v>3.4163004758314047E-2</v>
      </c>
    </row>
    <row r="108" spans="1:26" x14ac:dyDescent="0.35">
      <c r="B108" s="95" t="s">
        <v>53</v>
      </c>
      <c r="C108" s="103">
        <f>Úrvinnsla!C108</f>
        <v>322</v>
      </c>
      <c r="D108" s="104">
        <f>Úrvinnsla!D108</f>
        <v>150</v>
      </c>
      <c r="E108" s="105">
        <f>Úrvinnsla!E108</f>
        <v>172</v>
      </c>
      <c r="F108" s="106">
        <f>Úrvinnsla!F108</f>
        <v>330</v>
      </c>
      <c r="G108" s="107">
        <f>Úrvinnsla!G108</f>
        <v>179</v>
      </c>
      <c r="H108" s="108">
        <f>Úrvinnsla!H108</f>
        <v>151</v>
      </c>
      <c r="I108" s="109">
        <f>Úrvinnsla!I108</f>
        <v>44</v>
      </c>
      <c r="J108" s="104">
        <f>Úrvinnsla!J108</f>
        <v>23</v>
      </c>
      <c r="K108" s="105">
        <f>Úrvinnsla!K108</f>
        <v>21</v>
      </c>
      <c r="L108" s="106">
        <f>Úrvinnsla!L108</f>
        <v>8</v>
      </c>
      <c r="M108" s="107">
        <f>Úrvinnsla!M108</f>
        <v>5</v>
      </c>
      <c r="N108" s="108">
        <f>Úrvinnsla!N108</f>
        <v>3</v>
      </c>
      <c r="P108" s="45">
        <f>Úrvinnsla!P108</f>
        <v>704</v>
      </c>
      <c r="Q108" s="46">
        <f>Úrvinnsla!Q108</f>
        <v>357</v>
      </c>
      <c r="R108" s="47">
        <f>Úrvinnsla!R108</f>
        <v>347</v>
      </c>
      <c r="S108" s="52">
        <f>Úrvinnsla!S108</f>
        <v>-2.7076222980659842E-2</v>
      </c>
      <c r="T108" s="53">
        <f>Úrvinnsla!T108</f>
        <v>2.6317785362153963E-2</v>
      </c>
      <c r="V108" s="45">
        <f>Úrvinnsla!V108</f>
        <v>21272</v>
      </c>
      <c r="W108" s="46">
        <f>Úrvinnsla!W108</f>
        <v>10791</v>
      </c>
      <c r="X108" s="47">
        <f>Úrvinnsla!X108</f>
        <v>10481</v>
      </c>
      <c r="Y108" s="10">
        <f>Úrvinnsla!Y108</f>
        <v>-3.5073064822278267E-2</v>
      </c>
      <c r="Z108" s="53">
        <f>Úrvinnsla!Z108</f>
        <v>3.4065498322889312E-2</v>
      </c>
    </row>
    <row r="109" spans="1:26" x14ac:dyDescent="0.35">
      <c r="B109" s="95" t="s">
        <v>54</v>
      </c>
      <c r="C109" s="103">
        <f>Úrvinnsla!C109</f>
        <v>356</v>
      </c>
      <c r="D109" s="104">
        <f>Úrvinnsla!D109</f>
        <v>180</v>
      </c>
      <c r="E109" s="105">
        <f>Úrvinnsla!E109</f>
        <v>176</v>
      </c>
      <c r="F109" s="106">
        <f>Úrvinnsla!F109</f>
        <v>354</v>
      </c>
      <c r="G109" s="107">
        <f>Úrvinnsla!G109</f>
        <v>172</v>
      </c>
      <c r="H109" s="108">
        <f>Úrvinnsla!H109</f>
        <v>182</v>
      </c>
      <c r="I109" s="109">
        <f>Úrvinnsla!I109</f>
        <v>44</v>
      </c>
      <c r="J109" s="104">
        <f>Úrvinnsla!J109</f>
        <v>22</v>
      </c>
      <c r="K109" s="105">
        <f>Úrvinnsla!K109</f>
        <v>22</v>
      </c>
      <c r="L109" s="106">
        <f>Úrvinnsla!L109</f>
        <v>3</v>
      </c>
      <c r="M109" s="107">
        <f>Úrvinnsla!M109</f>
        <v>2</v>
      </c>
      <c r="N109" s="108">
        <f>Úrvinnsla!N109</f>
        <v>1</v>
      </c>
      <c r="P109" s="45">
        <f>Úrvinnsla!P109</f>
        <v>757</v>
      </c>
      <c r="Q109" s="46">
        <f>Úrvinnsla!Q109</f>
        <v>376</v>
      </c>
      <c r="R109" s="47">
        <f>Úrvinnsla!R109</f>
        <v>381</v>
      </c>
      <c r="S109" s="52">
        <f>Úrvinnsla!S109</f>
        <v>-2.8517254455821008E-2</v>
      </c>
      <c r="T109" s="53">
        <f>Úrvinnsla!T109</f>
        <v>2.8896473265073948E-2</v>
      </c>
      <c r="V109" s="45">
        <f>Úrvinnsla!V109</f>
        <v>22760</v>
      </c>
      <c r="W109" s="46">
        <f>Úrvinnsla!W109</f>
        <v>11658</v>
      </c>
      <c r="X109" s="47">
        <f>Úrvinnsla!X109</f>
        <v>11102</v>
      </c>
      <c r="Y109" s="10">
        <f>Úrvinnsla!Y109</f>
        <v>-3.7891000806053197E-2</v>
      </c>
      <c r="Z109" s="53">
        <f>Úrvinnsla!Z109</f>
        <v>3.6083881536181389E-2</v>
      </c>
    </row>
    <row r="110" spans="1:26" x14ac:dyDescent="0.35">
      <c r="B110" s="95" t="s">
        <v>55</v>
      </c>
      <c r="C110" s="103">
        <f>Úrvinnsla!C110</f>
        <v>355</v>
      </c>
      <c r="D110" s="104">
        <f>Úrvinnsla!D110</f>
        <v>179</v>
      </c>
      <c r="E110" s="105">
        <f>Úrvinnsla!E110</f>
        <v>176</v>
      </c>
      <c r="F110" s="106">
        <f>Úrvinnsla!F110</f>
        <v>375</v>
      </c>
      <c r="G110" s="107">
        <f>Úrvinnsla!G110</f>
        <v>183</v>
      </c>
      <c r="H110" s="108">
        <f>Úrvinnsla!H110</f>
        <v>192</v>
      </c>
      <c r="I110" s="109">
        <f>Úrvinnsla!I110</f>
        <v>65</v>
      </c>
      <c r="J110" s="104">
        <f>Úrvinnsla!J110</f>
        <v>37</v>
      </c>
      <c r="K110" s="105">
        <f>Úrvinnsla!K110</f>
        <v>28</v>
      </c>
      <c r="L110" s="106">
        <f>Úrvinnsla!L110</f>
        <v>12</v>
      </c>
      <c r="M110" s="107">
        <f>Úrvinnsla!M110</f>
        <v>6</v>
      </c>
      <c r="N110" s="108">
        <f>Úrvinnsla!N110</f>
        <v>6</v>
      </c>
      <c r="P110" s="45">
        <f>Úrvinnsla!P110</f>
        <v>807</v>
      </c>
      <c r="Q110" s="46">
        <f>Úrvinnsla!Q110</f>
        <v>405</v>
      </c>
      <c r="R110" s="47">
        <f>Úrvinnsla!R110</f>
        <v>402</v>
      </c>
      <c r="S110" s="52">
        <f>Úrvinnsla!S110</f>
        <v>-3.0716723549488054E-2</v>
      </c>
      <c r="T110" s="53">
        <f>Úrvinnsla!T110</f>
        <v>3.0489192263936291E-2</v>
      </c>
      <c r="V110" s="45">
        <f>Úrvinnsla!V110</f>
        <v>23017</v>
      </c>
      <c r="W110" s="46">
        <f>Úrvinnsla!W110</f>
        <v>11870</v>
      </c>
      <c r="X110" s="47">
        <f>Úrvinnsla!X110</f>
        <v>11147</v>
      </c>
      <c r="Y110" s="10">
        <f>Úrvinnsla!Y110</f>
        <v>-3.8580046283054684E-2</v>
      </c>
      <c r="Z110" s="53">
        <f>Úrvinnsla!Z110</f>
        <v>3.6230141189318492E-2</v>
      </c>
    </row>
    <row r="111" spans="1:26" x14ac:dyDescent="0.35">
      <c r="B111" s="95" t="s">
        <v>56</v>
      </c>
      <c r="C111" s="103">
        <f>Úrvinnsla!C111</f>
        <v>362</v>
      </c>
      <c r="D111" s="104">
        <f>Úrvinnsla!D111</f>
        <v>204</v>
      </c>
      <c r="E111" s="105">
        <f>Úrvinnsla!E111</f>
        <v>158</v>
      </c>
      <c r="F111" s="106">
        <f>Úrvinnsla!F111</f>
        <v>371</v>
      </c>
      <c r="G111" s="107">
        <f>Úrvinnsla!G111</f>
        <v>208</v>
      </c>
      <c r="H111" s="108">
        <f>Úrvinnsla!H111</f>
        <v>163</v>
      </c>
      <c r="I111" s="109">
        <f>Úrvinnsla!I111</f>
        <v>44</v>
      </c>
      <c r="J111" s="104">
        <f>Úrvinnsla!J111</f>
        <v>28</v>
      </c>
      <c r="K111" s="105">
        <f>Úrvinnsla!K111</f>
        <v>16</v>
      </c>
      <c r="L111" s="106">
        <f>Úrvinnsla!L111</f>
        <v>20</v>
      </c>
      <c r="M111" s="107">
        <f>Úrvinnsla!M111</f>
        <v>16</v>
      </c>
      <c r="N111" s="108">
        <f>Úrvinnsla!N111</f>
        <v>4</v>
      </c>
      <c r="P111" s="45">
        <f>Úrvinnsla!P111</f>
        <v>797</v>
      </c>
      <c r="Q111" s="46">
        <f>Úrvinnsla!Q111</f>
        <v>456</v>
      </c>
      <c r="R111" s="47">
        <f>Úrvinnsla!R111</f>
        <v>341</v>
      </c>
      <c r="S111" s="52">
        <f>Úrvinnsla!S111</f>
        <v>-3.4584755403868031E-2</v>
      </c>
      <c r="T111" s="53">
        <f>Úrvinnsla!T111</f>
        <v>2.5862722791050435E-2</v>
      </c>
      <c r="V111" s="45">
        <f>Úrvinnsla!V111</f>
        <v>21632</v>
      </c>
      <c r="W111" s="46">
        <f>Úrvinnsla!W111</f>
        <v>11005</v>
      </c>
      <c r="X111" s="47">
        <f>Úrvinnsla!X111</f>
        <v>10627</v>
      </c>
      <c r="Y111" s="10">
        <f>Úrvinnsla!Y111</f>
        <v>-3.5768610728308066E-2</v>
      </c>
      <c r="Z111" s="53">
        <f>Úrvinnsla!Z111</f>
        <v>3.454002964195637E-2</v>
      </c>
    </row>
    <row r="112" spans="1:26" x14ac:dyDescent="0.35">
      <c r="B112" s="95" t="s">
        <v>57</v>
      </c>
      <c r="C112" s="103">
        <f>Úrvinnsla!C112</f>
        <v>400</v>
      </c>
      <c r="D112" s="104">
        <f>Úrvinnsla!D112</f>
        <v>269</v>
      </c>
      <c r="E112" s="105">
        <f>Úrvinnsla!E112</f>
        <v>131</v>
      </c>
      <c r="F112" s="106">
        <f>Úrvinnsla!F112</f>
        <v>420</v>
      </c>
      <c r="G112" s="107">
        <f>Úrvinnsla!G112</f>
        <v>257</v>
      </c>
      <c r="H112" s="108">
        <f>Úrvinnsla!H112</f>
        <v>163</v>
      </c>
      <c r="I112" s="109">
        <f>Úrvinnsla!I112</f>
        <v>41</v>
      </c>
      <c r="J112" s="104">
        <f>Úrvinnsla!J112</f>
        <v>17</v>
      </c>
      <c r="K112" s="105">
        <f>Úrvinnsla!K112</f>
        <v>24</v>
      </c>
      <c r="L112" s="106">
        <f>Úrvinnsla!L112</f>
        <v>28</v>
      </c>
      <c r="M112" s="107">
        <f>Úrvinnsla!M112</f>
        <v>24</v>
      </c>
      <c r="N112" s="108">
        <f>Úrvinnsla!N112</f>
        <v>4</v>
      </c>
      <c r="P112" s="45">
        <f>Úrvinnsla!P112</f>
        <v>889</v>
      </c>
      <c r="Q112" s="46">
        <f>Úrvinnsla!Q112</f>
        <v>567</v>
      </c>
      <c r="R112" s="47">
        <f>Úrvinnsla!R112</f>
        <v>322</v>
      </c>
      <c r="S112" s="52">
        <f>Úrvinnsla!S112</f>
        <v>-4.3003412969283276E-2</v>
      </c>
      <c r="T112" s="53">
        <f>Úrvinnsla!T112</f>
        <v>2.4421691315889268E-2</v>
      </c>
      <c r="V112" s="45">
        <f>Úrvinnsla!V112</f>
        <v>22993</v>
      </c>
      <c r="W112" s="46">
        <f>Úrvinnsla!W112</f>
        <v>11868</v>
      </c>
      <c r="X112" s="47">
        <f>Úrvinnsla!X112</f>
        <v>11125</v>
      </c>
      <c r="Y112" s="10">
        <f>Úrvinnsla!Y112</f>
        <v>-3.8573545854026364E-2</v>
      </c>
      <c r="Z112" s="53">
        <f>Úrvinnsla!Z112</f>
        <v>3.615863647000702E-2</v>
      </c>
    </row>
    <row r="113" spans="2:26" x14ac:dyDescent="0.35">
      <c r="B113" s="95" t="s">
        <v>58</v>
      </c>
      <c r="C113" s="103">
        <f>Úrvinnsla!C113</f>
        <v>443</v>
      </c>
      <c r="D113" s="104">
        <f>Úrvinnsla!D113</f>
        <v>313</v>
      </c>
      <c r="E113" s="105">
        <f>Úrvinnsla!E113</f>
        <v>130</v>
      </c>
      <c r="F113" s="106">
        <f>Úrvinnsla!F113</f>
        <v>528</v>
      </c>
      <c r="G113" s="107">
        <f>Úrvinnsla!G113</f>
        <v>371</v>
      </c>
      <c r="H113" s="108">
        <f>Úrvinnsla!H113</f>
        <v>157</v>
      </c>
      <c r="I113" s="109">
        <f>Úrvinnsla!I113</f>
        <v>37</v>
      </c>
      <c r="J113" s="104">
        <f>Úrvinnsla!J113</f>
        <v>20</v>
      </c>
      <c r="K113" s="105">
        <f>Úrvinnsla!K113</f>
        <v>17</v>
      </c>
      <c r="L113" s="106">
        <f>Úrvinnsla!L113</f>
        <v>83</v>
      </c>
      <c r="M113" s="107">
        <f>Úrvinnsla!M113</f>
        <v>77</v>
      </c>
      <c r="N113" s="108">
        <f>Úrvinnsla!N113</f>
        <v>6</v>
      </c>
      <c r="P113" s="45">
        <f>Úrvinnsla!P113</f>
        <v>1091</v>
      </c>
      <c r="Q113" s="46">
        <f>Úrvinnsla!Q113</f>
        <v>781</v>
      </c>
      <c r="R113" s="47">
        <f>Úrvinnsla!R113</f>
        <v>310</v>
      </c>
      <c r="S113" s="52">
        <f>Úrvinnsla!S113</f>
        <v>-5.9233978005309065E-2</v>
      </c>
      <c r="T113" s="53">
        <f>Úrvinnsla!T113</f>
        <v>2.3511566173682216E-2</v>
      </c>
      <c r="V113" s="45">
        <f>Úrvinnsla!V113</f>
        <v>22614</v>
      </c>
      <c r="W113" s="46">
        <f>Úrvinnsla!W113</f>
        <v>11910</v>
      </c>
      <c r="X113" s="47">
        <f>Úrvinnsla!X113</f>
        <v>10704</v>
      </c>
      <c r="Y113" s="10">
        <f>Úrvinnsla!Y113</f>
        <v>-3.8710054863621002E-2</v>
      </c>
      <c r="Z113" s="53">
        <f>Úrvinnsla!Z113</f>
        <v>3.4790296159546527E-2</v>
      </c>
    </row>
    <row r="114" spans="2:26" x14ac:dyDescent="0.35">
      <c r="B114" s="95" t="s">
        <v>59</v>
      </c>
      <c r="C114" s="103">
        <f>Úrvinnsla!C114</f>
        <v>492</v>
      </c>
      <c r="D114" s="104">
        <f>Úrvinnsla!D114</f>
        <v>341</v>
      </c>
      <c r="E114" s="105">
        <f>Úrvinnsla!E114</f>
        <v>151</v>
      </c>
      <c r="F114" s="106">
        <f>Úrvinnsla!F114</f>
        <v>561</v>
      </c>
      <c r="G114" s="107">
        <f>Úrvinnsla!G114</f>
        <v>409</v>
      </c>
      <c r="H114" s="108">
        <f>Úrvinnsla!H114</f>
        <v>152</v>
      </c>
      <c r="I114" s="109">
        <f>Úrvinnsla!I114</f>
        <v>35</v>
      </c>
      <c r="J114" s="104">
        <f>Úrvinnsla!J114</f>
        <v>22</v>
      </c>
      <c r="K114" s="105">
        <f>Úrvinnsla!K114</f>
        <v>13</v>
      </c>
      <c r="L114" s="106">
        <f>Úrvinnsla!L114</f>
        <v>80</v>
      </c>
      <c r="M114" s="107">
        <f>Úrvinnsla!M114</f>
        <v>78</v>
      </c>
      <c r="N114" s="108">
        <f>Úrvinnsla!N114</f>
        <v>2</v>
      </c>
      <c r="P114" s="45">
        <f>Úrvinnsla!P114</f>
        <v>1168</v>
      </c>
      <c r="Q114" s="46">
        <f>Úrvinnsla!Q114</f>
        <v>850</v>
      </c>
      <c r="R114" s="47">
        <f>Úrvinnsla!R114</f>
        <v>318</v>
      </c>
      <c r="S114" s="52">
        <f>Úrvinnsla!S114</f>
        <v>-6.4467197572999624E-2</v>
      </c>
      <c r="T114" s="53">
        <f>Úrvinnsla!T114</f>
        <v>2.4118316268486917E-2</v>
      </c>
      <c r="V114" s="45">
        <f>Úrvinnsla!V114</f>
        <v>21014</v>
      </c>
      <c r="W114" s="46">
        <f>Úrvinnsla!W114</f>
        <v>11009</v>
      </c>
      <c r="X114" s="47">
        <f>Úrvinnsla!X114</f>
        <v>10005</v>
      </c>
      <c r="Y114" s="10">
        <f>Úrvinnsla!Y114</f>
        <v>-3.5781611586364698E-2</v>
      </c>
      <c r="Z114" s="53">
        <f>Úrvinnsla!Z114</f>
        <v>3.2518396214150133E-2</v>
      </c>
    </row>
    <row r="115" spans="2:26" x14ac:dyDescent="0.35">
      <c r="B115" s="95" t="s">
        <v>60</v>
      </c>
      <c r="C115" s="103">
        <f>Úrvinnsla!C115</f>
        <v>539</v>
      </c>
      <c r="D115" s="104">
        <f>Úrvinnsla!D115</f>
        <v>386</v>
      </c>
      <c r="E115" s="105">
        <f>Úrvinnsla!E115</f>
        <v>153</v>
      </c>
      <c r="F115" s="106">
        <f>Úrvinnsla!F115</f>
        <v>634</v>
      </c>
      <c r="G115" s="107">
        <f>Úrvinnsla!G115</f>
        <v>443</v>
      </c>
      <c r="H115" s="108">
        <f>Úrvinnsla!H115</f>
        <v>191</v>
      </c>
      <c r="I115" s="109">
        <f>Úrvinnsla!I115</f>
        <v>54</v>
      </c>
      <c r="J115" s="104">
        <f>Úrvinnsla!J115</f>
        <v>21</v>
      </c>
      <c r="K115" s="105">
        <f>Úrvinnsla!K115</f>
        <v>33</v>
      </c>
      <c r="L115" s="106">
        <f>Úrvinnsla!L115</f>
        <v>90</v>
      </c>
      <c r="M115" s="107">
        <f>Úrvinnsla!M115</f>
        <v>85</v>
      </c>
      <c r="N115" s="108">
        <f>Úrvinnsla!N115</f>
        <v>5</v>
      </c>
      <c r="P115" s="45">
        <f>Úrvinnsla!P115</f>
        <v>1317</v>
      </c>
      <c r="Q115" s="46">
        <f>Úrvinnsla!Q115</f>
        <v>935</v>
      </c>
      <c r="R115" s="47">
        <f>Úrvinnsla!R115</f>
        <v>382</v>
      </c>
      <c r="S115" s="52">
        <f>Úrvinnsla!S115</f>
        <v>-7.0913917330299586E-2</v>
      </c>
      <c r="T115" s="53">
        <f>Úrvinnsla!T115</f>
        <v>2.8972317026924536E-2</v>
      </c>
      <c r="V115" s="45">
        <f>Úrvinnsla!V115</f>
        <v>22939</v>
      </c>
      <c r="W115" s="46">
        <f>Úrvinnsla!W115</f>
        <v>11824</v>
      </c>
      <c r="X115" s="47">
        <f>Úrvinnsla!X115</f>
        <v>11115</v>
      </c>
      <c r="Y115" s="10">
        <f>Úrvinnsla!Y115</f>
        <v>-3.8430536415403414E-2</v>
      </c>
      <c r="Z115" s="53">
        <f>Úrvinnsla!Z115</f>
        <v>3.6126134324865444E-2</v>
      </c>
    </row>
    <row r="116" spans="2:26" x14ac:dyDescent="0.35">
      <c r="B116" s="95" t="s">
        <v>61</v>
      </c>
      <c r="C116" s="103">
        <f>Úrvinnsla!C116</f>
        <v>683</v>
      </c>
      <c r="D116" s="104">
        <f>Úrvinnsla!D116</f>
        <v>514</v>
      </c>
      <c r="E116" s="105">
        <f>Úrvinnsla!E116</f>
        <v>169</v>
      </c>
      <c r="F116" s="106">
        <f>Úrvinnsla!F116</f>
        <v>519</v>
      </c>
      <c r="G116" s="107">
        <f>Úrvinnsla!G116</f>
        <v>349</v>
      </c>
      <c r="H116" s="108">
        <f>Úrvinnsla!H116</f>
        <v>170</v>
      </c>
      <c r="I116" s="109">
        <f>Úrvinnsla!I116</f>
        <v>47</v>
      </c>
      <c r="J116" s="104">
        <f>Úrvinnsla!J116</f>
        <v>24</v>
      </c>
      <c r="K116" s="105">
        <f>Úrvinnsla!K116</f>
        <v>23</v>
      </c>
      <c r="L116" s="106">
        <f>Úrvinnsla!L116</f>
        <v>81</v>
      </c>
      <c r="M116" s="107">
        <f>Úrvinnsla!M116</f>
        <v>73</v>
      </c>
      <c r="N116" s="108">
        <f>Úrvinnsla!N116</f>
        <v>8</v>
      </c>
      <c r="P116" s="45">
        <f>Úrvinnsla!P116</f>
        <v>1330</v>
      </c>
      <c r="Q116" s="46">
        <f>Úrvinnsla!Q116</f>
        <v>960</v>
      </c>
      <c r="R116" s="47">
        <f>Úrvinnsla!R116</f>
        <v>370</v>
      </c>
      <c r="S116" s="52">
        <f>Úrvinnsla!S116</f>
        <v>-7.2810011376564274E-2</v>
      </c>
      <c r="T116" s="53">
        <f>Úrvinnsla!T116</f>
        <v>2.8062191884717484E-2</v>
      </c>
      <c r="V116" s="45">
        <f>Úrvinnsla!V116</f>
        <v>22236</v>
      </c>
      <c r="W116" s="46">
        <f>Úrvinnsla!W116</f>
        <v>11680</v>
      </c>
      <c r="X116" s="47">
        <f>Úrvinnsla!X116</f>
        <v>10556</v>
      </c>
      <c r="Y116" s="10">
        <f>Úrvinnsla!Y116</f>
        <v>-3.7962505525364676E-2</v>
      </c>
      <c r="Z116" s="53">
        <f>Úrvinnsla!Z116</f>
        <v>3.4309264411451157E-2</v>
      </c>
    </row>
    <row r="117" spans="2:26" x14ac:dyDescent="0.35">
      <c r="B117" s="95" t="s">
        <v>62</v>
      </c>
      <c r="C117" s="103">
        <f>Úrvinnsla!C117</f>
        <v>550</v>
      </c>
      <c r="D117" s="104">
        <f>Úrvinnsla!D117</f>
        <v>417</v>
      </c>
      <c r="E117" s="105">
        <f>Úrvinnsla!E117</f>
        <v>133</v>
      </c>
      <c r="F117" s="106">
        <f>Úrvinnsla!F117</f>
        <v>424</v>
      </c>
      <c r="G117" s="107">
        <f>Úrvinnsla!G117</f>
        <v>282</v>
      </c>
      <c r="H117" s="108">
        <f>Úrvinnsla!H117</f>
        <v>142</v>
      </c>
      <c r="I117" s="109">
        <f>Úrvinnsla!I117</f>
        <v>51</v>
      </c>
      <c r="J117" s="104">
        <f>Úrvinnsla!J117</f>
        <v>31</v>
      </c>
      <c r="K117" s="105">
        <f>Úrvinnsla!K117</f>
        <v>20</v>
      </c>
      <c r="L117" s="106">
        <f>Úrvinnsla!L117</f>
        <v>63</v>
      </c>
      <c r="M117" s="107">
        <f>Úrvinnsla!M117</f>
        <v>60</v>
      </c>
      <c r="N117" s="108">
        <f>Úrvinnsla!N117</f>
        <v>3</v>
      </c>
      <c r="P117" s="45">
        <f>Úrvinnsla!P117</f>
        <v>1088</v>
      </c>
      <c r="Q117" s="46">
        <f>Úrvinnsla!Q117</f>
        <v>790</v>
      </c>
      <c r="R117" s="47">
        <f>Úrvinnsla!R117</f>
        <v>298</v>
      </c>
      <c r="S117" s="52">
        <f>Úrvinnsla!S117</f>
        <v>-5.9916571861964356E-2</v>
      </c>
      <c r="T117" s="53">
        <f>Úrvinnsla!T117</f>
        <v>2.2601441031475163E-2</v>
      </c>
      <c r="V117" s="45">
        <f>Úrvinnsla!V117</f>
        <v>19917</v>
      </c>
      <c r="W117" s="46">
        <f>Úrvinnsla!W117</f>
        <v>10405</v>
      </c>
      <c r="X117" s="47">
        <f>Úrvinnsla!X117</f>
        <v>9512</v>
      </c>
      <c r="Y117" s="10">
        <f>Úrvinnsla!Y117</f>
        <v>-3.3818482019813308E-2</v>
      </c>
      <c r="Z117" s="53">
        <f>Úrvinnsla!Z117</f>
        <v>3.0916040458670271E-2</v>
      </c>
    </row>
    <row r="118" spans="2:26" x14ac:dyDescent="0.35">
      <c r="B118" s="95" t="s">
        <v>63</v>
      </c>
      <c r="C118" s="103">
        <f>Úrvinnsla!C118</f>
        <v>374</v>
      </c>
      <c r="D118" s="104">
        <f>Úrvinnsla!D118</f>
        <v>253</v>
      </c>
      <c r="E118" s="105">
        <f>Úrvinnsla!E118</f>
        <v>121</v>
      </c>
      <c r="F118" s="106">
        <f>Úrvinnsla!F118</f>
        <v>354</v>
      </c>
      <c r="G118" s="107">
        <f>Úrvinnsla!G118</f>
        <v>235</v>
      </c>
      <c r="H118" s="108">
        <f>Úrvinnsla!H118</f>
        <v>119</v>
      </c>
      <c r="I118" s="109">
        <f>Úrvinnsla!I118</f>
        <v>50</v>
      </c>
      <c r="J118" s="104">
        <f>Úrvinnsla!J118</f>
        <v>29</v>
      </c>
      <c r="K118" s="105">
        <f>Úrvinnsla!K118</f>
        <v>21</v>
      </c>
      <c r="L118" s="106">
        <f>Úrvinnsla!L118</f>
        <v>35</v>
      </c>
      <c r="M118" s="107">
        <f>Úrvinnsla!M118</f>
        <v>33</v>
      </c>
      <c r="N118" s="108">
        <f>Úrvinnsla!N118</f>
        <v>2</v>
      </c>
      <c r="P118" s="45">
        <f>Úrvinnsla!P118</f>
        <v>813</v>
      </c>
      <c r="Q118" s="46">
        <f>Úrvinnsla!Q118</f>
        <v>550</v>
      </c>
      <c r="R118" s="47">
        <f>Úrvinnsla!R118</f>
        <v>263</v>
      </c>
      <c r="S118" s="52">
        <f>Úrvinnsla!S118</f>
        <v>-4.1714069017823284E-2</v>
      </c>
      <c r="T118" s="53">
        <f>Úrvinnsla!T118</f>
        <v>1.9946909366704589E-2</v>
      </c>
      <c r="V118" s="45">
        <f>Úrvinnsla!V118</f>
        <v>16976</v>
      </c>
      <c r="W118" s="46">
        <f>Úrvinnsla!W118</f>
        <v>8754</v>
      </c>
      <c r="X118" s="47">
        <f>Úrvinnsla!X118</f>
        <v>8222</v>
      </c>
      <c r="Y118" s="10">
        <f>Úrvinnsla!Y118</f>
        <v>-2.8452377856938559E-2</v>
      </c>
      <c r="Z118" s="53">
        <f>Úrvinnsla!Z118</f>
        <v>2.6723263735406538E-2</v>
      </c>
    </row>
    <row r="119" spans="2:26" x14ac:dyDescent="0.35">
      <c r="B119" s="95" t="s">
        <v>64</v>
      </c>
      <c r="C119" s="103">
        <f>Úrvinnsla!C119</f>
        <v>246</v>
      </c>
      <c r="D119" s="104">
        <f>Úrvinnsla!D119</f>
        <v>142</v>
      </c>
      <c r="E119" s="105">
        <f>Úrvinnsla!E119</f>
        <v>104</v>
      </c>
      <c r="F119" s="106">
        <f>Úrvinnsla!F119</f>
        <v>235</v>
      </c>
      <c r="G119" s="107">
        <f>Úrvinnsla!G119</f>
        <v>127</v>
      </c>
      <c r="H119" s="108">
        <f>Úrvinnsla!H119</f>
        <v>108</v>
      </c>
      <c r="I119" s="109">
        <f>Úrvinnsla!I119</f>
        <v>36</v>
      </c>
      <c r="J119" s="104">
        <f>Úrvinnsla!J119</f>
        <v>21</v>
      </c>
      <c r="K119" s="105">
        <f>Úrvinnsla!K119</f>
        <v>15</v>
      </c>
      <c r="L119" s="106">
        <f>Úrvinnsla!L119</f>
        <v>8</v>
      </c>
      <c r="M119" s="107">
        <f>Úrvinnsla!M119</f>
        <v>5</v>
      </c>
      <c r="N119" s="108">
        <f>Úrvinnsla!N119</f>
        <v>3</v>
      </c>
      <c r="P119" s="45">
        <f>Úrvinnsla!P119</f>
        <v>525</v>
      </c>
      <c r="Q119" s="46">
        <f>Úrvinnsla!Q119</f>
        <v>295</v>
      </c>
      <c r="R119" s="47">
        <f>Úrvinnsla!R119</f>
        <v>230</v>
      </c>
      <c r="S119" s="52">
        <f>Úrvinnsla!S119</f>
        <v>-2.2373909745923397E-2</v>
      </c>
      <c r="T119" s="53">
        <f>Úrvinnsla!T119</f>
        <v>1.7444065225635193E-2</v>
      </c>
      <c r="V119" s="45">
        <f>Úrvinnsla!V119</f>
        <v>13234</v>
      </c>
      <c r="W119" s="46">
        <f>Úrvinnsla!W119</f>
        <v>6713</v>
      </c>
      <c r="X119" s="47">
        <f>Úrvinnsla!X119</f>
        <v>6521</v>
      </c>
      <c r="Y119" s="10">
        <f>Úrvinnsla!Y119</f>
        <v>-2.1818690033542212E-2</v>
      </c>
      <c r="Z119" s="53">
        <f>Úrvinnsla!Z119</f>
        <v>2.1194648846823889E-2</v>
      </c>
    </row>
    <row r="120" spans="2:26" x14ac:dyDescent="0.35">
      <c r="B120" s="95" t="s">
        <v>65</v>
      </c>
      <c r="C120" s="103">
        <f>Úrvinnsla!C120</f>
        <v>145</v>
      </c>
      <c r="D120" s="104">
        <f>Úrvinnsla!D120</f>
        <v>75</v>
      </c>
      <c r="E120" s="105">
        <f>Úrvinnsla!E120</f>
        <v>70</v>
      </c>
      <c r="F120" s="106">
        <f>Úrvinnsla!F120</f>
        <v>166</v>
      </c>
      <c r="G120" s="107">
        <f>Úrvinnsla!G120</f>
        <v>96</v>
      </c>
      <c r="H120" s="108">
        <f>Úrvinnsla!H120</f>
        <v>70</v>
      </c>
      <c r="I120" s="109">
        <f>Úrvinnsla!I120</f>
        <v>26</v>
      </c>
      <c r="J120" s="104">
        <f>Úrvinnsla!J120</f>
        <v>15</v>
      </c>
      <c r="K120" s="105">
        <f>Úrvinnsla!K120</f>
        <v>11</v>
      </c>
      <c r="L120" s="106">
        <f>Úrvinnsla!L120</f>
        <v>2</v>
      </c>
      <c r="M120" s="107">
        <f>Úrvinnsla!M120</f>
        <v>2</v>
      </c>
      <c r="N120" s="108">
        <f>Úrvinnsla!N120</f>
        <v>0</v>
      </c>
      <c r="P120" s="45">
        <f>Úrvinnsla!P120</f>
        <v>339</v>
      </c>
      <c r="Q120" s="46">
        <f>Úrvinnsla!Q120</f>
        <v>188</v>
      </c>
      <c r="R120" s="47">
        <f>Úrvinnsla!R120</f>
        <v>151</v>
      </c>
      <c r="S120" s="52">
        <f>Úrvinnsla!S120</f>
        <v>-1.4258627227910504E-2</v>
      </c>
      <c r="T120" s="53">
        <f>Úrvinnsla!T120</f>
        <v>1.1452408039438757E-2</v>
      </c>
      <c r="V120" s="45">
        <f>Úrvinnsla!V120</f>
        <v>9434</v>
      </c>
      <c r="W120" s="46">
        <f>Úrvinnsla!W120</f>
        <v>4639</v>
      </c>
      <c r="X120" s="47">
        <f>Úrvinnsla!X120</f>
        <v>4795</v>
      </c>
      <c r="Y120" s="10">
        <f>Úrvinnsla!Y120</f>
        <v>-1.5077745131178658E-2</v>
      </c>
      <c r="Z120" s="53">
        <f>Úrvinnsla!Z120</f>
        <v>1.5584778595387296E-2</v>
      </c>
    </row>
    <row r="121" spans="2:26" x14ac:dyDescent="0.35">
      <c r="B121" s="95" t="s">
        <v>66</v>
      </c>
      <c r="C121" s="103">
        <f>Úrvinnsla!C121</f>
        <v>143</v>
      </c>
      <c r="D121" s="104">
        <f>Úrvinnsla!D121</f>
        <v>79</v>
      </c>
      <c r="E121" s="105">
        <f>Úrvinnsla!E121</f>
        <v>64</v>
      </c>
      <c r="F121" s="106">
        <f>Úrvinnsla!F121</f>
        <v>126</v>
      </c>
      <c r="G121" s="107">
        <f>Úrvinnsla!G121</f>
        <v>63</v>
      </c>
      <c r="H121" s="108">
        <f>Úrvinnsla!H121</f>
        <v>63</v>
      </c>
      <c r="I121" s="109">
        <f>Úrvinnsla!I121</f>
        <v>33</v>
      </c>
      <c r="J121" s="104">
        <f>Úrvinnsla!J121</f>
        <v>15</v>
      </c>
      <c r="K121" s="105">
        <f>Úrvinnsla!K121</f>
        <v>18</v>
      </c>
      <c r="L121" s="106">
        <f>Úrvinnsla!L121</f>
        <v>5</v>
      </c>
      <c r="M121" s="107">
        <f>Úrvinnsla!M121</f>
        <v>4</v>
      </c>
      <c r="N121" s="108">
        <f>Úrvinnsla!N121</f>
        <v>1</v>
      </c>
      <c r="P121" s="45">
        <f>Úrvinnsla!P121</f>
        <v>307</v>
      </c>
      <c r="Q121" s="46">
        <f>Úrvinnsla!Q121</f>
        <v>161</v>
      </c>
      <c r="R121" s="47">
        <f>Úrvinnsla!R121</f>
        <v>146</v>
      </c>
      <c r="S121" s="52">
        <f>Úrvinnsla!S121</f>
        <v>-1.2210845657944634E-2</v>
      </c>
      <c r="T121" s="53">
        <f>Úrvinnsla!T121</f>
        <v>1.1073189230185817E-2</v>
      </c>
      <c r="V121" s="45">
        <f>Úrvinnsla!V121</f>
        <v>8740</v>
      </c>
      <c r="W121" s="46">
        <f>Úrvinnsla!W121</f>
        <v>4132</v>
      </c>
      <c r="X121" s="47">
        <f>Úrvinnsla!X121</f>
        <v>4608</v>
      </c>
      <c r="Y121" s="10">
        <f>Úrvinnsla!Y121</f>
        <v>-1.3429886372500584E-2</v>
      </c>
      <c r="Z121" s="53">
        <f>Úrvinnsla!Z121</f>
        <v>1.4976988481239762E-2</v>
      </c>
    </row>
    <row r="122" spans="2:26" x14ac:dyDescent="0.35">
      <c r="B122" s="95" t="s">
        <v>67</v>
      </c>
      <c r="C122" s="103">
        <f>Úrvinnsla!C122</f>
        <v>104</v>
      </c>
      <c r="D122" s="104">
        <f>Úrvinnsla!D122</f>
        <v>54</v>
      </c>
      <c r="E122" s="105">
        <f>Úrvinnsla!E122</f>
        <v>50</v>
      </c>
      <c r="F122" s="106">
        <f>Úrvinnsla!F122</f>
        <v>121</v>
      </c>
      <c r="G122" s="107">
        <f>Úrvinnsla!G122</f>
        <v>69</v>
      </c>
      <c r="H122" s="108">
        <f>Úrvinnsla!H122</f>
        <v>52</v>
      </c>
      <c r="I122" s="109">
        <f>Úrvinnsla!I122</f>
        <v>35</v>
      </c>
      <c r="J122" s="104">
        <f>Úrvinnsla!J122</f>
        <v>19</v>
      </c>
      <c r="K122" s="105">
        <f>Úrvinnsla!K122</f>
        <v>16</v>
      </c>
      <c r="L122" s="106">
        <f>Úrvinnsla!L122</f>
        <v>1</v>
      </c>
      <c r="M122" s="107">
        <f>Úrvinnsla!M122</f>
        <v>1</v>
      </c>
      <c r="N122" s="108">
        <f>Úrvinnsla!N122</f>
        <v>0</v>
      </c>
      <c r="P122" s="45">
        <f>Úrvinnsla!P122</f>
        <v>261</v>
      </c>
      <c r="Q122" s="46">
        <f>Úrvinnsla!Q122</f>
        <v>143</v>
      </c>
      <c r="R122" s="47">
        <f>Úrvinnsla!R122</f>
        <v>118</v>
      </c>
      <c r="S122" s="52">
        <f>Úrvinnsla!S122</f>
        <v>-1.0845657944634053E-2</v>
      </c>
      <c r="T122" s="53">
        <f>Úrvinnsla!T122</f>
        <v>8.9495638983693587E-3</v>
      </c>
      <c r="V122" s="45">
        <f>Úrvinnsla!V122</f>
        <v>7820</v>
      </c>
      <c r="W122" s="46">
        <f>Úrvinnsla!W122</f>
        <v>3601</v>
      </c>
      <c r="X122" s="47">
        <f>Úrvinnsla!X122</f>
        <v>4219</v>
      </c>
      <c r="Y122" s="10">
        <f>Úrvinnsla!Y122</f>
        <v>-1.1704022465482722E-2</v>
      </c>
      <c r="Z122" s="53">
        <f>Úrvinnsla!Z122</f>
        <v>1.3712655035232325E-2</v>
      </c>
    </row>
    <row r="123" spans="2:26" x14ac:dyDescent="0.35">
      <c r="B123" s="95" t="s">
        <v>68</v>
      </c>
      <c r="C123" s="103">
        <f>Úrvinnsla!C123</f>
        <v>84</v>
      </c>
      <c r="D123" s="104">
        <f>Úrvinnsla!D123</f>
        <v>31</v>
      </c>
      <c r="E123" s="105">
        <f>Úrvinnsla!E123</f>
        <v>53</v>
      </c>
      <c r="F123" s="106">
        <f>Úrvinnsla!F123</f>
        <v>87</v>
      </c>
      <c r="G123" s="107">
        <f>Úrvinnsla!G123</f>
        <v>39</v>
      </c>
      <c r="H123" s="108">
        <f>Úrvinnsla!H123</f>
        <v>48</v>
      </c>
      <c r="I123" s="109">
        <f>Úrvinnsla!I123</f>
        <v>17</v>
      </c>
      <c r="J123" s="104">
        <f>Úrvinnsla!J123</f>
        <v>7</v>
      </c>
      <c r="K123" s="105">
        <f>Úrvinnsla!K123</f>
        <v>10</v>
      </c>
      <c r="L123" s="106">
        <f>Úrvinnsla!L123</f>
        <v>2</v>
      </c>
      <c r="M123" s="107">
        <f>Úrvinnsla!M123</f>
        <v>1</v>
      </c>
      <c r="N123" s="108">
        <f>Úrvinnsla!N123</f>
        <v>1</v>
      </c>
      <c r="P123" s="45">
        <f>Úrvinnsla!P123</f>
        <v>190</v>
      </c>
      <c r="Q123" s="46">
        <f>Úrvinnsla!Q123</f>
        <v>78</v>
      </c>
      <c r="R123" s="47">
        <f>Úrvinnsla!R123</f>
        <v>112</v>
      </c>
      <c r="S123" s="52">
        <f>Úrvinnsla!S123</f>
        <v>-5.9158134243458473E-3</v>
      </c>
      <c r="T123" s="53">
        <f>Úrvinnsla!T123</f>
        <v>8.4945013272658323E-3</v>
      </c>
      <c r="V123" s="45">
        <f>Úrvinnsla!V123</f>
        <v>5352</v>
      </c>
      <c r="W123" s="46">
        <f>Úrvinnsla!W123</f>
        <v>2243</v>
      </c>
      <c r="X123" s="47">
        <f>Úrvinnsla!X123</f>
        <v>3109</v>
      </c>
      <c r="Y123" s="10">
        <f>Úrvinnsla!Y123</f>
        <v>-7.2902311552562465E-3</v>
      </c>
      <c r="Z123" s="53">
        <f>Úrvinnsla!Z123</f>
        <v>1.0104916924517019E-2</v>
      </c>
    </row>
    <row r="124" spans="2:26" x14ac:dyDescent="0.35">
      <c r="B124" s="95" t="s">
        <v>69</v>
      </c>
      <c r="C124" s="103">
        <f>Úrvinnsla!C124</f>
        <v>47</v>
      </c>
      <c r="D124" s="104">
        <f>Úrvinnsla!D124</f>
        <v>22</v>
      </c>
      <c r="E124" s="105">
        <f>Úrvinnsla!E124</f>
        <v>25</v>
      </c>
      <c r="F124" s="106">
        <f>Úrvinnsla!F124</f>
        <v>39</v>
      </c>
      <c r="G124" s="107">
        <f>Úrvinnsla!G124</f>
        <v>16</v>
      </c>
      <c r="H124" s="108">
        <f>Úrvinnsla!H124</f>
        <v>23</v>
      </c>
      <c r="I124" s="109">
        <f>Úrvinnsla!I124</f>
        <v>2</v>
      </c>
      <c r="J124" s="104">
        <f>Úrvinnsla!J124</f>
        <v>0</v>
      </c>
      <c r="K124" s="105">
        <f>Úrvinnsla!K124</f>
        <v>2</v>
      </c>
      <c r="L124" s="106">
        <f>Úrvinnsla!L124</f>
        <v>2</v>
      </c>
      <c r="M124" s="107">
        <f>Úrvinnsla!M124</f>
        <v>1</v>
      </c>
      <c r="N124" s="108">
        <f>Úrvinnsla!N124</f>
        <v>1</v>
      </c>
      <c r="P124" s="45">
        <f>Úrvinnsla!P124</f>
        <v>90</v>
      </c>
      <c r="Q124" s="46">
        <f>Úrvinnsla!Q124</f>
        <v>39</v>
      </c>
      <c r="R124" s="47">
        <f>Úrvinnsla!R124</f>
        <v>51</v>
      </c>
      <c r="S124" s="52">
        <f>Úrvinnsla!S124</f>
        <v>-2.9579067121729237E-3</v>
      </c>
      <c r="T124" s="53">
        <f>Úrvinnsla!T124</f>
        <v>3.8680318543799774E-3</v>
      </c>
      <c r="V124" s="45">
        <f>Úrvinnsla!V124</f>
        <v>2947</v>
      </c>
      <c r="W124" s="46">
        <f>Úrvinnsla!W124</f>
        <v>1139</v>
      </c>
      <c r="X124" s="47">
        <f>Úrvinnsla!X124</f>
        <v>1808</v>
      </c>
      <c r="Y124" s="10">
        <f>Úrvinnsla!Y124</f>
        <v>-3.7019943316258875E-3</v>
      </c>
      <c r="Z124" s="53">
        <f>Úrvinnsla!Z124</f>
        <v>5.8763878415975454E-3</v>
      </c>
    </row>
    <row r="125" spans="2:26" x14ac:dyDescent="0.35">
      <c r="B125" s="95" t="s">
        <v>70</v>
      </c>
      <c r="C125" s="103">
        <f>Úrvinnsla!C125</f>
        <v>18</v>
      </c>
      <c r="D125" s="104">
        <f>Úrvinnsla!D125</f>
        <v>7</v>
      </c>
      <c r="E125" s="105">
        <f>Úrvinnsla!E125</f>
        <v>11</v>
      </c>
      <c r="F125" s="106">
        <f>Úrvinnsla!F125</f>
        <v>15</v>
      </c>
      <c r="G125" s="107">
        <f>Úrvinnsla!G125</f>
        <v>6</v>
      </c>
      <c r="H125" s="108">
        <f>Úrvinnsla!H125</f>
        <v>9</v>
      </c>
      <c r="I125" s="109">
        <f>Úrvinnsla!I125</f>
        <v>3</v>
      </c>
      <c r="J125" s="104">
        <f>Úrvinnsla!J125</f>
        <v>1</v>
      </c>
      <c r="K125" s="105">
        <f>Úrvinnsla!K125</f>
        <v>2</v>
      </c>
      <c r="L125" s="106">
        <f>Úrvinnsla!L125</f>
        <v>0</v>
      </c>
      <c r="M125" s="107">
        <f>Úrvinnsla!M125</f>
        <v>0</v>
      </c>
      <c r="N125" s="108">
        <f>Úrvinnsla!N125</f>
        <v>0</v>
      </c>
      <c r="P125" s="45">
        <f>Úrvinnsla!P125</f>
        <v>36</v>
      </c>
      <c r="Q125" s="46">
        <f>Úrvinnsla!Q125</f>
        <v>14</v>
      </c>
      <c r="R125" s="47">
        <f>Úrvinnsla!R125</f>
        <v>22</v>
      </c>
      <c r="S125" s="52">
        <f>Úrvinnsla!S125</f>
        <v>-1.061812665908229E-3</v>
      </c>
      <c r="T125" s="53">
        <f>Úrvinnsla!T125</f>
        <v>1.6685627607129314E-3</v>
      </c>
      <c r="V125" s="45">
        <f>Úrvinnsla!V125</f>
        <v>1065</v>
      </c>
      <c r="W125" s="46">
        <f>Úrvinnsla!W125</f>
        <v>350</v>
      </c>
      <c r="X125" s="47">
        <f>Úrvinnsla!X125</f>
        <v>715</v>
      </c>
      <c r="Y125" s="10">
        <f>Úrvinnsla!Y125</f>
        <v>-1.137575079955277E-3</v>
      </c>
      <c r="Z125" s="53">
        <f>Úrvinnsla!Z125</f>
        <v>2.3239033776229229E-3</v>
      </c>
    </row>
    <row r="126" spans="2:26" x14ac:dyDescent="0.35">
      <c r="B126" s="95" t="s">
        <v>71</v>
      </c>
      <c r="C126" s="103">
        <f>Úrvinnsla!C126</f>
        <v>4</v>
      </c>
      <c r="D126" s="104">
        <f>Úrvinnsla!D126</f>
        <v>1</v>
      </c>
      <c r="E126" s="105">
        <f>Úrvinnsla!E126</f>
        <v>3</v>
      </c>
      <c r="F126" s="106">
        <f>Úrvinnsla!F126</f>
        <v>2</v>
      </c>
      <c r="G126" s="107">
        <f>Úrvinnsla!G126</f>
        <v>0</v>
      </c>
      <c r="H126" s="108">
        <f>Úrvinnsla!H126</f>
        <v>2</v>
      </c>
      <c r="I126" s="109">
        <f>Úrvinnsla!I126</f>
        <v>0</v>
      </c>
      <c r="J126" s="104">
        <f>Úrvinnsla!J126</f>
        <v>0</v>
      </c>
      <c r="K126" s="105">
        <f>Úrvinnsla!K126</f>
        <v>0</v>
      </c>
      <c r="L126" s="106">
        <f>Úrvinnsla!L126</f>
        <v>0</v>
      </c>
      <c r="M126" s="107">
        <f>Úrvinnsla!M126</f>
        <v>0</v>
      </c>
      <c r="N126" s="108">
        <f>Úrvinnsla!N126</f>
        <v>0</v>
      </c>
      <c r="P126" s="45">
        <f>Úrvinnsla!P126</f>
        <v>6</v>
      </c>
      <c r="Q126" s="46">
        <f>Úrvinnsla!Q126</f>
        <v>1</v>
      </c>
      <c r="R126" s="47">
        <f>Úrvinnsla!R126</f>
        <v>5</v>
      </c>
      <c r="S126" s="52">
        <f>Úrvinnsla!S126</f>
        <v>-7.5843761850587782E-5</v>
      </c>
      <c r="T126" s="53">
        <f>Úrvinnsla!T126</f>
        <v>3.7921880925293893E-4</v>
      </c>
      <c r="V126" s="45">
        <f>Úrvinnsla!V126</f>
        <v>242</v>
      </c>
      <c r="W126" s="46">
        <f>Úrvinnsla!W126</f>
        <v>52</v>
      </c>
      <c r="X126" s="47">
        <f>Úrvinnsla!X126</f>
        <v>190</v>
      </c>
      <c r="Y126" s="10">
        <f>Úrvinnsla!Y126</f>
        <v>-1.6901115473621258E-4</v>
      </c>
      <c r="Z126" s="53">
        <f>Úrvinnsla!Z126</f>
        <v>6.175407576900075E-4</v>
      </c>
    </row>
    <row r="127" spans="2:26" ht="15" thickBot="1" x14ac:dyDescent="0.4">
      <c r="B127" s="95" t="s">
        <v>72</v>
      </c>
      <c r="C127" s="110">
        <f>Úrvinnsla!C127</f>
        <v>2</v>
      </c>
      <c r="D127" s="111">
        <f>Úrvinnsla!D127</f>
        <v>0</v>
      </c>
      <c r="E127" s="112">
        <f>Úrvinnsla!E127</f>
        <v>2</v>
      </c>
      <c r="F127" s="113">
        <f>Úrvinnsla!F127</f>
        <v>0</v>
      </c>
      <c r="G127" s="114">
        <f>Úrvinnsla!G127</f>
        <v>0</v>
      </c>
      <c r="H127" s="115">
        <f>Úrvinnsla!H127</f>
        <v>0</v>
      </c>
      <c r="I127" s="116">
        <f>Úrvinnsla!I127</f>
        <v>1</v>
      </c>
      <c r="J127" s="111">
        <f>Úrvinnsla!J127</f>
        <v>1</v>
      </c>
      <c r="K127" s="112">
        <f>Úrvinnsla!K127</f>
        <v>0</v>
      </c>
      <c r="L127" s="113">
        <f>Úrvinnsla!L127</f>
        <v>0</v>
      </c>
      <c r="M127" s="114">
        <f>Úrvinnsla!M127</f>
        <v>0</v>
      </c>
      <c r="N127" s="115">
        <f>Úrvinnsla!N127</f>
        <v>0</v>
      </c>
      <c r="P127" s="48">
        <f>Úrvinnsla!P127</f>
        <v>3</v>
      </c>
      <c r="Q127" s="49">
        <f>Úrvinnsla!Q127</f>
        <v>1</v>
      </c>
      <c r="R127" s="50">
        <f>Úrvinnsla!R127</f>
        <v>2</v>
      </c>
      <c r="S127" s="54">
        <f>Úrvinnsla!S127</f>
        <v>-7.5843761850587782E-5</v>
      </c>
      <c r="T127" s="55">
        <f>Úrvinnsla!T127</f>
        <v>1.5168752370117556E-4</v>
      </c>
      <c r="V127" s="48">
        <f>Úrvinnsla!V127</f>
        <v>33</v>
      </c>
      <c r="W127" s="49">
        <f>Úrvinnsla!W127</f>
        <v>9</v>
      </c>
      <c r="X127" s="50">
        <f>Úrvinnsla!X127</f>
        <v>24</v>
      </c>
      <c r="Y127" s="60">
        <f>Úrvinnsla!Y127</f>
        <v>-2.925193062742141E-5</v>
      </c>
      <c r="Z127" s="55">
        <f>Úrvinnsla!Z127</f>
        <v>7.8005148339790425E-5</v>
      </c>
    </row>
    <row r="128" spans="2:26" x14ac:dyDescent="0.35">
      <c r="C128" s="137"/>
      <c r="D128" s="137"/>
      <c r="H128" s="137"/>
      <c r="I128" s="137"/>
      <c r="J128" s="138"/>
      <c r="O128" s="2" t="s">
        <v>47</v>
      </c>
      <c r="P128" s="9">
        <f>SUM(P107:P127)</f>
        <v>13185</v>
      </c>
      <c r="Q128" s="9">
        <f>SUM(Q107:Q127)</f>
        <v>8298</v>
      </c>
      <c r="R128" s="9">
        <f>SUM(R107:R127)</f>
        <v>4887</v>
      </c>
      <c r="U128" s="2" t="s">
        <v>47</v>
      </c>
      <c r="V128" s="9">
        <f>SUM(V107:V127)</f>
        <v>307672</v>
      </c>
      <c r="W128" s="9">
        <f>SUM(W107:W127)</f>
        <v>156576</v>
      </c>
      <c r="X128" s="9">
        <f>SUM(X107:X127)</f>
        <v>151096</v>
      </c>
    </row>
    <row r="129" spans="1:26" ht="15" thickBot="1" x14ac:dyDescent="0.4"/>
    <row r="130" spans="1:26" ht="21.5" thickBot="1" x14ac:dyDescent="0.55000000000000004">
      <c r="A130" s="2" t="s">
        <v>45</v>
      </c>
      <c r="B130" s="94">
        <v>2008</v>
      </c>
      <c r="C130" s="227" t="s">
        <v>35</v>
      </c>
      <c r="D130" s="228"/>
      <c r="E130" s="229"/>
      <c r="F130" s="227" t="s">
        <v>36</v>
      </c>
      <c r="G130" s="228"/>
      <c r="H130" s="229"/>
      <c r="I130" s="227" t="s">
        <v>37</v>
      </c>
      <c r="J130" s="228"/>
      <c r="K130" s="229"/>
      <c r="L130" s="227" t="s">
        <v>38</v>
      </c>
      <c r="M130" s="228"/>
      <c r="N130" s="229"/>
      <c r="O130" s="51"/>
      <c r="P130" s="230" t="s">
        <v>45</v>
      </c>
      <c r="Q130" s="231"/>
      <c r="R130" s="232"/>
      <c r="S130" s="233">
        <f>B130</f>
        <v>2008</v>
      </c>
      <c r="T130" s="234"/>
      <c r="V130" s="230" t="s">
        <v>46</v>
      </c>
      <c r="W130" s="231"/>
      <c r="X130" s="232"/>
      <c r="Y130" s="233">
        <f>B130</f>
        <v>2008</v>
      </c>
      <c r="Z130" s="234"/>
    </row>
    <row r="131" spans="1:26" ht="15" thickBot="1" x14ac:dyDescent="0.4">
      <c r="A131" s="2"/>
      <c r="B131" s="95"/>
      <c r="C131" s="13" t="s">
        <v>47</v>
      </c>
      <c r="D131" s="12" t="s">
        <v>48</v>
      </c>
      <c r="E131" s="14" t="s">
        <v>49</v>
      </c>
      <c r="F131" s="13" t="s">
        <v>47</v>
      </c>
      <c r="G131" s="12" t="s">
        <v>48</v>
      </c>
      <c r="H131" s="14" t="s">
        <v>49</v>
      </c>
      <c r="I131" s="13" t="s">
        <v>47</v>
      </c>
      <c r="J131" s="12" t="s">
        <v>48</v>
      </c>
      <c r="K131" s="14" t="s">
        <v>49</v>
      </c>
      <c r="L131" s="13" t="s">
        <v>47</v>
      </c>
      <c r="M131" s="12" t="s">
        <v>48</v>
      </c>
      <c r="N131" s="14" t="s">
        <v>49</v>
      </c>
      <c r="O131" s="12"/>
      <c r="P131" s="21" t="s">
        <v>47</v>
      </c>
      <c r="Q131" s="22" t="s">
        <v>48</v>
      </c>
      <c r="R131" s="23" t="s">
        <v>49</v>
      </c>
      <c r="S131" s="18" t="s">
        <v>50</v>
      </c>
      <c r="T131" s="20" t="s">
        <v>51</v>
      </c>
      <c r="U131" s="2"/>
      <c r="V131" s="15" t="s">
        <v>47</v>
      </c>
      <c r="W131" s="16" t="s">
        <v>48</v>
      </c>
      <c r="X131" s="17" t="s">
        <v>49</v>
      </c>
      <c r="Y131" s="18" t="s">
        <v>50</v>
      </c>
      <c r="Z131" s="20" t="s">
        <v>51</v>
      </c>
    </row>
    <row r="132" spans="1:26" x14ac:dyDescent="0.35">
      <c r="B132" s="95" t="s">
        <v>52</v>
      </c>
      <c r="C132" s="96">
        <f>Úrvinnsla!C132</f>
        <v>295</v>
      </c>
      <c r="D132" s="97">
        <f>Úrvinnsla!D132</f>
        <v>164</v>
      </c>
      <c r="E132" s="98">
        <f>Úrvinnsla!E132</f>
        <v>131</v>
      </c>
      <c r="F132" s="99">
        <f>Úrvinnsla!F132</f>
        <v>346</v>
      </c>
      <c r="G132" s="100">
        <f>Úrvinnsla!G132</f>
        <v>193</v>
      </c>
      <c r="H132" s="101">
        <f>Úrvinnsla!H132</f>
        <v>153</v>
      </c>
      <c r="I132" s="102">
        <f>Úrvinnsla!I132</f>
        <v>45</v>
      </c>
      <c r="J132" s="97">
        <f>Úrvinnsla!J132</f>
        <v>18</v>
      </c>
      <c r="K132" s="98">
        <f>Úrvinnsla!K132</f>
        <v>27</v>
      </c>
      <c r="L132" s="99">
        <f>Úrvinnsla!L132</f>
        <v>5</v>
      </c>
      <c r="M132" s="100">
        <f>Úrvinnsla!M132</f>
        <v>3</v>
      </c>
      <c r="N132" s="101">
        <f>Úrvinnsla!N132</f>
        <v>2</v>
      </c>
      <c r="P132" s="42">
        <f>Úrvinnsla!P132</f>
        <v>691</v>
      </c>
      <c r="Q132" s="43">
        <f>Úrvinnsla!Q132</f>
        <v>378</v>
      </c>
      <c r="R132" s="44">
        <f>Úrvinnsla!R132</f>
        <v>313</v>
      </c>
      <c r="S132" s="52">
        <f>Úrvinnsla!S132</f>
        <v>-3.1826218742106595E-2</v>
      </c>
      <c r="T132" s="53">
        <f>Úrvinnsla!T132</f>
        <v>2.6353456259998315E-2</v>
      </c>
      <c r="V132" s="42">
        <f>Úrvinnsla!V132</f>
        <v>22103</v>
      </c>
      <c r="W132" s="43">
        <f>Úrvinnsla!W132</f>
        <v>11305</v>
      </c>
      <c r="X132" s="44">
        <f>Úrvinnsla!X132</f>
        <v>10798</v>
      </c>
      <c r="Y132" s="59">
        <f>Úrvinnsla!Y132</f>
        <v>-3.5836669741551197E-2</v>
      </c>
      <c r="Z132" s="57">
        <f>Úrvinnsla!Z132</f>
        <v>3.4229487825676239E-2</v>
      </c>
    </row>
    <row r="133" spans="1:26" x14ac:dyDescent="0.35">
      <c r="B133" s="95" t="s">
        <v>53</v>
      </c>
      <c r="C133" s="103">
        <f>Úrvinnsla!C133</f>
        <v>338</v>
      </c>
      <c r="D133" s="104">
        <f>Úrvinnsla!D133</f>
        <v>155</v>
      </c>
      <c r="E133" s="105">
        <f>Úrvinnsla!E133</f>
        <v>183</v>
      </c>
      <c r="F133" s="106">
        <f>Úrvinnsla!F133</f>
        <v>311</v>
      </c>
      <c r="G133" s="107">
        <f>Úrvinnsla!G133</f>
        <v>158</v>
      </c>
      <c r="H133" s="108">
        <f>Úrvinnsla!H133</f>
        <v>153</v>
      </c>
      <c r="I133" s="109">
        <f>Úrvinnsla!I133</f>
        <v>44</v>
      </c>
      <c r="J133" s="104">
        <f>Úrvinnsla!J133</f>
        <v>25</v>
      </c>
      <c r="K133" s="105">
        <f>Úrvinnsla!K133</f>
        <v>19</v>
      </c>
      <c r="L133" s="106">
        <f>Úrvinnsla!L133</f>
        <v>6</v>
      </c>
      <c r="M133" s="107">
        <f>Úrvinnsla!M133</f>
        <v>4</v>
      </c>
      <c r="N133" s="108">
        <f>Úrvinnsla!N133</f>
        <v>2</v>
      </c>
      <c r="P133" s="45">
        <f>Úrvinnsla!P133</f>
        <v>699</v>
      </c>
      <c r="Q133" s="46">
        <f>Úrvinnsla!Q133</f>
        <v>342</v>
      </c>
      <c r="R133" s="47">
        <f>Úrvinnsla!R133</f>
        <v>357</v>
      </c>
      <c r="S133" s="52">
        <f>Úrvinnsla!S133</f>
        <v>-2.8795150290477394E-2</v>
      </c>
      <c r="T133" s="53">
        <f>Úrvinnsla!T133</f>
        <v>3.0058095478656226E-2</v>
      </c>
      <c r="V133" s="45">
        <f>Úrvinnsla!V133</f>
        <v>21291</v>
      </c>
      <c r="W133" s="46">
        <f>Úrvinnsla!W133</f>
        <v>10751</v>
      </c>
      <c r="X133" s="47">
        <f>Úrvinnsla!X133</f>
        <v>10540</v>
      </c>
      <c r="Y133" s="10">
        <f>Úrvinnsla!Y133</f>
        <v>-3.4080498575092169E-2</v>
      </c>
      <c r="Z133" s="53">
        <f>Úrvinnsla!Z133</f>
        <v>3.3411631939491343E-2</v>
      </c>
    </row>
    <row r="134" spans="1:26" x14ac:dyDescent="0.35">
      <c r="B134" s="95" t="s">
        <v>54</v>
      </c>
      <c r="C134" s="103">
        <f>Úrvinnsla!C134</f>
        <v>371</v>
      </c>
      <c r="D134" s="104">
        <f>Úrvinnsla!D134</f>
        <v>186</v>
      </c>
      <c r="E134" s="105">
        <f>Úrvinnsla!E134</f>
        <v>185</v>
      </c>
      <c r="F134" s="106">
        <f>Úrvinnsla!F134</f>
        <v>354</v>
      </c>
      <c r="G134" s="107">
        <f>Úrvinnsla!G134</f>
        <v>172</v>
      </c>
      <c r="H134" s="108">
        <f>Úrvinnsla!H134</f>
        <v>182</v>
      </c>
      <c r="I134" s="109">
        <f>Úrvinnsla!I134</f>
        <v>41</v>
      </c>
      <c r="J134" s="104">
        <f>Úrvinnsla!J134</f>
        <v>18</v>
      </c>
      <c r="K134" s="105">
        <f>Úrvinnsla!K134</f>
        <v>23</v>
      </c>
      <c r="L134" s="106">
        <f>Úrvinnsla!L134</f>
        <v>4</v>
      </c>
      <c r="M134" s="107">
        <f>Úrvinnsla!M134</f>
        <v>2</v>
      </c>
      <c r="N134" s="108">
        <f>Úrvinnsla!N134</f>
        <v>2</v>
      </c>
      <c r="P134" s="45">
        <f>Úrvinnsla!P134</f>
        <v>770</v>
      </c>
      <c r="Q134" s="46">
        <f>Úrvinnsla!Q134</f>
        <v>378</v>
      </c>
      <c r="R134" s="47">
        <f>Úrvinnsla!R134</f>
        <v>392</v>
      </c>
      <c r="S134" s="52">
        <f>Úrvinnsla!S134</f>
        <v>-3.1826218742106595E-2</v>
      </c>
      <c r="T134" s="53">
        <f>Úrvinnsla!T134</f>
        <v>3.3004967584406839E-2</v>
      </c>
      <c r="V134" s="45">
        <f>Úrvinnsla!V134</f>
        <v>22585</v>
      </c>
      <c r="W134" s="46">
        <f>Úrvinnsla!W134</f>
        <v>11549</v>
      </c>
      <c r="X134" s="47">
        <f>Úrvinnsla!X134</f>
        <v>11036</v>
      </c>
      <c r="Y134" s="10">
        <f>Úrvinnsla!Y134</f>
        <v>-3.661014585096637E-2</v>
      </c>
      <c r="Z134" s="53">
        <f>Úrvinnsla!Z134</f>
        <v>3.4983944030761528E-2</v>
      </c>
    </row>
    <row r="135" spans="1:26" x14ac:dyDescent="0.35">
      <c r="B135" s="95" t="s">
        <v>55</v>
      </c>
      <c r="C135" s="103">
        <f>Úrvinnsla!C135</f>
        <v>370</v>
      </c>
      <c r="D135" s="104">
        <f>Úrvinnsla!D135</f>
        <v>193</v>
      </c>
      <c r="E135" s="105">
        <f>Úrvinnsla!E135</f>
        <v>177</v>
      </c>
      <c r="F135" s="106">
        <f>Úrvinnsla!F135</f>
        <v>380</v>
      </c>
      <c r="G135" s="107">
        <f>Úrvinnsla!G135</f>
        <v>185</v>
      </c>
      <c r="H135" s="108">
        <f>Úrvinnsla!H135</f>
        <v>195</v>
      </c>
      <c r="I135" s="109">
        <f>Úrvinnsla!I135</f>
        <v>70</v>
      </c>
      <c r="J135" s="104">
        <f>Úrvinnsla!J135</f>
        <v>39</v>
      </c>
      <c r="K135" s="105">
        <f>Úrvinnsla!K135</f>
        <v>31</v>
      </c>
      <c r="L135" s="106">
        <f>Úrvinnsla!L135</f>
        <v>10</v>
      </c>
      <c r="M135" s="107">
        <f>Úrvinnsla!M135</f>
        <v>7</v>
      </c>
      <c r="N135" s="108">
        <f>Úrvinnsla!N135</f>
        <v>3</v>
      </c>
      <c r="P135" s="45">
        <f>Úrvinnsla!P135</f>
        <v>830</v>
      </c>
      <c r="Q135" s="46">
        <f>Úrvinnsla!Q135</f>
        <v>424</v>
      </c>
      <c r="R135" s="47">
        <f>Úrvinnsla!R135</f>
        <v>406</v>
      </c>
      <c r="S135" s="52">
        <f>Úrvinnsla!S135</f>
        <v>-3.5699250652521677E-2</v>
      </c>
      <c r="T135" s="53">
        <f>Úrvinnsla!T135</f>
        <v>3.4183716426707082E-2</v>
      </c>
      <c r="V135" s="45">
        <f>Úrvinnsla!V135</f>
        <v>23685</v>
      </c>
      <c r="W135" s="46">
        <f>Úrvinnsla!W135</f>
        <v>12161</v>
      </c>
      <c r="X135" s="47">
        <f>Úrvinnsla!X135</f>
        <v>11524</v>
      </c>
      <c r="Y135" s="10">
        <f>Úrvinnsla!Y135</f>
        <v>-3.8550176092614255E-2</v>
      </c>
      <c r="Z135" s="53">
        <f>Úrvinnsla!Z135</f>
        <v>3.6530896249591861E-2</v>
      </c>
    </row>
    <row r="136" spans="1:26" x14ac:dyDescent="0.35">
      <c r="B136" s="95" t="s">
        <v>56</v>
      </c>
      <c r="C136" s="103">
        <f>Úrvinnsla!C136</f>
        <v>356</v>
      </c>
      <c r="D136" s="104">
        <f>Úrvinnsla!D136</f>
        <v>203</v>
      </c>
      <c r="E136" s="105">
        <f>Úrvinnsla!E136</f>
        <v>153</v>
      </c>
      <c r="F136" s="106">
        <f>Úrvinnsla!F136</f>
        <v>352</v>
      </c>
      <c r="G136" s="107">
        <f>Úrvinnsla!G136</f>
        <v>190</v>
      </c>
      <c r="H136" s="108">
        <f>Úrvinnsla!H136</f>
        <v>162</v>
      </c>
      <c r="I136" s="109">
        <f>Úrvinnsla!I136</f>
        <v>35</v>
      </c>
      <c r="J136" s="104">
        <f>Úrvinnsla!J136</f>
        <v>22</v>
      </c>
      <c r="K136" s="105">
        <f>Úrvinnsla!K136</f>
        <v>13</v>
      </c>
      <c r="L136" s="106">
        <f>Úrvinnsla!L136</f>
        <v>15</v>
      </c>
      <c r="M136" s="107">
        <f>Úrvinnsla!M136</f>
        <v>9</v>
      </c>
      <c r="N136" s="108">
        <f>Úrvinnsla!N136</f>
        <v>6</v>
      </c>
      <c r="P136" s="45">
        <f>Úrvinnsla!P136</f>
        <v>758</v>
      </c>
      <c r="Q136" s="46">
        <f>Úrvinnsla!Q136</f>
        <v>424</v>
      </c>
      <c r="R136" s="47">
        <f>Úrvinnsla!R136</f>
        <v>334</v>
      </c>
      <c r="S136" s="52">
        <f>Úrvinnsla!S136</f>
        <v>-3.5699250652521677E-2</v>
      </c>
      <c r="T136" s="53">
        <f>Úrvinnsla!T136</f>
        <v>2.8121579523448681E-2</v>
      </c>
      <c r="V136" s="45">
        <f>Úrvinnsla!V136</f>
        <v>22604</v>
      </c>
      <c r="W136" s="46">
        <f>Úrvinnsla!W136</f>
        <v>11581</v>
      </c>
      <c r="X136" s="47">
        <f>Úrvinnsla!X136</f>
        <v>11023</v>
      </c>
      <c r="Y136" s="10">
        <f>Úrvinnsla!Y136</f>
        <v>-3.6711585340725737E-2</v>
      </c>
      <c r="Z136" s="53">
        <f>Úrvinnsla!Z136</f>
        <v>3.494273423804678E-2</v>
      </c>
    </row>
    <row r="137" spans="1:26" x14ac:dyDescent="0.35">
      <c r="B137" s="95" t="s">
        <v>57</v>
      </c>
      <c r="C137" s="103">
        <f>Úrvinnsla!C137</f>
        <v>384</v>
      </c>
      <c r="D137" s="104">
        <f>Úrvinnsla!D137</f>
        <v>223</v>
      </c>
      <c r="E137" s="105">
        <f>Úrvinnsla!E137</f>
        <v>161</v>
      </c>
      <c r="F137" s="106">
        <f>Úrvinnsla!F137</f>
        <v>393</v>
      </c>
      <c r="G137" s="107">
        <f>Úrvinnsla!G137</f>
        <v>227</v>
      </c>
      <c r="H137" s="108">
        <f>Úrvinnsla!H137</f>
        <v>166</v>
      </c>
      <c r="I137" s="109">
        <f>Úrvinnsla!I137</f>
        <v>32</v>
      </c>
      <c r="J137" s="104">
        <f>Úrvinnsla!J137</f>
        <v>15</v>
      </c>
      <c r="K137" s="105">
        <f>Úrvinnsla!K137</f>
        <v>17</v>
      </c>
      <c r="L137" s="106">
        <f>Úrvinnsla!L137</f>
        <v>27</v>
      </c>
      <c r="M137" s="107">
        <f>Úrvinnsla!M137</f>
        <v>21</v>
      </c>
      <c r="N137" s="108">
        <f>Úrvinnsla!N137</f>
        <v>6</v>
      </c>
      <c r="P137" s="45">
        <f>Úrvinnsla!P137</f>
        <v>836</v>
      </c>
      <c r="Q137" s="46">
        <f>Úrvinnsla!Q137</f>
        <v>486</v>
      </c>
      <c r="R137" s="47">
        <f>Úrvinnsla!R137</f>
        <v>350</v>
      </c>
      <c r="S137" s="52">
        <f>Úrvinnsla!S137</f>
        <v>-4.0919424096994193E-2</v>
      </c>
      <c r="T137" s="53">
        <f>Úrvinnsla!T137</f>
        <v>2.9468721057506104E-2</v>
      </c>
      <c r="V137" s="45">
        <f>Úrvinnsla!V137</f>
        <v>24667</v>
      </c>
      <c r="W137" s="46">
        <f>Úrvinnsla!W137</f>
        <v>12977</v>
      </c>
      <c r="X137" s="47">
        <f>Úrvinnsla!X137</f>
        <v>11690</v>
      </c>
      <c r="Y137" s="10">
        <f>Úrvinnsla!Y137</f>
        <v>-4.1136883081478101E-2</v>
      </c>
      <c r="Z137" s="53">
        <f>Úrvinnsla!Z137</f>
        <v>3.7057113602718579E-2</v>
      </c>
    </row>
    <row r="138" spans="1:26" x14ac:dyDescent="0.35">
      <c r="B138" s="95" t="s">
        <v>58</v>
      </c>
      <c r="C138" s="103">
        <f>Úrvinnsla!C138</f>
        <v>367</v>
      </c>
      <c r="D138" s="104">
        <f>Úrvinnsla!D138</f>
        <v>240</v>
      </c>
      <c r="E138" s="105">
        <f>Úrvinnsla!E138</f>
        <v>127</v>
      </c>
      <c r="F138" s="106">
        <f>Úrvinnsla!F138</f>
        <v>404</v>
      </c>
      <c r="G138" s="107">
        <f>Úrvinnsla!G138</f>
        <v>255</v>
      </c>
      <c r="H138" s="108">
        <f>Úrvinnsla!H138</f>
        <v>149</v>
      </c>
      <c r="I138" s="109">
        <f>Úrvinnsla!I138</f>
        <v>38</v>
      </c>
      <c r="J138" s="104">
        <f>Úrvinnsla!J138</f>
        <v>16</v>
      </c>
      <c r="K138" s="105">
        <f>Úrvinnsla!K138</f>
        <v>22</v>
      </c>
      <c r="L138" s="106">
        <f>Úrvinnsla!L138</f>
        <v>49</v>
      </c>
      <c r="M138" s="107">
        <f>Úrvinnsla!M138</f>
        <v>45</v>
      </c>
      <c r="N138" s="108">
        <f>Úrvinnsla!N138</f>
        <v>4</v>
      </c>
      <c r="P138" s="45">
        <f>Úrvinnsla!P138</f>
        <v>858</v>
      </c>
      <c r="Q138" s="46">
        <f>Úrvinnsla!Q138</f>
        <v>556</v>
      </c>
      <c r="R138" s="47">
        <f>Úrvinnsla!R138</f>
        <v>302</v>
      </c>
      <c r="S138" s="52">
        <f>Úrvinnsla!S138</f>
        <v>-4.6813168308495412E-2</v>
      </c>
      <c r="T138" s="53">
        <f>Úrvinnsla!T138</f>
        <v>2.5427296455333839E-2</v>
      </c>
      <c r="V138" s="45">
        <f>Úrvinnsla!V138</f>
        <v>22890</v>
      </c>
      <c r="W138" s="46">
        <f>Úrvinnsla!W138</f>
        <v>12147</v>
      </c>
      <c r="X138" s="47">
        <f>Úrvinnsla!X138</f>
        <v>10743</v>
      </c>
      <c r="Y138" s="10">
        <f>Úrvinnsla!Y138</f>
        <v>-3.8505796315844533E-2</v>
      </c>
      <c r="Z138" s="53">
        <f>Úrvinnsla!Z138</f>
        <v>3.4055138702652324E-2</v>
      </c>
    </row>
    <row r="139" spans="1:26" x14ac:dyDescent="0.35">
      <c r="B139" s="95" t="s">
        <v>59</v>
      </c>
      <c r="C139" s="103">
        <f>Úrvinnsla!C139</f>
        <v>418</v>
      </c>
      <c r="D139" s="104">
        <f>Úrvinnsla!D139</f>
        <v>264</v>
      </c>
      <c r="E139" s="105">
        <f>Úrvinnsla!E139</f>
        <v>154</v>
      </c>
      <c r="F139" s="106">
        <f>Úrvinnsla!F139</f>
        <v>423</v>
      </c>
      <c r="G139" s="107">
        <f>Úrvinnsla!G139</f>
        <v>266</v>
      </c>
      <c r="H139" s="108">
        <f>Úrvinnsla!H139</f>
        <v>157</v>
      </c>
      <c r="I139" s="109">
        <f>Úrvinnsla!I139</f>
        <v>35</v>
      </c>
      <c r="J139" s="104">
        <f>Úrvinnsla!J139</f>
        <v>21</v>
      </c>
      <c r="K139" s="105">
        <f>Úrvinnsla!K139</f>
        <v>14</v>
      </c>
      <c r="L139" s="106">
        <f>Úrvinnsla!L139</f>
        <v>60</v>
      </c>
      <c r="M139" s="107">
        <f>Úrvinnsla!M139</f>
        <v>58</v>
      </c>
      <c r="N139" s="108">
        <f>Úrvinnsla!N139</f>
        <v>2</v>
      </c>
      <c r="P139" s="45">
        <f>Úrvinnsla!P139</f>
        <v>936</v>
      </c>
      <c r="Q139" s="46">
        <f>Úrvinnsla!Q139</f>
        <v>609</v>
      </c>
      <c r="R139" s="47">
        <f>Úrvinnsla!R139</f>
        <v>327</v>
      </c>
      <c r="S139" s="52">
        <f>Úrvinnsla!S139</f>
        <v>-5.127557464006062E-2</v>
      </c>
      <c r="T139" s="53">
        <f>Úrvinnsla!T139</f>
        <v>2.7532205102298559E-2</v>
      </c>
      <c r="V139" s="45">
        <f>Úrvinnsla!V139</f>
        <v>21816</v>
      </c>
      <c r="W139" s="46">
        <f>Úrvinnsla!W139</f>
        <v>11505</v>
      </c>
      <c r="X139" s="47">
        <f>Úrvinnsla!X139</f>
        <v>10311</v>
      </c>
      <c r="Y139" s="10">
        <f>Úrvinnsla!Y139</f>
        <v>-3.6470666552547243E-2</v>
      </c>
      <c r="Z139" s="53">
        <f>Úrvinnsla!Z139</f>
        <v>3.2685705590900879E-2</v>
      </c>
    </row>
    <row r="140" spans="1:26" x14ac:dyDescent="0.35">
      <c r="B140" s="95" t="s">
        <v>60</v>
      </c>
      <c r="C140" s="103">
        <f>Úrvinnsla!C140</f>
        <v>433</v>
      </c>
      <c r="D140" s="104">
        <f>Úrvinnsla!D140</f>
        <v>269</v>
      </c>
      <c r="E140" s="105">
        <f>Úrvinnsla!E140</f>
        <v>164</v>
      </c>
      <c r="F140" s="106">
        <f>Úrvinnsla!F140</f>
        <v>495</v>
      </c>
      <c r="G140" s="107">
        <f>Úrvinnsla!G140</f>
        <v>310</v>
      </c>
      <c r="H140" s="108">
        <f>Úrvinnsla!H140</f>
        <v>185</v>
      </c>
      <c r="I140" s="109">
        <f>Úrvinnsla!I140</f>
        <v>44</v>
      </c>
      <c r="J140" s="104">
        <f>Úrvinnsla!J140</f>
        <v>21</v>
      </c>
      <c r="K140" s="105">
        <f>Úrvinnsla!K140</f>
        <v>23</v>
      </c>
      <c r="L140" s="106">
        <f>Úrvinnsla!L140</f>
        <v>74</v>
      </c>
      <c r="M140" s="107">
        <f>Úrvinnsla!M140</f>
        <v>69</v>
      </c>
      <c r="N140" s="108">
        <f>Úrvinnsla!N140</f>
        <v>5</v>
      </c>
      <c r="P140" s="45">
        <f>Úrvinnsla!P140</f>
        <v>1046</v>
      </c>
      <c r="Q140" s="46">
        <f>Úrvinnsla!Q140</f>
        <v>669</v>
      </c>
      <c r="R140" s="47">
        <f>Úrvinnsla!R140</f>
        <v>377</v>
      </c>
      <c r="S140" s="52">
        <f>Úrvinnsla!S140</f>
        <v>-5.6327355392775953E-2</v>
      </c>
      <c r="T140" s="53">
        <f>Úrvinnsla!T140</f>
        <v>3.1742022396228003E-2</v>
      </c>
      <c r="V140" s="45">
        <f>Úrvinnsla!V140</f>
        <v>22954</v>
      </c>
      <c r="W140" s="46">
        <f>Úrvinnsla!W140</f>
        <v>11801</v>
      </c>
      <c r="X140" s="47">
        <f>Úrvinnsla!X140</f>
        <v>11153</v>
      </c>
      <c r="Y140" s="10">
        <f>Úrvinnsla!Y140</f>
        <v>-3.7408981832821382E-2</v>
      </c>
      <c r="Z140" s="53">
        <f>Úrvinnsla!Z140</f>
        <v>3.5354832165194208E-2</v>
      </c>
    </row>
    <row r="141" spans="1:26" x14ac:dyDescent="0.35">
      <c r="B141" s="95" t="s">
        <v>61</v>
      </c>
      <c r="C141" s="103">
        <f>Úrvinnsla!C141</f>
        <v>464</v>
      </c>
      <c r="D141" s="104">
        <f>Úrvinnsla!D141</f>
        <v>282</v>
      </c>
      <c r="E141" s="105">
        <f>Úrvinnsla!E141</f>
        <v>182</v>
      </c>
      <c r="F141" s="106">
        <f>Úrvinnsla!F141</f>
        <v>440</v>
      </c>
      <c r="G141" s="107">
        <f>Úrvinnsla!G141</f>
        <v>265</v>
      </c>
      <c r="H141" s="108">
        <f>Úrvinnsla!H141</f>
        <v>175</v>
      </c>
      <c r="I141" s="109">
        <f>Úrvinnsla!I141</f>
        <v>54</v>
      </c>
      <c r="J141" s="104">
        <f>Úrvinnsla!J141</f>
        <v>22</v>
      </c>
      <c r="K141" s="105">
        <f>Úrvinnsla!K141</f>
        <v>32</v>
      </c>
      <c r="L141" s="106">
        <f>Úrvinnsla!L141</f>
        <v>59</v>
      </c>
      <c r="M141" s="107">
        <f>Úrvinnsla!M141</f>
        <v>52</v>
      </c>
      <c r="N141" s="108">
        <f>Úrvinnsla!N141</f>
        <v>7</v>
      </c>
      <c r="P141" s="45">
        <f>Úrvinnsla!P141</f>
        <v>1017</v>
      </c>
      <c r="Q141" s="46">
        <f>Úrvinnsla!Q141</f>
        <v>621</v>
      </c>
      <c r="R141" s="47">
        <f>Úrvinnsla!R141</f>
        <v>396</v>
      </c>
      <c r="S141" s="52">
        <f>Úrvinnsla!S141</f>
        <v>-5.2285930790603688E-2</v>
      </c>
      <c r="T141" s="53">
        <f>Úrvinnsla!T141</f>
        <v>3.334175296792119E-2</v>
      </c>
      <c r="V141" s="45">
        <f>Úrvinnsla!V141</f>
        <v>22525</v>
      </c>
      <c r="W141" s="46">
        <f>Úrvinnsla!W141</f>
        <v>11757</v>
      </c>
      <c r="X141" s="47">
        <f>Úrvinnsla!X141</f>
        <v>10768</v>
      </c>
      <c r="Y141" s="10">
        <f>Úrvinnsla!Y141</f>
        <v>-3.7269502534402255E-2</v>
      </c>
      <c r="Z141" s="53">
        <f>Úrvinnsla!Z141</f>
        <v>3.4134388304026833E-2</v>
      </c>
    </row>
    <row r="142" spans="1:26" x14ac:dyDescent="0.35">
      <c r="B142" s="95" t="s">
        <v>62</v>
      </c>
      <c r="C142" s="103">
        <f>Úrvinnsla!C142</f>
        <v>439</v>
      </c>
      <c r="D142" s="104">
        <f>Úrvinnsla!D142</f>
        <v>313</v>
      </c>
      <c r="E142" s="105">
        <f>Úrvinnsla!E142</f>
        <v>126</v>
      </c>
      <c r="F142" s="106">
        <f>Úrvinnsla!F142</f>
        <v>372</v>
      </c>
      <c r="G142" s="107">
        <f>Úrvinnsla!G142</f>
        <v>220</v>
      </c>
      <c r="H142" s="108">
        <f>Úrvinnsla!H142</f>
        <v>152</v>
      </c>
      <c r="I142" s="109">
        <f>Úrvinnsla!I142</f>
        <v>52</v>
      </c>
      <c r="J142" s="104">
        <f>Úrvinnsla!J142</f>
        <v>33</v>
      </c>
      <c r="K142" s="105">
        <f>Úrvinnsla!K142</f>
        <v>19</v>
      </c>
      <c r="L142" s="106">
        <f>Úrvinnsla!L142</f>
        <v>38</v>
      </c>
      <c r="M142" s="107">
        <f>Úrvinnsla!M142</f>
        <v>35</v>
      </c>
      <c r="N142" s="108">
        <f>Úrvinnsla!N142</f>
        <v>3</v>
      </c>
      <c r="P142" s="45">
        <f>Úrvinnsla!P142</f>
        <v>901</v>
      </c>
      <c r="Q142" s="46">
        <f>Úrvinnsla!Q142</f>
        <v>601</v>
      </c>
      <c r="R142" s="47">
        <f>Úrvinnsla!R142</f>
        <v>300</v>
      </c>
      <c r="S142" s="52">
        <f>Úrvinnsla!S142</f>
        <v>-5.060200387303191E-2</v>
      </c>
      <c r="T142" s="53">
        <f>Úrvinnsla!T142</f>
        <v>2.5258903763576659E-2</v>
      </c>
      <c r="V142" s="45">
        <f>Úrvinnsla!V142</f>
        <v>20620</v>
      </c>
      <c r="W142" s="46">
        <f>Úrvinnsla!W142</f>
        <v>10743</v>
      </c>
      <c r="X142" s="47">
        <f>Úrvinnsla!X142</f>
        <v>9877</v>
      </c>
      <c r="Y142" s="10">
        <f>Úrvinnsla!Y142</f>
        <v>-3.4055138702652324E-2</v>
      </c>
      <c r="Z142" s="53">
        <f>Úrvinnsla!Z142</f>
        <v>3.1309932511039466E-2</v>
      </c>
    </row>
    <row r="143" spans="1:26" x14ac:dyDescent="0.35">
      <c r="B143" s="95" t="s">
        <v>63</v>
      </c>
      <c r="C143" s="103">
        <f>Úrvinnsla!C143</f>
        <v>336</v>
      </c>
      <c r="D143" s="104">
        <f>Úrvinnsla!D143</f>
        <v>205</v>
      </c>
      <c r="E143" s="105">
        <f>Úrvinnsla!E143</f>
        <v>131</v>
      </c>
      <c r="F143" s="106">
        <f>Úrvinnsla!F143</f>
        <v>347</v>
      </c>
      <c r="G143" s="107">
        <f>Úrvinnsla!G143</f>
        <v>220</v>
      </c>
      <c r="H143" s="108">
        <f>Úrvinnsla!H143</f>
        <v>127</v>
      </c>
      <c r="I143" s="109">
        <f>Úrvinnsla!I143</f>
        <v>49</v>
      </c>
      <c r="J143" s="104">
        <f>Úrvinnsla!J143</f>
        <v>27</v>
      </c>
      <c r="K143" s="105">
        <f>Úrvinnsla!K143</f>
        <v>22</v>
      </c>
      <c r="L143" s="106">
        <f>Úrvinnsla!L143</f>
        <v>27</v>
      </c>
      <c r="M143" s="107">
        <f>Úrvinnsla!M143</f>
        <v>25</v>
      </c>
      <c r="N143" s="108">
        <f>Úrvinnsla!N143</f>
        <v>2</v>
      </c>
      <c r="P143" s="45">
        <f>Úrvinnsla!P143</f>
        <v>759</v>
      </c>
      <c r="Q143" s="46">
        <f>Úrvinnsla!Q143</f>
        <v>477</v>
      </c>
      <c r="R143" s="47">
        <f>Úrvinnsla!R143</f>
        <v>282</v>
      </c>
      <c r="S143" s="52">
        <f>Úrvinnsla!S143</f>
        <v>-4.0161656984086892E-2</v>
      </c>
      <c r="T143" s="53">
        <f>Úrvinnsla!T143</f>
        <v>2.3743369537762061E-2</v>
      </c>
      <c r="V143" s="45">
        <f>Úrvinnsla!V143</f>
        <v>17435</v>
      </c>
      <c r="W143" s="46">
        <f>Úrvinnsla!W143</f>
        <v>8979</v>
      </c>
      <c r="X143" s="47">
        <f>Úrvinnsla!X143</f>
        <v>8456</v>
      </c>
      <c r="Y143" s="10">
        <f>Úrvinnsla!Y143</f>
        <v>-2.8463286829667245E-2</v>
      </c>
      <c r="Z143" s="53">
        <f>Úrvinnsla!Z143</f>
        <v>2.68053851689126E-2</v>
      </c>
    </row>
    <row r="144" spans="1:26" x14ac:dyDescent="0.35">
      <c r="B144" s="95" t="s">
        <v>64</v>
      </c>
      <c r="C144" s="103">
        <f>Úrvinnsla!C144</f>
        <v>241</v>
      </c>
      <c r="D144" s="104">
        <f>Úrvinnsla!D144</f>
        <v>137</v>
      </c>
      <c r="E144" s="105">
        <f>Úrvinnsla!E144</f>
        <v>104</v>
      </c>
      <c r="F144" s="106">
        <f>Úrvinnsla!F144</f>
        <v>238</v>
      </c>
      <c r="G144" s="107">
        <f>Úrvinnsla!G144</f>
        <v>133</v>
      </c>
      <c r="H144" s="108">
        <f>Úrvinnsla!H144</f>
        <v>105</v>
      </c>
      <c r="I144" s="109">
        <f>Úrvinnsla!I144</f>
        <v>39</v>
      </c>
      <c r="J144" s="104">
        <f>Úrvinnsla!J144</f>
        <v>25</v>
      </c>
      <c r="K144" s="105">
        <f>Úrvinnsla!K144</f>
        <v>14</v>
      </c>
      <c r="L144" s="106">
        <f>Úrvinnsla!L144</f>
        <v>10</v>
      </c>
      <c r="M144" s="107">
        <f>Úrvinnsla!M144</f>
        <v>8</v>
      </c>
      <c r="N144" s="108">
        <f>Úrvinnsla!N144</f>
        <v>2</v>
      </c>
      <c r="P144" s="45">
        <f>Úrvinnsla!P144</f>
        <v>528</v>
      </c>
      <c r="Q144" s="46">
        <f>Úrvinnsla!Q144</f>
        <v>303</v>
      </c>
      <c r="R144" s="47">
        <f>Úrvinnsla!R144</f>
        <v>225</v>
      </c>
      <c r="S144" s="52">
        <f>Úrvinnsla!S144</f>
        <v>-2.5511492801212426E-2</v>
      </c>
      <c r="T144" s="53">
        <f>Úrvinnsla!T144</f>
        <v>1.8944177822682495E-2</v>
      </c>
      <c r="V144" s="45">
        <f>Úrvinnsla!V144</f>
        <v>13875</v>
      </c>
      <c r="W144" s="46">
        <f>Úrvinnsla!W144</f>
        <v>7093</v>
      </c>
      <c r="X144" s="47">
        <f>Úrvinnsla!X144</f>
        <v>6782</v>
      </c>
      <c r="Y144" s="10">
        <f>Úrvinnsla!Y144</f>
        <v>-2.2484696901974584E-2</v>
      </c>
      <c r="Z144" s="53">
        <f>Úrvinnsla!Z144</f>
        <v>2.1498831860875738E-2</v>
      </c>
    </row>
    <row r="145" spans="1:26" x14ac:dyDescent="0.35">
      <c r="B145" s="95" t="s">
        <v>65</v>
      </c>
      <c r="C145" s="103">
        <f>Úrvinnsla!C145</f>
        <v>147</v>
      </c>
      <c r="D145" s="104">
        <f>Úrvinnsla!D145</f>
        <v>77</v>
      </c>
      <c r="E145" s="105">
        <f>Úrvinnsla!E145</f>
        <v>70</v>
      </c>
      <c r="F145" s="106">
        <f>Úrvinnsla!F145</f>
        <v>175</v>
      </c>
      <c r="G145" s="107">
        <f>Úrvinnsla!G145</f>
        <v>100</v>
      </c>
      <c r="H145" s="108">
        <f>Úrvinnsla!H145</f>
        <v>75</v>
      </c>
      <c r="I145" s="109">
        <f>Úrvinnsla!I145</f>
        <v>26</v>
      </c>
      <c r="J145" s="104">
        <f>Úrvinnsla!J145</f>
        <v>16</v>
      </c>
      <c r="K145" s="105">
        <f>Úrvinnsla!K145</f>
        <v>10</v>
      </c>
      <c r="L145" s="106">
        <f>Úrvinnsla!L145</f>
        <v>1</v>
      </c>
      <c r="M145" s="107">
        <f>Úrvinnsla!M145</f>
        <v>1</v>
      </c>
      <c r="N145" s="108">
        <f>Úrvinnsla!N145</f>
        <v>0</v>
      </c>
      <c r="P145" s="45">
        <f>Úrvinnsla!P145</f>
        <v>349</v>
      </c>
      <c r="Q145" s="46">
        <f>Úrvinnsla!Q145</f>
        <v>194</v>
      </c>
      <c r="R145" s="47">
        <f>Úrvinnsla!R145</f>
        <v>155</v>
      </c>
      <c r="S145" s="52">
        <f>Úrvinnsla!S145</f>
        <v>-1.633409110044624E-2</v>
      </c>
      <c r="T145" s="53">
        <f>Úrvinnsla!T145</f>
        <v>1.3050433611181274E-2</v>
      </c>
      <c r="V145" s="45">
        <f>Úrvinnsla!V145</f>
        <v>9882</v>
      </c>
      <c r="W145" s="46">
        <f>Úrvinnsla!W145</f>
        <v>4853</v>
      </c>
      <c r="X145" s="47">
        <f>Úrvinnsla!X145</f>
        <v>5029</v>
      </c>
      <c r="Y145" s="10">
        <f>Úrvinnsla!Y145</f>
        <v>-1.5383932618818928E-2</v>
      </c>
      <c r="Z145" s="53">
        <f>Úrvinnsla!Z145</f>
        <v>1.5941849812495443E-2</v>
      </c>
    </row>
    <row r="146" spans="1:26" x14ac:dyDescent="0.35">
      <c r="B146" s="95" t="s">
        <v>66</v>
      </c>
      <c r="C146" s="103">
        <f>Úrvinnsla!C146</f>
        <v>147</v>
      </c>
      <c r="D146" s="104">
        <f>Úrvinnsla!D146</f>
        <v>79</v>
      </c>
      <c r="E146" s="105">
        <f>Úrvinnsla!E146</f>
        <v>68</v>
      </c>
      <c r="F146" s="106">
        <f>Úrvinnsla!F146</f>
        <v>123</v>
      </c>
      <c r="G146" s="107">
        <f>Úrvinnsla!G146</f>
        <v>60</v>
      </c>
      <c r="H146" s="108">
        <f>Úrvinnsla!H146</f>
        <v>63</v>
      </c>
      <c r="I146" s="109">
        <f>Úrvinnsla!I146</f>
        <v>29</v>
      </c>
      <c r="J146" s="104">
        <f>Úrvinnsla!J146</f>
        <v>11</v>
      </c>
      <c r="K146" s="105">
        <f>Úrvinnsla!K146</f>
        <v>18</v>
      </c>
      <c r="L146" s="106">
        <f>Úrvinnsla!L146</f>
        <v>2</v>
      </c>
      <c r="M146" s="107">
        <f>Úrvinnsla!M146</f>
        <v>1</v>
      </c>
      <c r="N146" s="108">
        <f>Úrvinnsla!N146</f>
        <v>1</v>
      </c>
      <c r="P146" s="45">
        <f>Úrvinnsla!P146</f>
        <v>301</v>
      </c>
      <c r="Q146" s="46">
        <f>Úrvinnsla!Q146</f>
        <v>151</v>
      </c>
      <c r="R146" s="47">
        <f>Úrvinnsla!R146</f>
        <v>150</v>
      </c>
      <c r="S146" s="52">
        <f>Úrvinnsla!S146</f>
        <v>-1.2713648227666919E-2</v>
      </c>
      <c r="T146" s="53">
        <f>Úrvinnsla!T146</f>
        <v>1.262945188178833E-2</v>
      </c>
      <c r="V146" s="45">
        <f>Úrvinnsla!V146</f>
        <v>8671</v>
      </c>
      <c r="W146" s="46">
        <f>Úrvinnsla!W146</f>
        <v>4116</v>
      </c>
      <c r="X146" s="47">
        <f>Úrvinnsla!X146</f>
        <v>4555</v>
      </c>
      <c r="Y146" s="10">
        <f>Úrvinnsla!Y146</f>
        <v>-1.3047654370298518E-2</v>
      </c>
      <c r="Z146" s="53">
        <f>Úrvinnsla!Z146</f>
        <v>1.4439277370434827E-2</v>
      </c>
    </row>
    <row r="147" spans="1:26" x14ac:dyDescent="0.35">
      <c r="B147" s="95" t="s">
        <v>67</v>
      </c>
      <c r="C147" s="103">
        <f>Úrvinnsla!C147</f>
        <v>104</v>
      </c>
      <c r="D147" s="104">
        <f>Úrvinnsla!D147</f>
        <v>56</v>
      </c>
      <c r="E147" s="105">
        <f>Úrvinnsla!E147</f>
        <v>48</v>
      </c>
      <c r="F147" s="106">
        <f>Úrvinnsla!F147</f>
        <v>129</v>
      </c>
      <c r="G147" s="107">
        <f>Úrvinnsla!G147</f>
        <v>72</v>
      </c>
      <c r="H147" s="108">
        <f>Úrvinnsla!H147</f>
        <v>57</v>
      </c>
      <c r="I147" s="109">
        <f>Úrvinnsla!I147</f>
        <v>36</v>
      </c>
      <c r="J147" s="104">
        <f>Úrvinnsla!J147</f>
        <v>20</v>
      </c>
      <c r="K147" s="105">
        <f>Úrvinnsla!K147</f>
        <v>16</v>
      </c>
      <c r="L147" s="106">
        <f>Úrvinnsla!L147</f>
        <v>3</v>
      </c>
      <c r="M147" s="107">
        <f>Úrvinnsla!M147</f>
        <v>3</v>
      </c>
      <c r="N147" s="108">
        <f>Úrvinnsla!N147</f>
        <v>0</v>
      </c>
      <c r="P147" s="45">
        <f>Úrvinnsla!P147</f>
        <v>272</v>
      </c>
      <c r="Q147" s="46">
        <f>Úrvinnsla!Q147</f>
        <v>151</v>
      </c>
      <c r="R147" s="47">
        <f>Úrvinnsla!R147</f>
        <v>121</v>
      </c>
      <c r="S147" s="52">
        <f>Úrvinnsla!S147</f>
        <v>-1.2713648227666919E-2</v>
      </c>
      <c r="T147" s="53">
        <f>Úrvinnsla!T147</f>
        <v>1.0187757851309253E-2</v>
      </c>
      <c r="V147" s="45">
        <f>Úrvinnsla!V147</f>
        <v>7897</v>
      </c>
      <c r="W147" s="46">
        <f>Úrvinnsla!W147</f>
        <v>3662</v>
      </c>
      <c r="X147" s="47">
        <f>Úrvinnsla!X147</f>
        <v>4235</v>
      </c>
      <c r="Y147" s="10">
        <f>Úrvinnsla!Y147</f>
        <v>-1.1608481609337504E-2</v>
      </c>
      <c r="Z147" s="53">
        <f>Úrvinnsla!Z147</f>
        <v>1.3424882472841161E-2</v>
      </c>
    </row>
    <row r="148" spans="1:26" x14ac:dyDescent="0.35">
      <c r="B148" s="95" t="s">
        <v>68</v>
      </c>
      <c r="C148" s="103">
        <f>Úrvinnsla!C148</f>
        <v>88</v>
      </c>
      <c r="D148" s="104">
        <f>Úrvinnsla!D148</f>
        <v>34</v>
      </c>
      <c r="E148" s="105">
        <f>Úrvinnsla!E148</f>
        <v>54</v>
      </c>
      <c r="F148" s="106">
        <f>Úrvinnsla!F148</f>
        <v>77</v>
      </c>
      <c r="G148" s="107">
        <f>Úrvinnsla!G148</f>
        <v>38</v>
      </c>
      <c r="H148" s="108">
        <f>Úrvinnsla!H148</f>
        <v>39</v>
      </c>
      <c r="I148" s="109">
        <f>Úrvinnsla!I148</f>
        <v>23</v>
      </c>
      <c r="J148" s="104">
        <f>Úrvinnsla!J148</f>
        <v>11</v>
      </c>
      <c r="K148" s="105">
        <f>Úrvinnsla!K148</f>
        <v>12</v>
      </c>
      <c r="L148" s="106">
        <f>Úrvinnsla!L148</f>
        <v>2</v>
      </c>
      <c r="M148" s="107">
        <f>Úrvinnsla!M148</f>
        <v>1</v>
      </c>
      <c r="N148" s="108">
        <f>Úrvinnsla!N148</f>
        <v>1</v>
      </c>
      <c r="P148" s="45">
        <f>Úrvinnsla!P148</f>
        <v>190</v>
      </c>
      <c r="Q148" s="46">
        <f>Úrvinnsla!Q148</f>
        <v>84</v>
      </c>
      <c r="R148" s="47">
        <f>Úrvinnsla!R148</f>
        <v>106</v>
      </c>
      <c r="S148" s="52">
        <f>Úrvinnsla!S148</f>
        <v>-7.072493053801465E-3</v>
      </c>
      <c r="T148" s="53">
        <f>Úrvinnsla!T148</f>
        <v>8.9248126631304193E-3</v>
      </c>
      <c r="V148" s="45">
        <f>Úrvinnsla!V148</f>
        <v>5483</v>
      </c>
      <c r="W148" s="46">
        <f>Úrvinnsla!W148</f>
        <v>2308</v>
      </c>
      <c r="X148" s="47">
        <f>Úrvinnsla!X148</f>
        <v>3175</v>
      </c>
      <c r="Y148" s="10">
        <f>Úrvinnsla!Y148</f>
        <v>-7.3163231988943095E-3</v>
      </c>
      <c r="Z148" s="53">
        <f>Úrvinnsla!Z148</f>
        <v>1.0064699374562147E-2</v>
      </c>
    </row>
    <row r="149" spans="1:26" x14ac:dyDescent="0.35">
      <c r="B149" s="95" t="s">
        <v>69</v>
      </c>
      <c r="C149" s="103">
        <f>Úrvinnsla!C149</f>
        <v>47</v>
      </c>
      <c r="D149" s="104">
        <f>Úrvinnsla!D149</f>
        <v>20</v>
      </c>
      <c r="E149" s="105">
        <f>Úrvinnsla!E149</f>
        <v>27</v>
      </c>
      <c r="F149" s="106">
        <f>Úrvinnsla!F149</f>
        <v>42</v>
      </c>
      <c r="G149" s="107">
        <f>Úrvinnsla!G149</f>
        <v>17</v>
      </c>
      <c r="H149" s="108">
        <f>Úrvinnsla!H149</f>
        <v>25</v>
      </c>
      <c r="I149" s="109">
        <f>Úrvinnsla!I149</f>
        <v>3</v>
      </c>
      <c r="J149" s="104">
        <f>Úrvinnsla!J149</f>
        <v>1</v>
      </c>
      <c r="K149" s="105">
        <f>Úrvinnsla!K149</f>
        <v>2</v>
      </c>
      <c r="L149" s="106">
        <f>Úrvinnsla!L149</f>
        <v>0</v>
      </c>
      <c r="M149" s="107">
        <f>Úrvinnsla!M149</f>
        <v>0</v>
      </c>
      <c r="N149" s="108">
        <f>Úrvinnsla!N149</f>
        <v>0</v>
      </c>
      <c r="P149" s="45">
        <f>Úrvinnsla!P149</f>
        <v>92</v>
      </c>
      <c r="Q149" s="46">
        <f>Úrvinnsla!Q149</f>
        <v>38</v>
      </c>
      <c r="R149" s="47">
        <f>Úrvinnsla!R149</f>
        <v>54</v>
      </c>
      <c r="S149" s="52">
        <f>Úrvinnsla!S149</f>
        <v>-3.1994611433863772E-3</v>
      </c>
      <c r="T149" s="53">
        <f>Úrvinnsla!T149</f>
        <v>4.5466026774437993E-3</v>
      </c>
      <c r="V149" s="45">
        <f>Úrvinnsla!V149</f>
        <v>3088</v>
      </c>
      <c r="W149" s="46">
        <f>Úrvinnsla!W149</f>
        <v>1199</v>
      </c>
      <c r="X149" s="47">
        <f>Úrvinnsla!X149</f>
        <v>1889</v>
      </c>
      <c r="Y149" s="10">
        <f>Úrvinnsla!Y149</f>
        <v>-3.8008108819212638E-3</v>
      </c>
      <c r="Z149" s="53">
        <f>Úrvinnsla!Z149</f>
        <v>5.9880998798576045E-3</v>
      </c>
    </row>
    <row r="150" spans="1:26" x14ac:dyDescent="0.35">
      <c r="B150" s="95" t="s">
        <v>70</v>
      </c>
      <c r="C150" s="103">
        <f>Úrvinnsla!C150</f>
        <v>18</v>
      </c>
      <c r="D150" s="104">
        <f>Úrvinnsla!D150</f>
        <v>6</v>
      </c>
      <c r="E150" s="105">
        <f>Úrvinnsla!E150</f>
        <v>12</v>
      </c>
      <c r="F150" s="106">
        <f>Úrvinnsla!F150</f>
        <v>14</v>
      </c>
      <c r="G150" s="107">
        <f>Úrvinnsla!G150</f>
        <v>5</v>
      </c>
      <c r="H150" s="108">
        <f>Úrvinnsla!H150</f>
        <v>9</v>
      </c>
      <c r="I150" s="109">
        <f>Úrvinnsla!I150</f>
        <v>4</v>
      </c>
      <c r="J150" s="104">
        <f>Úrvinnsla!J150</f>
        <v>1</v>
      </c>
      <c r="K150" s="105">
        <f>Úrvinnsla!K150</f>
        <v>3</v>
      </c>
      <c r="L150" s="106">
        <f>Úrvinnsla!L150</f>
        <v>2</v>
      </c>
      <c r="M150" s="107">
        <f>Úrvinnsla!M150</f>
        <v>1</v>
      </c>
      <c r="N150" s="108">
        <f>Úrvinnsla!N150</f>
        <v>1</v>
      </c>
      <c r="P150" s="45">
        <f>Úrvinnsla!P150</f>
        <v>38</v>
      </c>
      <c r="Q150" s="46">
        <f>Úrvinnsla!Q150</f>
        <v>13</v>
      </c>
      <c r="R150" s="47">
        <f>Úrvinnsla!R150</f>
        <v>25</v>
      </c>
      <c r="S150" s="52">
        <f>Úrvinnsla!S150</f>
        <v>-1.0945524964216552E-3</v>
      </c>
      <c r="T150" s="53">
        <f>Úrvinnsla!T150</f>
        <v>2.1049086469647218E-3</v>
      </c>
      <c r="V150" s="45">
        <f>Úrvinnsla!V150</f>
        <v>1094</v>
      </c>
      <c r="W150" s="46">
        <f>Úrvinnsla!W150</f>
        <v>342</v>
      </c>
      <c r="X150" s="47">
        <f>Úrvinnsla!X150</f>
        <v>752</v>
      </c>
      <c r="Y150" s="10">
        <f>Úrvinnsla!Y150</f>
        <v>-1.0841345468032295E-3</v>
      </c>
      <c r="Z150" s="53">
        <f>Úrvinnsla!Z150</f>
        <v>2.383828009345113E-3</v>
      </c>
    </row>
    <row r="151" spans="1:26" x14ac:dyDescent="0.35">
      <c r="B151" s="95" t="s">
        <v>71</v>
      </c>
      <c r="C151" s="103">
        <f>Úrvinnsla!C151</f>
        <v>3</v>
      </c>
      <c r="D151" s="104">
        <f>Úrvinnsla!D151</f>
        <v>1</v>
      </c>
      <c r="E151" s="105">
        <f>Úrvinnsla!E151</f>
        <v>2</v>
      </c>
      <c r="F151" s="106">
        <f>Úrvinnsla!F151</f>
        <v>0</v>
      </c>
      <c r="G151" s="107">
        <f>Úrvinnsla!G151</f>
        <v>0</v>
      </c>
      <c r="H151" s="108">
        <f>Úrvinnsla!H151</f>
        <v>0</v>
      </c>
      <c r="I151" s="109">
        <f>Úrvinnsla!I151</f>
        <v>0</v>
      </c>
      <c r="J151" s="104">
        <f>Úrvinnsla!J151</f>
        <v>0</v>
      </c>
      <c r="K151" s="105">
        <f>Úrvinnsla!K151</f>
        <v>0</v>
      </c>
      <c r="L151" s="106">
        <f>Úrvinnsla!L151</f>
        <v>0</v>
      </c>
      <c r="M151" s="107">
        <f>Úrvinnsla!M151</f>
        <v>0</v>
      </c>
      <c r="N151" s="108">
        <f>Úrvinnsla!N151</f>
        <v>0</v>
      </c>
      <c r="P151" s="45">
        <f>Úrvinnsla!P151</f>
        <v>3</v>
      </c>
      <c r="Q151" s="46">
        <f>Úrvinnsla!Q151</f>
        <v>1</v>
      </c>
      <c r="R151" s="47">
        <f>Úrvinnsla!R151</f>
        <v>2</v>
      </c>
      <c r="S151" s="52">
        <f>Úrvinnsla!S151</f>
        <v>-8.4196345878588864E-5</v>
      </c>
      <c r="T151" s="53">
        <f>Úrvinnsla!T151</f>
        <v>1.6839269175717773E-4</v>
      </c>
      <c r="V151" s="45">
        <f>Úrvinnsla!V151</f>
        <v>264</v>
      </c>
      <c r="W151" s="46">
        <f>Úrvinnsla!W151</f>
        <v>63</v>
      </c>
      <c r="X151" s="47">
        <f>Úrvinnsla!X151</f>
        <v>201</v>
      </c>
      <c r="Y151" s="10">
        <f>Úrvinnsla!Y151</f>
        <v>-1.9970899546375282E-4</v>
      </c>
      <c r="Z151" s="53">
        <f>Úrvinnsla!Z151</f>
        <v>6.3716679505102089E-4</v>
      </c>
    </row>
    <row r="152" spans="1:26" ht="15" thickBot="1" x14ac:dyDescent="0.4">
      <c r="B152" s="95" t="s">
        <v>72</v>
      </c>
      <c r="C152" s="110">
        <f>Úrvinnsla!C152</f>
        <v>2</v>
      </c>
      <c r="D152" s="111">
        <f>Úrvinnsla!D152</f>
        <v>0</v>
      </c>
      <c r="E152" s="112">
        <f>Úrvinnsla!E152</f>
        <v>2</v>
      </c>
      <c r="F152" s="113">
        <f>Úrvinnsla!F152</f>
        <v>1</v>
      </c>
      <c r="G152" s="114">
        <f>Úrvinnsla!G152</f>
        <v>0</v>
      </c>
      <c r="H152" s="115">
        <f>Úrvinnsla!H152</f>
        <v>1</v>
      </c>
      <c r="I152" s="116">
        <f>Úrvinnsla!I152</f>
        <v>0</v>
      </c>
      <c r="J152" s="111">
        <f>Úrvinnsla!J152</f>
        <v>0</v>
      </c>
      <c r="K152" s="112">
        <f>Úrvinnsla!K152</f>
        <v>0</v>
      </c>
      <c r="L152" s="113">
        <f>Úrvinnsla!L152</f>
        <v>0</v>
      </c>
      <c r="M152" s="114">
        <f>Úrvinnsla!M152</f>
        <v>0</v>
      </c>
      <c r="N152" s="115">
        <f>Úrvinnsla!N152</f>
        <v>0</v>
      </c>
      <c r="P152" s="48">
        <f>Úrvinnsla!P152</f>
        <v>3</v>
      </c>
      <c r="Q152" s="49">
        <f>Úrvinnsla!Q152</f>
        <v>0</v>
      </c>
      <c r="R152" s="50">
        <f>Úrvinnsla!R152</f>
        <v>3</v>
      </c>
      <c r="S152" s="54">
        <f>Úrvinnsla!S152</f>
        <v>0</v>
      </c>
      <c r="T152" s="55">
        <f>Úrvinnsla!T152</f>
        <v>2.5258903763576663E-4</v>
      </c>
      <c r="V152" s="48">
        <f>Úrvinnsla!V152</f>
        <v>30</v>
      </c>
      <c r="W152" s="49">
        <f>Úrvinnsla!W152</f>
        <v>4</v>
      </c>
      <c r="X152" s="50">
        <f>Úrvinnsla!X152</f>
        <v>26</v>
      </c>
      <c r="Y152" s="60">
        <f>Úrvinnsla!Y152</f>
        <v>-1.2679936219920814E-5</v>
      </c>
      <c r="Z152" s="55">
        <f>Úrvinnsla!Z152</f>
        <v>8.2419585429485296E-5</v>
      </c>
    </row>
    <row r="153" spans="1:26" x14ac:dyDescent="0.35">
      <c r="C153" s="137"/>
      <c r="D153" s="137"/>
      <c r="H153" s="137"/>
      <c r="I153" s="137"/>
      <c r="J153" s="138"/>
      <c r="O153" s="2" t="s">
        <v>47</v>
      </c>
      <c r="P153" s="9">
        <f>SUM(P132:P152)</f>
        <v>11877</v>
      </c>
      <c r="Q153" s="9">
        <f>SUM(Q132:Q152)</f>
        <v>6900</v>
      </c>
      <c r="R153" s="9">
        <f>SUM(R132:R152)</f>
        <v>4977</v>
      </c>
      <c r="U153" s="2" t="s">
        <v>47</v>
      </c>
      <c r="V153" s="9">
        <f>SUM(V132:V152)</f>
        <v>315459</v>
      </c>
      <c r="W153" s="9">
        <f>SUM(W132:W152)</f>
        <v>160896</v>
      </c>
      <c r="X153" s="9">
        <f>SUM(X132:X152)</f>
        <v>154563</v>
      </c>
    </row>
    <row r="154" spans="1:26" ht="15" thickBot="1" x14ac:dyDescent="0.4"/>
    <row r="155" spans="1:26" ht="21.5" thickBot="1" x14ac:dyDescent="0.55000000000000004">
      <c r="A155" s="2" t="s">
        <v>45</v>
      </c>
      <c r="B155" s="94">
        <v>2009</v>
      </c>
      <c r="C155" s="227" t="s">
        <v>35</v>
      </c>
      <c r="D155" s="228"/>
      <c r="E155" s="229"/>
      <c r="F155" s="227" t="s">
        <v>36</v>
      </c>
      <c r="G155" s="228"/>
      <c r="H155" s="229"/>
      <c r="I155" s="227" t="s">
        <v>37</v>
      </c>
      <c r="J155" s="228"/>
      <c r="K155" s="229"/>
      <c r="L155" s="227" t="s">
        <v>38</v>
      </c>
      <c r="M155" s="228"/>
      <c r="N155" s="229"/>
      <c r="O155" s="51"/>
      <c r="P155" s="230" t="s">
        <v>45</v>
      </c>
      <c r="Q155" s="231"/>
      <c r="R155" s="232"/>
      <c r="S155" s="233">
        <f>B155</f>
        <v>2009</v>
      </c>
      <c r="T155" s="234"/>
      <c r="V155" s="230" t="s">
        <v>46</v>
      </c>
      <c r="W155" s="231"/>
      <c r="X155" s="232"/>
      <c r="Y155" s="233">
        <f>B155</f>
        <v>2009</v>
      </c>
      <c r="Z155" s="234"/>
    </row>
    <row r="156" spans="1:26" ht="15" thickBot="1" x14ac:dyDescent="0.4">
      <c r="A156" s="2"/>
      <c r="B156" s="95"/>
      <c r="C156" s="13" t="s">
        <v>47</v>
      </c>
      <c r="D156" s="12" t="s">
        <v>48</v>
      </c>
      <c r="E156" s="14" t="s">
        <v>49</v>
      </c>
      <c r="F156" s="13" t="s">
        <v>47</v>
      </c>
      <c r="G156" s="12" t="s">
        <v>48</v>
      </c>
      <c r="H156" s="14" t="s">
        <v>49</v>
      </c>
      <c r="I156" s="13" t="s">
        <v>47</v>
      </c>
      <c r="J156" s="12" t="s">
        <v>48</v>
      </c>
      <c r="K156" s="14" t="s">
        <v>49</v>
      </c>
      <c r="L156" s="13" t="s">
        <v>47</v>
      </c>
      <c r="M156" s="12" t="s">
        <v>48</v>
      </c>
      <c r="N156" s="14" t="s">
        <v>49</v>
      </c>
      <c r="O156" s="12"/>
      <c r="P156" s="21" t="s">
        <v>47</v>
      </c>
      <c r="Q156" s="22" t="s">
        <v>48</v>
      </c>
      <c r="R156" s="23" t="s">
        <v>49</v>
      </c>
      <c r="S156" s="18" t="s">
        <v>50</v>
      </c>
      <c r="T156" s="20" t="s">
        <v>51</v>
      </c>
      <c r="U156" s="2"/>
      <c r="V156" s="15" t="s">
        <v>47</v>
      </c>
      <c r="W156" s="16" t="s">
        <v>48</v>
      </c>
      <c r="X156" s="17" t="s">
        <v>49</v>
      </c>
      <c r="Y156" s="18" t="s">
        <v>50</v>
      </c>
      <c r="Z156" s="20" t="s">
        <v>51</v>
      </c>
    </row>
    <row r="157" spans="1:26" x14ac:dyDescent="0.35">
      <c r="B157" s="95" t="s">
        <v>52</v>
      </c>
      <c r="C157" s="96">
        <f>Úrvinnsla!C157</f>
        <v>313</v>
      </c>
      <c r="D157" s="97">
        <f>Úrvinnsla!D157</f>
        <v>170</v>
      </c>
      <c r="E157" s="98">
        <f>Úrvinnsla!E157</f>
        <v>143</v>
      </c>
      <c r="F157" s="99">
        <f>Úrvinnsla!F157</f>
        <v>347</v>
      </c>
      <c r="G157" s="100">
        <f>Úrvinnsla!G157</f>
        <v>189</v>
      </c>
      <c r="H157" s="101">
        <f>Úrvinnsla!H157</f>
        <v>158</v>
      </c>
      <c r="I157" s="102">
        <f>Úrvinnsla!I157</f>
        <v>45</v>
      </c>
      <c r="J157" s="97">
        <f>Úrvinnsla!J157</f>
        <v>16</v>
      </c>
      <c r="K157" s="98">
        <f>Úrvinnsla!K157</f>
        <v>29</v>
      </c>
      <c r="L157" s="99">
        <f>Úrvinnsla!L157</f>
        <v>6</v>
      </c>
      <c r="M157" s="100">
        <f>Úrvinnsla!M157</f>
        <v>3</v>
      </c>
      <c r="N157" s="101">
        <f>Úrvinnsla!N157</f>
        <v>3</v>
      </c>
      <c r="P157" s="42">
        <f>Úrvinnsla!P157</f>
        <v>711</v>
      </c>
      <c r="Q157" s="43">
        <f>Úrvinnsla!Q157</f>
        <v>378</v>
      </c>
      <c r="R157" s="44">
        <f>Úrvinnsla!R157</f>
        <v>333</v>
      </c>
      <c r="S157" s="52">
        <f>Úrvinnsla!S157</f>
        <v>-3.5205364626990782E-2</v>
      </c>
      <c r="T157" s="53">
        <f>Úrvinnsla!T157</f>
        <v>3.1014249790444259E-2</v>
      </c>
      <c r="V157" s="42">
        <f>Úrvinnsla!V157</f>
        <v>22908</v>
      </c>
      <c r="W157" s="43">
        <f>Úrvinnsla!W157</f>
        <v>11743</v>
      </c>
      <c r="X157" s="44">
        <f>Úrvinnsla!X157</f>
        <v>11165</v>
      </c>
      <c r="Y157" s="59">
        <f>Úrvinnsla!Y157</f>
        <v>-3.6769494752135465E-2</v>
      </c>
      <c r="Z157" s="57">
        <f>Úrvinnsla!Z157</f>
        <v>3.4959670348939154E-2</v>
      </c>
    </row>
    <row r="158" spans="1:26" x14ac:dyDescent="0.35">
      <c r="B158" s="95" t="s">
        <v>53</v>
      </c>
      <c r="C158" s="103">
        <f>Úrvinnsla!C158</f>
        <v>311</v>
      </c>
      <c r="D158" s="104">
        <f>Úrvinnsla!D158</f>
        <v>153</v>
      </c>
      <c r="E158" s="105">
        <f>Úrvinnsla!E158</f>
        <v>158</v>
      </c>
      <c r="F158" s="106">
        <f>Úrvinnsla!F158</f>
        <v>306</v>
      </c>
      <c r="G158" s="107">
        <f>Úrvinnsla!G158</f>
        <v>160</v>
      </c>
      <c r="H158" s="108">
        <f>Úrvinnsla!H158</f>
        <v>146</v>
      </c>
      <c r="I158" s="109">
        <f>Úrvinnsla!I158</f>
        <v>39</v>
      </c>
      <c r="J158" s="104">
        <f>Úrvinnsla!J158</f>
        <v>23</v>
      </c>
      <c r="K158" s="105">
        <f>Úrvinnsla!K158</f>
        <v>16</v>
      </c>
      <c r="L158" s="106">
        <f>Úrvinnsla!L158</f>
        <v>5</v>
      </c>
      <c r="M158" s="107">
        <f>Úrvinnsla!M158</f>
        <v>4</v>
      </c>
      <c r="N158" s="108">
        <f>Úrvinnsla!N158</f>
        <v>1</v>
      </c>
      <c r="P158" s="45">
        <f>Úrvinnsla!P158</f>
        <v>661</v>
      </c>
      <c r="Q158" s="46">
        <f>Úrvinnsla!Q158</f>
        <v>340</v>
      </c>
      <c r="R158" s="47">
        <f>Úrvinnsla!R158</f>
        <v>321</v>
      </c>
      <c r="S158" s="52">
        <f>Úrvinnsla!S158</f>
        <v>-3.1666200987240385E-2</v>
      </c>
      <c r="T158" s="53">
        <f>Úrvinnsla!T158</f>
        <v>2.9896619167365187E-2</v>
      </c>
      <c r="V158" s="45">
        <f>Úrvinnsla!V158</f>
        <v>21377</v>
      </c>
      <c r="W158" s="46">
        <f>Úrvinnsla!W158</f>
        <v>10800</v>
      </c>
      <c r="X158" s="47">
        <f>Úrvinnsla!X158</f>
        <v>10577</v>
      </c>
      <c r="Y158" s="10">
        <f>Úrvinnsla!Y158</f>
        <v>-3.3816788156609302E-2</v>
      </c>
      <c r="Z158" s="53">
        <f>Úrvinnsla!Z158</f>
        <v>3.3118534104857093E-2</v>
      </c>
    </row>
    <row r="159" spans="1:26" x14ac:dyDescent="0.35">
      <c r="B159" s="95" t="s">
        <v>54</v>
      </c>
      <c r="C159" s="103">
        <f>Úrvinnsla!C159</f>
        <v>371</v>
      </c>
      <c r="D159" s="104">
        <f>Úrvinnsla!D159</f>
        <v>191</v>
      </c>
      <c r="E159" s="105">
        <f>Úrvinnsla!E159</f>
        <v>180</v>
      </c>
      <c r="F159" s="106">
        <f>Úrvinnsla!F159</f>
        <v>336</v>
      </c>
      <c r="G159" s="107">
        <f>Úrvinnsla!G159</f>
        <v>166</v>
      </c>
      <c r="H159" s="108">
        <f>Úrvinnsla!H159</f>
        <v>170</v>
      </c>
      <c r="I159" s="109">
        <f>Úrvinnsla!I159</f>
        <v>45</v>
      </c>
      <c r="J159" s="104">
        <f>Úrvinnsla!J159</f>
        <v>23</v>
      </c>
      <c r="K159" s="105">
        <f>Úrvinnsla!K159</f>
        <v>22</v>
      </c>
      <c r="L159" s="106">
        <f>Úrvinnsla!L159</f>
        <v>5</v>
      </c>
      <c r="M159" s="107">
        <f>Úrvinnsla!M159</f>
        <v>2</v>
      </c>
      <c r="N159" s="108">
        <f>Úrvinnsla!N159</f>
        <v>3</v>
      </c>
      <c r="P159" s="45">
        <f>Úrvinnsla!P159</f>
        <v>757</v>
      </c>
      <c r="Q159" s="46">
        <f>Úrvinnsla!Q159</f>
        <v>382</v>
      </c>
      <c r="R159" s="47">
        <f>Úrvinnsla!R159</f>
        <v>375</v>
      </c>
      <c r="S159" s="52">
        <f>Úrvinnsla!S159</f>
        <v>-3.557790816801714E-2</v>
      </c>
      <c r="T159" s="53">
        <f>Úrvinnsla!T159</f>
        <v>3.4925956971221014E-2</v>
      </c>
      <c r="V159" s="45">
        <f>Úrvinnsla!V159</f>
        <v>22299</v>
      </c>
      <c r="W159" s="46">
        <f>Úrvinnsla!W159</f>
        <v>11438</v>
      </c>
      <c r="X159" s="47">
        <f>Úrvinnsla!X159</f>
        <v>10861</v>
      </c>
      <c r="Y159" s="10">
        <f>Úrvinnsla!Y159</f>
        <v>-3.5814483605120115E-2</v>
      </c>
      <c r="Z159" s="53">
        <f>Úrvinnsla!Z159</f>
        <v>3.4007790386012378E-2</v>
      </c>
    </row>
    <row r="160" spans="1:26" x14ac:dyDescent="0.35">
      <c r="B160" s="95" t="s">
        <v>55</v>
      </c>
      <c r="C160" s="103">
        <f>Úrvinnsla!C160</f>
        <v>360</v>
      </c>
      <c r="D160" s="104">
        <f>Úrvinnsla!D160</f>
        <v>184</v>
      </c>
      <c r="E160" s="105">
        <f>Úrvinnsla!E160</f>
        <v>176</v>
      </c>
      <c r="F160" s="106">
        <f>Úrvinnsla!F160</f>
        <v>377</v>
      </c>
      <c r="G160" s="107">
        <f>Úrvinnsla!G160</f>
        <v>180</v>
      </c>
      <c r="H160" s="108">
        <f>Úrvinnsla!H160</f>
        <v>197</v>
      </c>
      <c r="I160" s="109">
        <f>Úrvinnsla!I160</f>
        <v>56</v>
      </c>
      <c r="J160" s="104">
        <f>Úrvinnsla!J160</f>
        <v>29</v>
      </c>
      <c r="K160" s="105">
        <f>Úrvinnsla!K160</f>
        <v>27</v>
      </c>
      <c r="L160" s="106">
        <f>Úrvinnsla!L160</f>
        <v>7</v>
      </c>
      <c r="M160" s="107">
        <f>Úrvinnsla!M160</f>
        <v>5</v>
      </c>
      <c r="N160" s="108">
        <f>Úrvinnsla!N160</f>
        <v>2</v>
      </c>
      <c r="P160" s="45">
        <f>Úrvinnsla!P160</f>
        <v>800</v>
      </c>
      <c r="Q160" s="46">
        <f>Úrvinnsla!Q160</f>
        <v>398</v>
      </c>
      <c r="R160" s="47">
        <f>Úrvinnsla!R160</f>
        <v>402</v>
      </c>
      <c r="S160" s="52">
        <f>Úrvinnsla!S160</f>
        <v>-3.7068082332122568E-2</v>
      </c>
      <c r="T160" s="53">
        <f>Úrvinnsla!T160</f>
        <v>3.7440625873148926E-2</v>
      </c>
      <c r="V160" s="45">
        <f>Úrvinnsla!V160</f>
        <v>23876</v>
      </c>
      <c r="W160" s="46">
        <f>Úrvinnsla!W160</f>
        <v>12198</v>
      </c>
      <c r="X160" s="47">
        <f>Úrvinnsla!X160</f>
        <v>11678</v>
      </c>
      <c r="Y160" s="10">
        <f>Úrvinnsla!Y160</f>
        <v>-3.8194183512437065E-2</v>
      </c>
      <c r="Z160" s="53">
        <f>Úrvinnsla!Z160</f>
        <v>3.6565967786378099E-2</v>
      </c>
    </row>
    <row r="161" spans="2:26" x14ac:dyDescent="0.35">
      <c r="B161" s="95" t="s">
        <v>56</v>
      </c>
      <c r="C161" s="103">
        <f>Úrvinnsla!C161</f>
        <v>363</v>
      </c>
      <c r="D161" s="104">
        <f>Úrvinnsla!D161</f>
        <v>205</v>
      </c>
      <c r="E161" s="105">
        <f>Úrvinnsla!E161</f>
        <v>158</v>
      </c>
      <c r="F161" s="106">
        <f>Úrvinnsla!F161</f>
        <v>347</v>
      </c>
      <c r="G161" s="107">
        <f>Úrvinnsla!G161</f>
        <v>177</v>
      </c>
      <c r="H161" s="108">
        <f>Úrvinnsla!H161</f>
        <v>170</v>
      </c>
      <c r="I161" s="109">
        <f>Úrvinnsla!I161</f>
        <v>39</v>
      </c>
      <c r="J161" s="104">
        <f>Úrvinnsla!J161</f>
        <v>22</v>
      </c>
      <c r="K161" s="105">
        <f>Úrvinnsla!K161</f>
        <v>17</v>
      </c>
      <c r="L161" s="106">
        <f>Úrvinnsla!L161</f>
        <v>11</v>
      </c>
      <c r="M161" s="107">
        <f>Úrvinnsla!M161</f>
        <v>6</v>
      </c>
      <c r="N161" s="108">
        <f>Úrvinnsla!N161</f>
        <v>5</v>
      </c>
      <c r="P161" s="45">
        <f>Úrvinnsla!P161</f>
        <v>760</v>
      </c>
      <c r="Q161" s="46">
        <f>Úrvinnsla!Q161</f>
        <v>410</v>
      </c>
      <c r="R161" s="47">
        <f>Úrvinnsla!R161</f>
        <v>350</v>
      </c>
      <c r="S161" s="52">
        <f>Úrvinnsla!S161</f>
        <v>-3.8185712955201637E-2</v>
      </c>
      <c r="T161" s="53">
        <f>Úrvinnsla!T161</f>
        <v>3.2597559839806278E-2</v>
      </c>
      <c r="V161" s="45">
        <f>Úrvinnsla!V161</f>
        <v>23347</v>
      </c>
      <c r="W161" s="46">
        <f>Úrvinnsla!W161</f>
        <v>11937</v>
      </c>
      <c r="X161" s="47">
        <f>Úrvinnsla!X161</f>
        <v>11410</v>
      </c>
      <c r="Y161" s="10">
        <f>Úrvinnsla!Y161</f>
        <v>-3.7376944465319008E-2</v>
      </c>
      <c r="Z161" s="53">
        <f>Úrvinnsla!Z161</f>
        <v>3.5726810450640016E-2</v>
      </c>
    </row>
    <row r="162" spans="2:26" x14ac:dyDescent="0.35">
      <c r="B162" s="95" t="s">
        <v>57</v>
      </c>
      <c r="C162" s="103">
        <f>Úrvinnsla!C162</f>
        <v>374</v>
      </c>
      <c r="D162" s="104">
        <f>Úrvinnsla!D162</f>
        <v>211</v>
      </c>
      <c r="E162" s="105">
        <f>Úrvinnsla!E162</f>
        <v>163</v>
      </c>
      <c r="F162" s="106">
        <f>Úrvinnsla!F162</f>
        <v>341</v>
      </c>
      <c r="G162" s="107">
        <f>Úrvinnsla!G162</f>
        <v>174</v>
      </c>
      <c r="H162" s="108">
        <f>Úrvinnsla!H162</f>
        <v>167</v>
      </c>
      <c r="I162" s="109">
        <f>Úrvinnsla!I162</f>
        <v>21</v>
      </c>
      <c r="J162" s="104">
        <f>Úrvinnsla!J162</f>
        <v>13</v>
      </c>
      <c r="K162" s="105">
        <f>Úrvinnsla!K162</f>
        <v>8</v>
      </c>
      <c r="L162" s="106">
        <f>Úrvinnsla!L162</f>
        <v>15</v>
      </c>
      <c r="M162" s="107">
        <f>Úrvinnsla!M162</f>
        <v>11</v>
      </c>
      <c r="N162" s="108">
        <f>Úrvinnsla!N162</f>
        <v>4</v>
      </c>
      <c r="P162" s="45">
        <f>Úrvinnsla!P162</f>
        <v>751</v>
      </c>
      <c r="Q162" s="46">
        <f>Úrvinnsla!Q162</f>
        <v>409</v>
      </c>
      <c r="R162" s="47">
        <f>Úrvinnsla!R162</f>
        <v>342</v>
      </c>
      <c r="S162" s="52">
        <f>Úrvinnsla!S162</f>
        <v>-3.8092577069945052E-2</v>
      </c>
      <c r="T162" s="53">
        <f>Úrvinnsla!T162</f>
        <v>3.1852472757753561E-2</v>
      </c>
      <c r="V162" s="45">
        <f>Úrvinnsla!V162</f>
        <v>25278</v>
      </c>
      <c r="W162" s="46">
        <f>Úrvinnsla!W162</f>
        <v>13206</v>
      </c>
      <c r="X162" s="47">
        <f>Úrvinnsla!X162</f>
        <v>12072</v>
      </c>
      <c r="Y162" s="10">
        <f>Úrvinnsla!Y162</f>
        <v>-4.1350417073720599E-2</v>
      </c>
      <c r="Z162" s="53">
        <f>Úrvinnsla!Z162</f>
        <v>3.7799654317276624E-2</v>
      </c>
    </row>
    <row r="163" spans="2:26" x14ac:dyDescent="0.35">
      <c r="B163" s="95" t="s">
        <v>58</v>
      </c>
      <c r="C163" s="103">
        <f>Úrvinnsla!C163</f>
        <v>321</v>
      </c>
      <c r="D163" s="104">
        <f>Úrvinnsla!D163</f>
        <v>191</v>
      </c>
      <c r="E163" s="105">
        <f>Úrvinnsla!E163</f>
        <v>130</v>
      </c>
      <c r="F163" s="106">
        <f>Úrvinnsla!F163</f>
        <v>343</v>
      </c>
      <c r="G163" s="107">
        <f>Úrvinnsla!G163</f>
        <v>199</v>
      </c>
      <c r="H163" s="108">
        <f>Úrvinnsla!H163</f>
        <v>144</v>
      </c>
      <c r="I163" s="109">
        <f>Úrvinnsla!I163</f>
        <v>38</v>
      </c>
      <c r="J163" s="104">
        <f>Úrvinnsla!J163</f>
        <v>14</v>
      </c>
      <c r="K163" s="105">
        <f>Úrvinnsla!K163</f>
        <v>24</v>
      </c>
      <c r="L163" s="106">
        <f>Úrvinnsla!L163</f>
        <v>12</v>
      </c>
      <c r="M163" s="107">
        <f>Úrvinnsla!M163</f>
        <v>10</v>
      </c>
      <c r="N163" s="108">
        <f>Úrvinnsla!N163</f>
        <v>2</v>
      </c>
      <c r="P163" s="45">
        <f>Úrvinnsla!P163</f>
        <v>714</v>
      </c>
      <c r="Q163" s="46">
        <f>Úrvinnsla!Q163</f>
        <v>414</v>
      </c>
      <c r="R163" s="47">
        <f>Úrvinnsla!R163</f>
        <v>300</v>
      </c>
      <c r="S163" s="52">
        <f>Úrvinnsla!S163</f>
        <v>-3.8558256496227995E-2</v>
      </c>
      <c r="T163" s="53">
        <f>Úrvinnsla!T163</f>
        <v>2.7940765576976809E-2</v>
      </c>
      <c r="V163" s="45">
        <f>Úrvinnsla!V163</f>
        <v>22803</v>
      </c>
      <c r="W163" s="46">
        <f>Úrvinnsla!W163</f>
        <v>11952</v>
      </c>
      <c r="X163" s="47">
        <f>Úrvinnsla!X163</f>
        <v>10851</v>
      </c>
      <c r="Y163" s="10">
        <f>Úrvinnsla!Y163</f>
        <v>-3.7423912226647628E-2</v>
      </c>
      <c r="Z163" s="53">
        <f>Úrvinnsla!Z163</f>
        <v>3.3976478545126622E-2</v>
      </c>
    </row>
    <row r="164" spans="2:26" x14ac:dyDescent="0.35">
      <c r="B164" s="95" t="s">
        <v>59</v>
      </c>
      <c r="C164" s="103">
        <f>Úrvinnsla!C164</f>
        <v>333</v>
      </c>
      <c r="D164" s="104">
        <f>Úrvinnsla!D164</f>
        <v>189</v>
      </c>
      <c r="E164" s="105">
        <f>Úrvinnsla!E164</f>
        <v>144</v>
      </c>
      <c r="F164" s="106">
        <f>Úrvinnsla!F164</f>
        <v>362</v>
      </c>
      <c r="G164" s="107">
        <f>Úrvinnsla!G164</f>
        <v>205</v>
      </c>
      <c r="H164" s="108">
        <f>Úrvinnsla!H164</f>
        <v>157</v>
      </c>
      <c r="I164" s="109">
        <f>Úrvinnsla!I164</f>
        <v>40</v>
      </c>
      <c r="J164" s="104">
        <f>Úrvinnsla!J164</f>
        <v>24</v>
      </c>
      <c r="K164" s="105">
        <f>Úrvinnsla!K164</f>
        <v>16</v>
      </c>
      <c r="L164" s="106">
        <f>Úrvinnsla!L164</f>
        <v>8</v>
      </c>
      <c r="M164" s="107">
        <f>Úrvinnsla!M164</f>
        <v>8</v>
      </c>
      <c r="N164" s="108">
        <f>Úrvinnsla!N164</f>
        <v>0</v>
      </c>
      <c r="P164" s="45">
        <f>Úrvinnsla!P164</f>
        <v>743</v>
      </c>
      <c r="Q164" s="46">
        <f>Úrvinnsla!Q164</f>
        <v>426</v>
      </c>
      <c r="R164" s="47">
        <f>Úrvinnsla!R164</f>
        <v>317</v>
      </c>
      <c r="S164" s="52">
        <f>Úrvinnsla!S164</f>
        <v>-3.9675887119307071E-2</v>
      </c>
      <c r="T164" s="53">
        <f>Úrvinnsla!T164</f>
        <v>2.9524075626338828E-2</v>
      </c>
      <c r="V164" s="45">
        <f>Úrvinnsla!V164</f>
        <v>22198</v>
      </c>
      <c r="W164" s="46">
        <f>Úrvinnsla!W164</f>
        <v>11581</v>
      </c>
      <c r="X164" s="47">
        <f>Úrvinnsla!X164</f>
        <v>10617</v>
      </c>
      <c r="Y164" s="10">
        <f>Úrvinnsla!Y164</f>
        <v>-3.6262242929786331E-2</v>
      </c>
      <c r="Z164" s="53">
        <f>Úrvinnsla!Z164</f>
        <v>3.324378146840009E-2</v>
      </c>
    </row>
    <row r="165" spans="2:26" x14ac:dyDescent="0.35">
      <c r="B165" s="95" t="s">
        <v>60</v>
      </c>
      <c r="C165" s="103">
        <f>Úrvinnsla!C165</f>
        <v>359</v>
      </c>
      <c r="D165" s="104">
        <f>Úrvinnsla!D165</f>
        <v>207</v>
      </c>
      <c r="E165" s="105">
        <f>Úrvinnsla!E165</f>
        <v>152</v>
      </c>
      <c r="F165" s="106">
        <f>Úrvinnsla!F165</f>
        <v>395</v>
      </c>
      <c r="G165" s="107">
        <f>Úrvinnsla!G165</f>
        <v>223</v>
      </c>
      <c r="H165" s="108">
        <f>Úrvinnsla!H165</f>
        <v>172</v>
      </c>
      <c r="I165" s="109">
        <f>Úrvinnsla!I165</f>
        <v>35</v>
      </c>
      <c r="J165" s="104">
        <f>Úrvinnsla!J165</f>
        <v>17</v>
      </c>
      <c r="K165" s="105">
        <f>Úrvinnsla!K165</f>
        <v>18</v>
      </c>
      <c r="L165" s="106">
        <f>Úrvinnsla!L165</f>
        <v>15</v>
      </c>
      <c r="M165" s="107">
        <f>Úrvinnsla!M165</f>
        <v>11</v>
      </c>
      <c r="N165" s="108">
        <f>Úrvinnsla!N165</f>
        <v>4</v>
      </c>
      <c r="P165" s="45">
        <f>Úrvinnsla!P165</f>
        <v>804</v>
      </c>
      <c r="Q165" s="46">
        <f>Úrvinnsla!Q165</f>
        <v>458</v>
      </c>
      <c r="R165" s="47">
        <f>Úrvinnsla!R165</f>
        <v>346</v>
      </c>
      <c r="S165" s="52">
        <f>Úrvinnsla!S165</f>
        <v>-4.2656235447517926E-2</v>
      </c>
      <c r="T165" s="53">
        <f>Úrvinnsla!T165</f>
        <v>3.222501629877992E-2</v>
      </c>
      <c r="V165" s="45">
        <f>Úrvinnsla!V165</f>
        <v>22318</v>
      </c>
      <c r="W165" s="46">
        <f>Úrvinnsla!W165</f>
        <v>11374</v>
      </c>
      <c r="X165" s="47">
        <f>Úrvinnsla!X165</f>
        <v>10944</v>
      </c>
      <c r="Y165" s="10">
        <f>Úrvinnsla!Y165</f>
        <v>-3.5614087823451317E-2</v>
      </c>
      <c r="Z165" s="53">
        <f>Úrvinnsla!Z165</f>
        <v>3.4267678665364093E-2</v>
      </c>
    </row>
    <row r="166" spans="2:26" x14ac:dyDescent="0.35">
      <c r="B166" s="95" t="s">
        <v>61</v>
      </c>
      <c r="C166" s="103">
        <f>Úrvinnsla!C166</f>
        <v>388</v>
      </c>
      <c r="D166" s="104">
        <f>Úrvinnsla!D166</f>
        <v>222</v>
      </c>
      <c r="E166" s="105">
        <f>Úrvinnsla!E166</f>
        <v>166</v>
      </c>
      <c r="F166" s="106">
        <f>Úrvinnsla!F166</f>
        <v>354</v>
      </c>
      <c r="G166" s="107">
        <f>Úrvinnsla!G166</f>
        <v>181</v>
      </c>
      <c r="H166" s="108">
        <f>Úrvinnsla!H166</f>
        <v>173</v>
      </c>
      <c r="I166" s="109">
        <f>Úrvinnsla!I166</f>
        <v>51</v>
      </c>
      <c r="J166" s="104">
        <f>Úrvinnsla!J166</f>
        <v>19</v>
      </c>
      <c r="K166" s="105">
        <f>Úrvinnsla!K166</f>
        <v>32</v>
      </c>
      <c r="L166" s="106">
        <f>Úrvinnsla!L166</f>
        <v>15</v>
      </c>
      <c r="M166" s="107">
        <f>Úrvinnsla!M166</f>
        <v>10</v>
      </c>
      <c r="N166" s="108">
        <f>Úrvinnsla!N166</f>
        <v>5</v>
      </c>
      <c r="P166" s="45">
        <f>Úrvinnsla!P166</f>
        <v>808</v>
      </c>
      <c r="Q166" s="46">
        <f>Úrvinnsla!Q166</f>
        <v>432</v>
      </c>
      <c r="R166" s="47">
        <f>Úrvinnsla!R166</f>
        <v>376</v>
      </c>
      <c r="S166" s="52">
        <f>Úrvinnsla!S166</f>
        <v>-4.0234702430846606E-2</v>
      </c>
      <c r="T166" s="53">
        <f>Úrvinnsla!T166</f>
        <v>3.5019092856477599E-2</v>
      </c>
      <c r="V166" s="45">
        <f>Úrvinnsla!V166</f>
        <v>22505</v>
      </c>
      <c r="W166" s="46">
        <f>Úrvinnsla!W166</f>
        <v>11573</v>
      </c>
      <c r="X166" s="47">
        <f>Úrvinnsla!X166</f>
        <v>10932</v>
      </c>
      <c r="Y166" s="10">
        <f>Úrvinnsla!Y166</f>
        <v>-3.6237193457077731E-2</v>
      </c>
      <c r="Z166" s="53">
        <f>Úrvinnsla!Z166</f>
        <v>3.4230104456301196E-2</v>
      </c>
    </row>
    <row r="167" spans="2:26" x14ac:dyDescent="0.35">
      <c r="B167" s="95" t="s">
        <v>62</v>
      </c>
      <c r="C167" s="103">
        <f>Úrvinnsla!C167</f>
        <v>324</v>
      </c>
      <c r="D167" s="104">
        <f>Úrvinnsla!D167</f>
        <v>197</v>
      </c>
      <c r="E167" s="105">
        <f>Úrvinnsla!E167</f>
        <v>127</v>
      </c>
      <c r="F167" s="106">
        <f>Úrvinnsla!F167</f>
        <v>341</v>
      </c>
      <c r="G167" s="107">
        <f>Úrvinnsla!G167</f>
        <v>197</v>
      </c>
      <c r="H167" s="108">
        <f>Úrvinnsla!H167</f>
        <v>144</v>
      </c>
      <c r="I167" s="109">
        <f>Úrvinnsla!I167</f>
        <v>50</v>
      </c>
      <c r="J167" s="104">
        <f>Úrvinnsla!J167</f>
        <v>33</v>
      </c>
      <c r="K167" s="105">
        <f>Úrvinnsla!K167</f>
        <v>17</v>
      </c>
      <c r="L167" s="106">
        <f>Úrvinnsla!L167</f>
        <v>11</v>
      </c>
      <c r="M167" s="107">
        <f>Úrvinnsla!M167</f>
        <v>8</v>
      </c>
      <c r="N167" s="108">
        <f>Úrvinnsla!N167</f>
        <v>3</v>
      </c>
      <c r="P167" s="45">
        <f>Úrvinnsla!P167</f>
        <v>726</v>
      </c>
      <c r="Q167" s="46">
        <f>Úrvinnsla!Q167</f>
        <v>435</v>
      </c>
      <c r="R167" s="47">
        <f>Úrvinnsla!R167</f>
        <v>291</v>
      </c>
      <c r="S167" s="52">
        <f>Úrvinnsla!S167</f>
        <v>-4.0514110086616373E-2</v>
      </c>
      <c r="T167" s="53">
        <f>Úrvinnsla!T167</f>
        <v>2.7102542609667504E-2</v>
      </c>
      <c r="V167" s="45">
        <f>Úrvinnsla!V167</f>
        <v>20876</v>
      </c>
      <c r="W167" s="46">
        <f>Úrvinnsla!W167</f>
        <v>10703</v>
      </c>
      <c r="X167" s="47">
        <f>Úrvinnsla!X167</f>
        <v>10173</v>
      </c>
      <c r="Y167" s="10">
        <f>Úrvinnsla!Y167</f>
        <v>-3.3513063300017534E-2</v>
      </c>
      <c r="Z167" s="53">
        <f>Úrvinnsla!Z167</f>
        <v>3.185353573307282E-2</v>
      </c>
    </row>
    <row r="168" spans="2:26" x14ac:dyDescent="0.35">
      <c r="B168" s="95" t="s">
        <v>63</v>
      </c>
      <c r="C168" s="103">
        <f>Úrvinnsla!C168</f>
        <v>300</v>
      </c>
      <c r="D168" s="104">
        <f>Úrvinnsla!D168</f>
        <v>173</v>
      </c>
      <c r="E168" s="105">
        <f>Úrvinnsla!E168</f>
        <v>127</v>
      </c>
      <c r="F168" s="106">
        <f>Úrvinnsla!F168</f>
        <v>323</v>
      </c>
      <c r="G168" s="107">
        <f>Úrvinnsla!G168</f>
        <v>188</v>
      </c>
      <c r="H168" s="108">
        <f>Úrvinnsla!H168</f>
        <v>135</v>
      </c>
      <c r="I168" s="109">
        <f>Úrvinnsla!I168</f>
        <v>46</v>
      </c>
      <c r="J168" s="104">
        <f>Úrvinnsla!J168</f>
        <v>23</v>
      </c>
      <c r="K168" s="105">
        <f>Úrvinnsla!K168</f>
        <v>23</v>
      </c>
      <c r="L168" s="106">
        <f>Úrvinnsla!L168</f>
        <v>10</v>
      </c>
      <c r="M168" s="107">
        <f>Úrvinnsla!M168</f>
        <v>7</v>
      </c>
      <c r="N168" s="108">
        <f>Úrvinnsla!N168</f>
        <v>3</v>
      </c>
      <c r="P168" s="45">
        <f>Úrvinnsla!P168</f>
        <v>679</v>
      </c>
      <c r="Q168" s="46">
        <f>Úrvinnsla!Q168</f>
        <v>391</v>
      </c>
      <c r="R168" s="47">
        <f>Úrvinnsla!R168</f>
        <v>288</v>
      </c>
      <c r="S168" s="52">
        <f>Úrvinnsla!S168</f>
        <v>-3.6416131135326442E-2</v>
      </c>
      <c r="T168" s="53">
        <f>Úrvinnsla!T168</f>
        <v>2.6823134953897737E-2</v>
      </c>
      <c r="V168" s="45">
        <f>Úrvinnsla!V168</f>
        <v>17870</v>
      </c>
      <c r="W168" s="46">
        <f>Úrvinnsla!W168</f>
        <v>9187</v>
      </c>
      <c r="X168" s="47">
        <f>Úrvinnsla!X168</f>
        <v>8683</v>
      </c>
      <c r="Y168" s="10">
        <f>Úrvinnsla!Y168</f>
        <v>-2.8766188221737932E-2</v>
      </c>
      <c r="Z168" s="53">
        <f>Úrvinnsla!Z168</f>
        <v>2.7188071441096164E-2</v>
      </c>
    </row>
    <row r="169" spans="2:26" x14ac:dyDescent="0.35">
      <c r="B169" s="95" t="s">
        <v>64</v>
      </c>
      <c r="C169" s="103">
        <f>Úrvinnsla!C169</f>
        <v>234</v>
      </c>
      <c r="D169" s="104">
        <f>Úrvinnsla!D169</f>
        <v>126</v>
      </c>
      <c r="E169" s="105">
        <f>Úrvinnsla!E169</f>
        <v>108</v>
      </c>
      <c r="F169" s="106">
        <f>Úrvinnsla!F169</f>
        <v>254</v>
      </c>
      <c r="G169" s="107">
        <f>Úrvinnsla!G169</f>
        <v>143</v>
      </c>
      <c r="H169" s="108">
        <f>Úrvinnsla!H169</f>
        <v>111</v>
      </c>
      <c r="I169" s="109">
        <f>Úrvinnsla!I169</f>
        <v>42</v>
      </c>
      <c r="J169" s="104">
        <f>Úrvinnsla!J169</f>
        <v>28</v>
      </c>
      <c r="K169" s="105">
        <f>Úrvinnsla!K169</f>
        <v>14</v>
      </c>
      <c r="L169" s="106">
        <f>Úrvinnsla!L169</f>
        <v>6</v>
      </c>
      <c r="M169" s="107">
        <f>Úrvinnsla!M169</f>
        <v>4</v>
      </c>
      <c r="N169" s="108">
        <f>Úrvinnsla!N169</f>
        <v>2</v>
      </c>
      <c r="P169" s="45">
        <f>Úrvinnsla!P169</f>
        <v>536</v>
      </c>
      <c r="Q169" s="46">
        <f>Úrvinnsla!Q169</f>
        <v>301</v>
      </c>
      <c r="R169" s="47">
        <f>Úrvinnsla!R169</f>
        <v>235</v>
      </c>
      <c r="S169" s="52">
        <f>Úrvinnsla!S169</f>
        <v>-2.8033901462233397E-2</v>
      </c>
      <c r="T169" s="53">
        <f>Úrvinnsla!T169</f>
        <v>2.1886933035298501E-2</v>
      </c>
      <c r="V169" s="45">
        <f>Úrvinnsla!V169</f>
        <v>14540</v>
      </c>
      <c r="W169" s="46">
        <f>Úrvinnsla!W169</f>
        <v>7417</v>
      </c>
      <c r="X169" s="47">
        <f>Úrvinnsla!X169</f>
        <v>7123</v>
      </c>
      <c r="Y169" s="10">
        <f>Úrvinnsla!Y169</f>
        <v>-2.3223992384960295E-2</v>
      </c>
      <c r="Z169" s="53">
        <f>Úrvinnsla!Z169</f>
        <v>2.2303424262919265E-2</v>
      </c>
    </row>
    <row r="170" spans="2:26" x14ac:dyDescent="0.35">
      <c r="B170" s="95" t="s">
        <v>65</v>
      </c>
      <c r="C170" s="103">
        <f>Úrvinnsla!C170</f>
        <v>170</v>
      </c>
      <c r="D170" s="104">
        <f>Úrvinnsla!D170</f>
        <v>94</v>
      </c>
      <c r="E170" s="105">
        <f>Úrvinnsla!E170</f>
        <v>76</v>
      </c>
      <c r="F170" s="106">
        <f>Úrvinnsla!F170</f>
        <v>190</v>
      </c>
      <c r="G170" s="107">
        <f>Úrvinnsla!G170</f>
        <v>108</v>
      </c>
      <c r="H170" s="108">
        <f>Úrvinnsla!H170</f>
        <v>82</v>
      </c>
      <c r="I170" s="109">
        <f>Úrvinnsla!I170</f>
        <v>28</v>
      </c>
      <c r="J170" s="104">
        <f>Úrvinnsla!J170</f>
        <v>18</v>
      </c>
      <c r="K170" s="105">
        <f>Úrvinnsla!K170</f>
        <v>10</v>
      </c>
      <c r="L170" s="106">
        <f>Úrvinnsla!L170</f>
        <v>0</v>
      </c>
      <c r="M170" s="107">
        <f>Úrvinnsla!M170</f>
        <v>0</v>
      </c>
      <c r="N170" s="108">
        <f>Úrvinnsla!N170</f>
        <v>0</v>
      </c>
      <c r="P170" s="45">
        <f>Úrvinnsla!P170</f>
        <v>388</v>
      </c>
      <c r="Q170" s="46">
        <f>Úrvinnsla!Q170</f>
        <v>220</v>
      </c>
      <c r="R170" s="47">
        <f>Úrvinnsla!R170</f>
        <v>168</v>
      </c>
      <c r="S170" s="52">
        <f>Úrvinnsla!S170</f>
        <v>-2.0489894756449661E-2</v>
      </c>
      <c r="T170" s="53">
        <f>Úrvinnsla!T170</f>
        <v>1.5646828723107013E-2</v>
      </c>
      <c r="V170" s="45">
        <f>Úrvinnsla!V170</f>
        <v>10458</v>
      </c>
      <c r="W170" s="46">
        <f>Úrvinnsla!W170</f>
        <v>5101</v>
      </c>
      <c r="X170" s="47">
        <f>Úrvinnsla!X170</f>
        <v>5357</v>
      </c>
      <c r="Y170" s="10">
        <f>Úrvinnsla!Y170</f>
        <v>-1.5972170035820746E-2</v>
      </c>
      <c r="Z170" s="53">
        <f>Úrvinnsla!Z170</f>
        <v>1.6773753162495929E-2</v>
      </c>
    </row>
    <row r="171" spans="2:26" x14ac:dyDescent="0.35">
      <c r="B171" s="95" t="s">
        <v>66</v>
      </c>
      <c r="C171" s="103">
        <f>Úrvinnsla!C171</f>
        <v>137</v>
      </c>
      <c r="D171" s="104">
        <f>Úrvinnsla!D171</f>
        <v>70</v>
      </c>
      <c r="E171" s="105">
        <f>Úrvinnsla!E171</f>
        <v>67</v>
      </c>
      <c r="F171" s="106">
        <f>Úrvinnsla!F171</f>
        <v>134</v>
      </c>
      <c r="G171" s="107">
        <f>Úrvinnsla!G171</f>
        <v>69</v>
      </c>
      <c r="H171" s="108">
        <f>Úrvinnsla!H171</f>
        <v>65</v>
      </c>
      <c r="I171" s="109">
        <f>Úrvinnsla!I171</f>
        <v>25</v>
      </c>
      <c r="J171" s="104">
        <f>Úrvinnsla!J171</f>
        <v>11</v>
      </c>
      <c r="K171" s="105">
        <f>Úrvinnsla!K171</f>
        <v>14</v>
      </c>
      <c r="L171" s="106">
        <f>Úrvinnsla!L171</f>
        <v>2</v>
      </c>
      <c r="M171" s="107">
        <f>Úrvinnsla!M171</f>
        <v>1</v>
      </c>
      <c r="N171" s="108">
        <f>Úrvinnsla!N171</f>
        <v>1</v>
      </c>
      <c r="P171" s="45">
        <f>Úrvinnsla!P171</f>
        <v>298</v>
      </c>
      <c r="Q171" s="46">
        <f>Úrvinnsla!Q171</f>
        <v>151</v>
      </c>
      <c r="R171" s="47">
        <f>Úrvinnsla!R171</f>
        <v>147</v>
      </c>
      <c r="S171" s="52">
        <f>Úrvinnsla!S171</f>
        <v>-1.4063518673744994E-2</v>
      </c>
      <c r="T171" s="53">
        <f>Úrvinnsla!T171</f>
        <v>1.3690975132718636E-2</v>
      </c>
      <c r="V171" s="45">
        <f>Úrvinnsla!V171</f>
        <v>8583</v>
      </c>
      <c r="W171" s="46">
        <f>Úrvinnsla!W171</f>
        <v>4108</v>
      </c>
      <c r="X171" s="47">
        <f>Úrvinnsla!X171</f>
        <v>4475</v>
      </c>
      <c r="Y171" s="10">
        <f>Úrvinnsla!Y171</f>
        <v>-1.2862904235865835E-2</v>
      </c>
      <c r="Z171" s="53">
        <f>Úrvinnsla!Z171</f>
        <v>1.4012048796372837E-2</v>
      </c>
    </row>
    <row r="172" spans="2:26" x14ac:dyDescent="0.35">
      <c r="B172" s="95" t="s">
        <v>67</v>
      </c>
      <c r="C172" s="103">
        <f>Úrvinnsla!C172</f>
        <v>97</v>
      </c>
      <c r="D172" s="104">
        <f>Úrvinnsla!D172</f>
        <v>55</v>
      </c>
      <c r="E172" s="105">
        <f>Úrvinnsla!E172</f>
        <v>42</v>
      </c>
      <c r="F172" s="106">
        <f>Úrvinnsla!F172</f>
        <v>111</v>
      </c>
      <c r="G172" s="107">
        <f>Úrvinnsla!G172</f>
        <v>62</v>
      </c>
      <c r="H172" s="108">
        <f>Úrvinnsla!H172</f>
        <v>49</v>
      </c>
      <c r="I172" s="109">
        <f>Úrvinnsla!I172</f>
        <v>36</v>
      </c>
      <c r="J172" s="104">
        <f>Úrvinnsla!J172</f>
        <v>22</v>
      </c>
      <c r="K172" s="105">
        <f>Úrvinnsla!K172</f>
        <v>14</v>
      </c>
      <c r="L172" s="106">
        <f>Úrvinnsla!L172</f>
        <v>3</v>
      </c>
      <c r="M172" s="107">
        <f>Úrvinnsla!M172</f>
        <v>3</v>
      </c>
      <c r="N172" s="108">
        <f>Úrvinnsla!N172</f>
        <v>0</v>
      </c>
      <c r="P172" s="45">
        <f>Úrvinnsla!P172</f>
        <v>247</v>
      </c>
      <c r="Q172" s="46">
        <f>Úrvinnsla!Q172</f>
        <v>142</v>
      </c>
      <c r="R172" s="47">
        <f>Úrvinnsla!R172</f>
        <v>105</v>
      </c>
      <c r="S172" s="52">
        <f>Úrvinnsla!S172</f>
        <v>-1.3225295706435689E-2</v>
      </c>
      <c r="T172" s="53">
        <f>Úrvinnsla!T172</f>
        <v>9.7792679519418824E-3</v>
      </c>
      <c r="V172" s="45">
        <f>Úrvinnsla!V172</f>
        <v>7863</v>
      </c>
      <c r="W172" s="46">
        <f>Úrvinnsla!W172</f>
        <v>3654</v>
      </c>
      <c r="X172" s="47">
        <f>Úrvinnsla!X172</f>
        <v>4209</v>
      </c>
      <c r="Y172" s="10">
        <f>Úrvinnsla!Y172</f>
        <v>-1.1441346659652815E-2</v>
      </c>
      <c r="Z172" s="53">
        <f>Úrvinnsla!Z172</f>
        <v>1.3179153828811904E-2</v>
      </c>
    </row>
    <row r="173" spans="2:26" x14ac:dyDescent="0.35">
      <c r="B173" s="95" t="s">
        <v>68</v>
      </c>
      <c r="C173" s="103">
        <f>Úrvinnsla!C173</f>
        <v>89</v>
      </c>
      <c r="D173" s="104">
        <f>Úrvinnsla!D173</f>
        <v>37</v>
      </c>
      <c r="E173" s="105">
        <f>Úrvinnsla!E173</f>
        <v>52</v>
      </c>
      <c r="F173" s="106">
        <f>Úrvinnsla!F173</f>
        <v>89</v>
      </c>
      <c r="G173" s="107">
        <f>Úrvinnsla!G173</f>
        <v>46</v>
      </c>
      <c r="H173" s="108">
        <f>Úrvinnsla!H173</f>
        <v>43</v>
      </c>
      <c r="I173" s="109">
        <f>Úrvinnsla!I173</f>
        <v>29</v>
      </c>
      <c r="J173" s="104">
        <f>Úrvinnsla!J173</f>
        <v>12</v>
      </c>
      <c r="K173" s="105">
        <f>Úrvinnsla!K173</f>
        <v>17</v>
      </c>
      <c r="L173" s="106">
        <f>Úrvinnsla!L173</f>
        <v>1</v>
      </c>
      <c r="M173" s="107">
        <f>Úrvinnsla!M173</f>
        <v>0</v>
      </c>
      <c r="N173" s="108">
        <f>Úrvinnsla!N173</f>
        <v>1</v>
      </c>
      <c r="P173" s="45">
        <f>Úrvinnsla!P173</f>
        <v>208</v>
      </c>
      <c r="Q173" s="46">
        <f>Úrvinnsla!Q173</f>
        <v>95</v>
      </c>
      <c r="R173" s="47">
        <f>Úrvinnsla!R173</f>
        <v>113</v>
      </c>
      <c r="S173" s="52">
        <f>Úrvinnsla!S173</f>
        <v>-8.8479090993759894E-3</v>
      </c>
      <c r="T173" s="53">
        <f>Úrvinnsla!T173</f>
        <v>1.0524355033994598E-2</v>
      </c>
      <c r="V173" s="45">
        <f>Úrvinnsla!V173</f>
        <v>5603</v>
      </c>
      <c r="W173" s="46">
        <f>Úrvinnsla!W173</f>
        <v>2410</v>
      </c>
      <c r="X173" s="47">
        <f>Úrvinnsla!X173</f>
        <v>3193</v>
      </c>
      <c r="Y173" s="10">
        <f>Úrvinnsla!Y173</f>
        <v>-7.5461536534655949E-3</v>
      </c>
      <c r="Z173" s="53">
        <f>Úrvinnsla!Z173</f>
        <v>9.9978707948197697E-3</v>
      </c>
    </row>
    <row r="174" spans="2:26" x14ac:dyDescent="0.35">
      <c r="B174" s="95" t="s">
        <v>69</v>
      </c>
      <c r="C174" s="103">
        <f>Úrvinnsla!C174</f>
        <v>46</v>
      </c>
      <c r="D174" s="104">
        <f>Úrvinnsla!D174</f>
        <v>17</v>
      </c>
      <c r="E174" s="105">
        <f>Úrvinnsla!E174</f>
        <v>29</v>
      </c>
      <c r="F174" s="106">
        <f>Úrvinnsla!F174</f>
        <v>43</v>
      </c>
      <c r="G174" s="107">
        <f>Úrvinnsla!G174</f>
        <v>20</v>
      </c>
      <c r="H174" s="108">
        <f>Úrvinnsla!H174</f>
        <v>23</v>
      </c>
      <c r="I174" s="109">
        <f>Úrvinnsla!I174</f>
        <v>5</v>
      </c>
      <c r="J174" s="104">
        <f>Úrvinnsla!J174</f>
        <v>2</v>
      </c>
      <c r="K174" s="105">
        <f>Úrvinnsla!K174</f>
        <v>3</v>
      </c>
      <c r="L174" s="106">
        <f>Úrvinnsla!L174</f>
        <v>1</v>
      </c>
      <c r="M174" s="107">
        <f>Úrvinnsla!M174</f>
        <v>1</v>
      </c>
      <c r="N174" s="108">
        <f>Úrvinnsla!N174</f>
        <v>0</v>
      </c>
      <c r="P174" s="45">
        <f>Úrvinnsla!P174</f>
        <v>95</v>
      </c>
      <c r="Q174" s="46">
        <f>Úrvinnsla!Q174</f>
        <v>40</v>
      </c>
      <c r="R174" s="47">
        <f>Úrvinnsla!R174</f>
        <v>55</v>
      </c>
      <c r="S174" s="52">
        <f>Úrvinnsla!S174</f>
        <v>-3.7254354102635744E-3</v>
      </c>
      <c r="T174" s="53">
        <f>Úrvinnsla!T174</f>
        <v>5.1224736891124154E-3</v>
      </c>
      <c r="V174" s="45">
        <f>Úrvinnsla!V174</f>
        <v>3205</v>
      </c>
      <c r="W174" s="46">
        <f>Úrvinnsla!W174</f>
        <v>1226</v>
      </c>
      <c r="X174" s="47">
        <f>Úrvinnsla!X174</f>
        <v>1979</v>
      </c>
      <c r="Y174" s="10">
        <f>Úrvinnsla!Y174</f>
        <v>-3.8388316925928711E-3</v>
      </c>
      <c r="Z174" s="53">
        <f>Úrvinnsla!Z174</f>
        <v>6.196613311289797E-3</v>
      </c>
    </row>
    <row r="175" spans="2:26" x14ac:dyDescent="0.35">
      <c r="B175" s="95" t="s">
        <v>70</v>
      </c>
      <c r="C175" s="103">
        <f>Úrvinnsla!C175</f>
        <v>25</v>
      </c>
      <c r="D175" s="104">
        <f>Úrvinnsla!D175</f>
        <v>10</v>
      </c>
      <c r="E175" s="105">
        <f>Úrvinnsla!E175</f>
        <v>15</v>
      </c>
      <c r="F175" s="106">
        <f>Úrvinnsla!F175</f>
        <v>12</v>
      </c>
      <c r="G175" s="107">
        <f>Úrvinnsla!G175</f>
        <v>5</v>
      </c>
      <c r="H175" s="108">
        <f>Úrvinnsla!H175</f>
        <v>7</v>
      </c>
      <c r="I175" s="109">
        <f>Úrvinnsla!I175</f>
        <v>4</v>
      </c>
      <c r="J175" s="104">
        <f>Úrvinnsla!J175</f>
        <v>1</v>
      </c>
      <c r="K175" s="105">
        <f>Úrvinnsla!K175</f>
        <v>3</v>
      </c>
      <c r="L175" s="106">
        <f>Úrvinnsla!L175</f>
        <v>2</v>
      </c>
      <c r="M175" s="107">
        <f>Úrvinnsla!M175</f>
        <v>1</v>
      </c>
      <c r="N175" s="108">
        <f>Úrvinnsla!N175</f>
        <v>1</v>
      </c>
      <c r="P175" s="45">
        <f>Úrvinnsla!P175</f>
        <v>43</v>
      </c>
      <c r="Q175" s="46">
        <f>Úrvinnsla!Q175</f>
        <v>17</v>
      </c>
      <c r="R175" s="47">
        <f>Úrvinnsla!R175</f>
        <v>26</v>
      </c>
      <c r="S175" s="52">
        <f>Úrvinnsla!S175</f>
        <v>-1.5833100493620191E-3</v>
      </c>
      <c r="T175" s="53">
        <f>Úrvinnsla!T175</f>
        <v>2.4215330166713236E-3</v>
      </c>
      <c r="V175" s="45">
        <f>Úrvinnsla!V175</f>
        <v>1149</v>
      </c>
      <c r="W175" s="46">
        <f>Úrvinnsla!W175</f>
        <v>380</v>
      </c>
      <c r="X175" s="47">
        <f>Úrvinnsla!X175</f>
        <v>769</v>
      </c>
      <c r="Y175" s="10">
        <f>Úrvinnsla!Y175</f>
        <v>-1.1898499536584755E-3</v>
      </c>
      <c r="Z175" s="53">
        <f>Úrvinnsla!Z175</f>
        <v>2.4078805641141255E-3</v>
      </c>
    </row>
    <row r="176" spans="2:26" x14ac:dyDescent="0.35">
      <c r="B176" s="95" t="s">
        <v>71</v>
      </c>
      <c r="C176" s="103">
        <f>Úrvinnsla!C176</f>
        <v>3</v>
      </c>
      <c r="D176" s="104">
        <f>Úrvinnsla!D176</f>
        <v>2</v>
      </c>
      <c r="E176" s="105">
        <f>Úrvinnsla!E176</f>
        <v>1</v>
      </c>
      <c r="F176" s="106">
        <f>Úrvinnsla!F176</f>
        <v>2</v>
      </c>
      <c r="G176" s="107">
        <f>Úrvinnsla!G176</f>
        <v>0</v>
      </c>
      <c r="H176" s="108">
        <f>Úrvinnsla!H176</f>
        <v>2</v>
      </c>
      <c r="I176" s="109">
        <f>Úrvinnsla!I176</f>
        <v>0</v>
      </c>
      <c r="J176" s="104">
        <f>Úrvinnsla!J176</f>
        <v>0</v>
      </c>
      <c r="K176" s="105">
        <f>Úrvinnsla!K176</f>
        <v>0</v>
      </c>
      <c r="L176" s="106">
        <f>Úrvinnsla!L176</f>
        <v>0</v>
      </c>
      <c r="M176" s="107">
        <f>Úrvinnsla!M176</f>
        <v>0</v>
      </c>
      <c r="N176" s="108">
        <f>Úrvinnsla!N176</f>
        <v>0</v>
      </c>
      <c r="P176" s="45">
        <f>Úrvinnsla!P176</f>
        <v>5</v>
      </c>
      <c r="Q176" s="46">
        <f>Úrvinnsla!Q176</f>
        <v>2</v>
      </c>
      <c r="R176" s="47">
        <f>Úrvinnsla!R176</f>
        <v>3</v>
      </c>
      <c r="S176" s="52">
        <f>Úrvinnsla!S176</f>
        <v>-1.8627177051317874E-4</v>
      </c>
      <c r="T176" s="53">
        <f>Úrvinnsla!T176</f>
        <v>2.7940765576976809E-4</v>
      </c>
      <c r="V176" s="45">
        <f>Úrvinnsla!V176</f>
        <v>272</v>
      </c>
      <c r="W176" s="46">
        <f>Úrvinnsla!W176</f>
        <v>73</v>
      </c>
      <c r="X176" s="47">
        <f>Úrvinnsla!X176</f>
        <v>199</v>
      </c>
      <c r="Y176" s="10">
        <f>Úrvinnsla!Y176</f>
        <v>-2.2857643846597029E-4</v>
      </c>
      <c r="Z176" s="53">
        <f>Úrvinnsla!Z176</f>
        <v>6.2310563362641218E-4</v>
      </c>
    </row>
    <row r="177" spans="1:26" ht="15" thickBot="1" x14ac:dyDescent="0.4">
      <c r="B177" s="95" t="s">
        <v>72</v>
      </c>
      <c r="C177" s="110">
        <f>Úrvinnsla!C177</f>
        <v>2</v>
      </c>
      <c r="D177" s="111">
        <f>Úrvinnsla!D177</f>
        <v>0</v>
      </c>
      <c r="E177" s="112">
        <f>Úrvinnsla!E177</f>
        <v>2</v>
      </c>
      <c r="F177" s="113">
        <f>Úrvinnsla!F177</f>
        <v>1</v>
      </c>
      <c r="G177" s="114">
        <f>Úrvinnsla!G177</f>
        <v>0</v>
      </c>
      <c r="H177" s="115">
        <f>Úrvinnsla!H177</f>
        <v>1</v>
      </c>
      <c r="I177" s="116">
        <f>Úrvinnsla!I177</f>
        <v>0</v>
      </c>
      <c r="J177" s="111">
        <f>Úrvinnsla!J177</f>
        <v>0</v>
      </c>
      <c r="K177" s="112">
        <f>Úrvinnsla!K177</f>
        <v>0</v>
      </c>
      <c r="L177" s="113">
        <f>Úrvinnsla!L177</f>
        <v>0</v>
      </c>
      <c r="M177" s="114">
        <f>Úrvinnsla!M177</f>
        <v>0</v>
      </c>
      <c r="N177" s="115">
        <f>Úrvinnsla!N177</f>
        <v>0</v>
      </c>
      <c r="P177" s="48">
        <f>Úrvinnsla!P177</f>
        <v>3</v>
      </c>
      <c r="Q177" s="49">
        <f>Úrvinnsla!Q177</f>
        <v>0</v>
      </c>
      <c r="R177" s="50">
        <f>Úrvinnsla!R177</f>
        <v>3</v>
      </c>
      <c r="S177" s="54">
        <f>Úrvinnsla!S177</f>
        <v>0</v>
      </c>
      <c r="T177" s="55">
        <f>Úrvinnsla!T177</f>
        <v>2.7940765576976809E-4</v>
      </c>
      <c r="V177" s="48">
        <f>Úrvinnsla!V177</f>
        <v>40</v>
      </c>
      <c r="W177" s="49">
        <f>Úrvinnsla!W177</f>
        <v>7</v>
      </c>
      <c r="X177" s="50">
        <f>Úrvinnsla!X177</f>
        <v>33</v>
      </c>
      <c r="Y177" s="60">
        <f>Úrvinnsla!Y177</f>
        <v>-2.191828862002455E-5</v>
      </c>
      <c r="Z177" s="55">
        <f>Úrvinnsla!Z177</f>
        <v>1.0332907492297287E-4</v>
      </c>
    </row>
    <row r="178" spans="1:26" x14ac:dyDescent="0.35">
      <c r="C178" s="137"/>
      <c r="D178" s="137"/>
      <c r="H178" s="137"/>
      <c r="I178" s="137"/>
      <c r="J178" s="138"/>
      <c r="O178" s="2" t="s">
        <v>47</v>
      </c>
      <c r="P178" s="9">
        <f>SUM(P157:P177)</f>
        <v>10737</v>
      </c>
      <c r="Q178" s="9">
        <f>SUM(Q157:Q177)</f>
        <v>5841</v>
      </c>
      <c r="R178" s="9">
        <f>SUM(R157:R177)</f>
        <v>4896</v>
      </c>
      <c r="U178" s="2" t="s">
        <v>47</v>
      </c>
      <c r="V178" s="9">
        <f>SUM(V157:V177)</f>
        <v>319368</v>
      </c>
      <c r="W178" s="9">
        <f>SUM(W157:W177)</f>
        <v>162068</v>
      </c>
      <c r="X178" s="9">
        <f>SUM(X157:X177)</f>
        <v>157300</v>
      </c>
    </row>
    <row r="179" spans="1:26" ht="15" thickBot="1" x14ac:dyDescent="0.4"/>
    <row r="180" spans="1:26" ht="21.5" thickBot="1" x14ac:dyDescent="0.55000000000000004">
      <c r="A180" s="2" t="s">
        <v>45</v>
      </c>
      <c r="B180" s="94">
        <v>2010</v>
      </c>
      <c r="C180" s="227" t="s">
        <v>35</v>
      </c>
      <c r="D180" s="228"/>
      <c r="E180" s="229"/>
      <c r="F180" s="227" t="s">
        <v>36</v>
      </c>
      <c r="G180" s="228"/>
      <c r="H180" s="229"/>
      <c r="I180" s="227" t="s">
        <v>37</v>
      </c>
      <c r="J180" s="228"/>
      <c r="K180" s="229"/>
      <c r="L180" s="227" t="s">
        <v>38</v>
      </c>
      <c r="M180" s="228"/>
      <c r="N180" s="229"/>
      <c r="O180" s="51"/>
      <c r="P180" s="230" t="s">
        <v>45</v>
      </c>
      <c r="Q180" s="231"/>
      <c r="R180" s="232"/>
      <c r="S180" s="233">
        <f>B180</f>
        <v>2010</v>
      </c>
      <c r="T180" s="234"/>
      <c r="V180" s="230" t="s">
        <v>46</v>
      </c>
      <c r="W180" s="231"/>
      <c r="X180" s="232"/>
      <c r="Y180" s="233">
        <f>B180</f>
        <v>2010</v>
      </c>
      <c r="Z180" s="234"/>
    </row>
    <row r="181" spans="1:26" ht="15" thickBot="1" x14ac:dyDescent="0.4">
      <c r="A181" s="2"/>
      <c r="B181" s="95"/>
      <c r="C181" s="13" t="s">
        <v>47</v>
      </c>
      <c r="D181" s="12" t="s">
        <v>48</v>
      </c>
      <c r="E181" s="14" t="s">
        <v>49</v>
      </c>
      <c r="F181" s="13" t="s">
        <v>47</v>
      </c>
      <c r="G181" s="12" t="s">
        <v>48</v>
      </c>
      <c r="H181" s="14" t="s">
        <v>49</v>
      </c>
      <c r="I181" s="13" t="s">
        <v>47</v>
      </c>
      <c r="J181" s="12" t="s">
        <v>48</v>
      </c>
      <c r="K181" s="14" t="s">
        <v>49</v>
      </c>
      <c r="L181" s="13" t="s">
        <v>47</v>
      </c>
      <c r="M181" s="12" t="s">
        <v>48</v>
      </c>
      <c r="N181" s="14" t="s">
        <v>49</v>
      </c>
      <c r="O181" s="12"/>
      <c r="P181" s="21" t="s">
        <v>47</v>
      </c>
      <c r="Q181" s="22" t="s">
        <v>48</v>
      </c>
      <c r="R181" s="23" t="s">
        <v>49</v>
      </c>
      <c r="S181" s="18" t="s">
        <v>50</v>
      </c>
      <c r="T181" s="20" t="s">
        <v>51</v>
      </c>
      <c r="U181" s="2"/>
      <c r="V181" s="15" t="s">
        <v>47</v>
      </c>
      <c r="W181" s="16" t="s">
        <v>48</v>
      </c>
      <c r="X181" s="17" t="s">
        <v>49</v>
      </c>
      <c r="Y181" s="18" t="s">
        <v>50</v>
      </c>
      <c r="Z181" s="20" t="s">
        <v>51</v>
      </c>
    </row>
    <row r="182" spans="1:26" x14ac:dyDescent="0.35">
      <c r="B182" s="95" t="s">
        <v>52</v>
      </c>
      <c r="C182" s="96">
        <f>Úrvinnsla!C182</f>
        <v>316</v>
      </c>
      <c r="D182" s="97">
        <f>Úrvinnsla!D182</f>
        <v>173</v>
      </c>
      <c r="E182" s="98">
        <f>Úrvinnsla!E182</f>
        <v>143</v>
      </c>
      <c r="F182" s="99">
        <f>Úrvinnsla!F182</f>
        <v>329</v>
      </c>
      <c r="G182" s="100">
        <f>Úrvinnsla!G182</f>
        <v>182</v>
      </c>
      <c r="H182" s="101">
        <f>Úrvinnsla!H182</f>
        <v>147</v>
      </c>
      <c r="I182" s="102">
        <f>Úrvinnsla!I182</f>
        <v>39</v>
      </c>
      <c r="J182" s="97">
        <f>Úrvinnsla!J182</f>
        <v>17</v>
      </c>
      <c r="K182" s="98">
        <f>Úrvinnsla!K182</f>
        <v>22</v>
      </c>
      <c r="L182" s="99">
        <f>Úrvinnsla!L182</f>
        <v>2</v>
      </c>
      <c r="M182" s="100">
        <f>Úrvinnsla!M182</f>
        <v>1</v>
      </c>
      <c r="N182" s="101">
        <f>Úrvinnsla!N182</f>
        <v>1</v>
      </c>
      <c r="P182" s="42">
        <f>Úrvinnsla!P182</f>
        <v>686</v>
      </c>
      <c r="Q182" s="43">
        <f>Úrvinnsla!Q182</f>
        <v>373</v>
      </c>
      <c r="R182" s="44">
        <f>Úrvinnsla!R182</f>
        <v>313</v>
      </c>
      <c r="S182" s="52">
        <f>Úrvinnsla!S182</f>
        <v>-3.5958739034030657E-2</v>
      </c>
      <c r="T182" s="53">
        <f>Úrvinnsla!T182</f>
        <v>3.0174491468234841E-2</v>
      </c>
      <c r="V182" s="42">
        <f>Úrvinnsla!V182</f>
        <v>23250</v>
      </c>
      <c r="W182" s="43">
        <f>Úrvinnsla!W182</f>
        <v>11945</v>
      </c>
      <c r="X182" s="44">
        <f>Úrvinnsla!X182</f>
        <v>11305</v>
      </c>
      <c r="Y182" s="59">
        <f>Úrvinnsla!Y182</f>
        <v>-3.7606649245978022E-2</v>
      </c>
      <c r="Z182" s="57">
        <f>Úrvinnsla!Z182</f>
        <v>3.5591726222334162E-2</v>
      </c>
    </row>
    <row r="183" spans="1:26" x14ac:dyDescent="0.35">
      <c r="B183" s="95" t="s">
        <v>53</v>
      </c>
      <c r="C183" s="103">
        <f>Úrvinnsla!C183</f>
        <v>328</v>
      </c>
      <c r="D183" s="104">
        <f>Úrvinnsla!D183</f>
        <v>161</v>
      </c>
      <c r="E183" s="105">
        <f>Úrvinnsla!E183</f>
        <v>167</v>
      </c>
      <c r="F183" s="106">
        <f>Úrvinnsla!F183</f>
        <v>326</v>
      </c>
      <c r="G183" s="107">
        <f>Úrvinnsla!G183</f>
        <v>173</v>
      </c>
      <c r="H183" s="108">
        <f>Úrvinnsla!H183</f>
        <v>153</v>
      </c>
      <c r="I183" s="109">
        <f>Úrvinnsla!I183</f>
        <v>44</v>
      </c>
      <c r="J183" s="104">
        <f>Úrvinnsla!J183</f>
        <v>23</v>
      </c>
      <c r="K183" s="105">
        <f>Úrvinnsla!K183</f>
        <v>21</v>
      </c>
      <c r="L183" s="106">
        <f>Úrvinnsla!L183</f>
        <v>5</v>
      </c>
      <c r="M183" s="107">
        <f>Úrvinnsla!M183</f>
        <v>5</v>
      </c>
      <c r="N183" s="108">
        <f>Úrvinnsla!N183</f>
        <v>0</v>
      </c>
      <c r="P183" s="45">
        <f>Úrvinnsla!P183</f>
        <v>703</v>
      </c>
      <c r="Q183" s="46">
        <f>Úrvinnsla!Q183</f>
        <v>362</v>
      </c>
      <c r="R183" s="47">
        <f>Úrvinnsla!R183</f>
        <v>341</v>
      </c>
      <c r="S183" s="52">
        <f>Úrvinnsla!S183</f>
        <v>-3.4898293646968087E-2</v>
      </c>
      <c r="T183" s="53">
        <f>Úrvinnsla!T183</f>
        <v>3.2873806998939555E-2</v>
      </c>
      <c r="V183" s="45">
        <f>Úrvinnsla!V183</f>
        <v>21400</v>
      </c>
      <c r="W183" s="46">
        <f>Úrvinnsla!W183</f>
        <v>10860</v>
      </c>
      <c r="X183" s="47">
        <f>Úrvinnsla!X183</f>
        <v>10540</v>
      </c>
      <c r="Y183" s="10">
        <f>Úrvinnsla!Y183</f>
        <v>-3.4190725057456788E-2</v>
      </c>
      <c r="Z183" s="53">
        <f>Úrvinnsla!Z183</f>
        <v>3.3183263545634861E-2</v>
      </c>
    </row>
    <row r="184" spans="1:26" x14ac:dyDescent="0.35">
      <c r="B184" s="95" t="s">
        <v>54</v>
      </c>
      <c r="C184" s="103">
        <f>Úrvinnsla!C184</f>
        <v>365</v>
      </c>
      <c r="D184" s="104">
        <f>Úrvinnsla!D184</f>
        <v>189</v>
      </c>
      <c r="E184" s="105">
        <f>Úrvinnsla!E184</f>
        <v>176</v>
      </c>
      <c r="F184" s="106">
        <f>Úrvinnsla!F184</f>
        <v>340</v>
      </c>
      <c r="G184" s="107">
        <f>Úrvinnsla!G184</f>
        <v>171</v>
      </c>
      <c r="H184" s="108">
        <f>Úrvinnsla!H184</f>
        <v>169</v>
      </c>
      <c r="I184" s="109">
        <f>Úrvinnsla!I184</f>
        <v>47</v>
      </c>
      <c r="J184" s="104">
        <f>Úrvinnsla!J184</f>
        <v>24</v>
      </c>
      <c r="K184" s="105">
        <f>Úrvinnsla!K184</f>
        <v>23</v>
      </c>
      <c r="L184" s="106">
        <f>Úrvinnsla!L184</f>
        <v>6</v>
      </c>
      <c r="M184" s="107">
        <f>Úrvinnsla!M184</f>
        <v>3</v>
      </c>
      <c r="N184" s="108">
        <f>Úrvinnsla!N184</f>
        <v>3</v>
      </c>
      <c r="P184" s="45">
        <f>Úrvinnsla!P184</f>
        <v>758</v>
      </c>
      <c r="Q184" s="46">
        <f>Úrvinnsla!Q184</f>
        <v>387</v>
      </c>
      <c r="R184" s="47">
        <f>Úrvinnsla!R184</f>
        <v>371</v>
      </c>
      <c r="S184" s="52">
        <f>Úrvinnsla!S184</f>
        <v>-3.7308396799383012E-2</v>
      </c>
      <c r="T184" s="53">
        <f>Úrvinnsla!T184</f>
        <v>3.5765930781837464E-2</v>
      </c>
      <c r="V184" s="45">
        <f>Úrvinnsla!V184</f>
        <v>21844</v>
      </c>
      <c r="W184" s="46">
        <f>Úrvinnsla!W184</f>
        <v>11134</v>
      </c>
      <c r="X184" s="47">
        <f>Úrvinnsla!X184</f>
        <v>10710</v>
      </c>
      <c r="Y184" s="10">
        <f>Úrvinnsla!Y184</f>
        <v>-3.505336397695432E-2</v>
      </c>
      <c r="Z184" s="53">
        <f>Úrvinnsla!Z184</f>
        <v>3.3718477473790261E-2</v>
      </c>
    </row>
    <row r="185" spans="1:26" x14ac:dyDescent="0.35">
      <c r="B185" s="95" t="s">
        <v>55</v>
      </c>
      <c r="C185" s="103">
        <f>Úrvinnsla!C185</f>
        <v>329</v>
      </c>
      <c r="D185" s="104">
        <f>Úrvinnsla!D185</f>
        <v>172</v>
      </c>
      <c r="E185" s="105">
        <f>Úrvinnsla!E185</f>
        <v>157</v>
      </c>
      <c r="F185" s="106">
        <f>Úrvinnsla!F185</f>
        <v>357</v>
      </c>
      <c r="G185" s="107">
        <f>Úrvinnsla!G185</f>
        <v>168</v>
      </c>
      <c r="H185" s="108">
        <f>Úrvinnsla!H185</f>
        <v>189</v>
      </c>
      <c r="I185" s="109">
        <f>Úrvinnsla!I185</f>
        <v>51</v>
      </c>
      <c r="J185" s="104">
        <f>Úrvinnsla!J185</f>
        <v>25</v>
      </c>
      <c r="K185" s="105">
        <f>Úrvinnsla!K185</f>
        <v>26</v>
      </c>
      <c r="L185" s="106">
        <f>Úrvinnsla!L185</f>
        <v>7</v>
      </c>
      <c r="M185" s="107">
        <f>Úrvinnsla!M185</f>
        <v>5</v>
      </c>
      <c r="N185" s="108">
        <f>Úrvinnsla!N185</f>
        <v>2</v>
      </c>
      <c r="P185" s="45">
        <f>Úrvinnsla!P185</f>
        <v>744</v>
      </c>
      <c r="Q185" s="46">
        <f>Úrvinnsla!Q185</f>
        <v>370</v>
      </c>
      <c r="R185" s="47">
        <f>Úrvinnsla!R185</f>
        <v>374</v>
      </c>
      <c r="S185" s="52">
        <f>Úrvinnsla!S185</f>
        <v>-3.5669526655740864E-2</v>
      </c>
      <c r="T185" s="53">
        <f>Úrvinnsla!T185</f>
        <v>3.6055143160127257E-2</v>
      </c>
      <c r="V185" s="45">
        <f>Úrvinnsla!V185</f>
        <v>23799</v>
      </c>
      <c r="W185" s="46">
        <f>Úrvinnsla!W185</f>
        <v>12182</v>
      </c>
      <c r="X185" s="47">
        <f>Úrvinnsla!X185</f>
        <v>11617</v>
      </c>
      <c r="Y185" s="10">
        <f>Úrvinnsla!Y185</f>
        <v>-3.8352800428171144E-2</v>
      </c>
      <c r="Z185" s="53">
        <f>Úrvinnsla!Z185</f>
        <v>3.6574001196360548E-2</v>
      </c>
    </row>
    <row r="186" spans="1:26" x14ac:dyDescent="0.35">
      <c r="B186" s="95" t="s">
        <v>56</v>
      </c>
      <c r="C186" s="103">
        <f>Úrvinnsla!C186</f>
        <v>377</v>
      </c>
      <c r="D186" s="104">
        <f>Úrvinnsla!D186</f>
        <v>201</v>
      </c>
      <c r="E186" s="105">
        <f>Úrvinnsla!E186</f>
        <v>176</v>
      </c>
      <c r="F186" s="106">
        <f>Úrvinnsla!F186</f>
        <v>323</v>
      </c>
      <c r="G186" s="107">
        <f>Úrvinnsla!G186</f>
        <v>175</v>
      </c>
      <c r="H186" s="108">
        <f>Úrvinnsla!H186</f>
        <v>148</v>
      </c>
      <c r="I186" s="109">
        <f>Úrvinnsla!I186</f>
        <v>49</v>
      </c>
      <c r="J186" s="104">
        <f>Úrvinnsla!J186</f>
        <v>29</v>
      </c>
      <c r="K186" s="105">
        <f>Úrvinnsla!K186</f>
        <v>20</v>
      </c>
      <c r="L186" s="106">
        <f>Úrvinnsla!L186</f>
        <v>10</v>
      </c>
      <c r="M186" s="107">
        <f>Úrvinnsla!M186</f>
        <v>4</v>
      </c>
      <c r="N186" s="108">
        <f>Úrvinnsla!N186</f>
        <v>6</v>
      </c>
      <c r="P186" s="45">
        <f>Úrvinnsla!P186</f>
        <v>759</v>
      </c>
      <c r="Q186" s="46">
        <f>Úrvinnsla!Q186</f>
        <v>409</v>
      </c>
      <c r="R186" s="47">
        <f>Úrvinnsla!R186</f>
        <v>350</v>
      </c>
      <c r="S186" s="52">
        <f>Úrvinnsla!S186</f>
        <v>-3.9429287573508144E-2</v>
      </c>
      <c r="T186" s="53">
        <f>Úrvinnsla!T186</f>
        <v>3.3741444133808925E-2</v>
      </c>
      <c r="V186" s="45">
        <f>Úrvinnsla!V186</f>
        <v>22994</v>
      </c>
      <c r="W186" s="46">
        <f>Úrvinnsla!W186</f>
        <v>11644</v>
      </c>
      <c r="X186" s="47">
        <f>Úrvinnsla!X186</f>
        <v>11350</v>
      </c>
      <c r="Y186" s="10">
        <f>Úrvinnsla!Y186</f>
        <v>-3.6659005761420518E-2</v>
      </c>
      <c r="Z186" s="53">
        <f>Úrvinnsla!Z186</f>
        <v>3.573340049743412E-2</v>
      </c>
    </row>
    <row r="187" spans="1:26" x14ac:dyDescent="0.35">
      <c r="B187" s="95" t="s">
        <v>57</v>
      </c>
      <c r="C187" s="103">
        <f>Úrvinnsla!C187</f>
        <v>378</v>
      </c>
      <c r="D187" s="104">
        <f>Úrvinnsla!D187</f>
        <v>206</v>
      </c>
      <c r="E187" s="105">
        <f>Úrvinnsla!E187</f>
        <v>172</v>
      </c>
      <c r="F187" s="106">
        <f>Úrvinnsla!F187</f>
        <v>309</v>
      </c>
      <c r="G187" s="107">
        <f>Úrvinnsla!G187</f>
        <v>146</v>
      </c>
      <c r="H187" s="108">
        <f>Úrvinnsla!H187</f>
        <v>163</v>
      </c>
      <c r="I187" s="109">
        <f>Úrvinnsla!I187</f>
        <v>21</v>
      </c>
      <c r="J187" s="104">
        <f>Úrvinnsla!J187</f>
        <v>14</v>
      </c>
      <c r="K187" s="105">
        <f>Úrvinnsla!K187</f>
        <v>7</v>
      </c>
      <c r="L187" s="106">
        <f>Úrvinnsla!L187</f>
        <v>7</v>
      </c>
      <c r="M187" s="107">
        <f>Úrvinnsla!M187</f>
        <v>6</v>
      </c>
      <c r="N187" s="108">
        <f>Úrvinnsla!N187</f>
        <v>1</v>
      </c>
      <c r="P187" s="45">
        <f>Úrvinnsla!P187</f>
        <v>715</v>
      </c>
      <c r="Q187" s="46">
        <f>Úrvinnsla!Q187</f>
        <v>372</v>
      </c>
      <c r="R187" s="47">
        <f>Úrvinnsla!R187</f>
        <v>343</v>
      </c>
      <c r="S187" s="52">
        <f>Úrvinnsla!S187</f>
        <v>-3.5862334907934057E-2</v>
      </c>
      <c r="T187" s="53">
        <f>Úrvinnsla!T187</f>
        <v>3.3066615251132747E-2</v>
      </c>
      <c r="V187" s="45">
        <f>Úrvinnsla!V187</f>
        <v>24105</v>
      </c>
      <c r="W187" s="46">
        <f>Úrvinnsla!W187</f>
        <v>12358</v>
      </c>
      <c r="X187" s="47">
        <f>Úrvinnsla!X187</f>
        <v>11747</v>
      </c>
      <c r="Y187" s="10">
        <f>Úrvinnsla!Y187</f>
        <v>-3.8906904259673206E-2</v>
      </c>
      <c r="Z187" s="53">
        <f>Úrvinnsla!Z187</f>
        <v>3.6983282435538202E-2</v>
      </c>
    </row>
    <row r="188" spans="1:26" x14ac:dyDescent="0.35">
      <c r="B188" s="95" t="s">
        <v>58</v>
      </c>
      <c r="C188" s="103">
        <f>Úrvinnsla!C188</f>
        <v>296</v>
      </c>
      <c r="D188" s="104">
        <f>Úrvinnsla!D188</f>
        <v>172</v>
      </c>
      <c r="E188" s="105">
        <f>Úrvinnsla!E188</f>
        <v>124</v>
      </c>
      <c r="F188" s="106">
        <f>Úrvinnsla!F188</f>
        <v>286</v>
      </c>
      <c r="G188" s="107">
        <f>Úrvinnsla!G188</f>
        <v>151</v>
      </c>
      <c r="H188" s="108">
        <f>Úrvinnsla!H188</f>
        <v>135</v>
      </c>
      <c r="I188" s="109">
        <f>Úrvinnsla!I188</f>
        <v>35</v>
      </c>
      <c r="J188" s="104">
        <f>Úrvinnsla!J188</f>
        <v>13</v>
      </c>
      <c r="K188" s="105">
        <f>Úrvinnsla!K188</f>
        <v>22</v>
      </c>
      <c r="L188" s="106">
        <f>Úrvinnsla!L188</f>
        <v>3</v>
      </c>
      <c r="M188" s="107">
        <f>Úrvinnsla!M188</f>
        <v>2</v>
      </c>
      <c r="N188" s="108">
        <f>Úrvinnsla!N188</f>
        <v>1</v>
      </c>
      <c r="P188" s="45">
        <f>Úrvinnsla!P188</f>
        <v>620</v>
      </c>
      <c r="Q188" s="46">
        <f>Úrvinnsla!Q188</f>
        <v>338</v>
      </c>
      <c r="R188" s="47">
        <f>Úrvinnsla!R188</f>
        <v>282</v>
      </c>
      <c r="S188" s="52">
        <f>Úrvinnsla!S188</f>
        <v>-3.2584594620649762E-2</v>
      </c>
      <c r="T188" s="53">
        <f>Úrvinnsla!T188</f>
        <v>2.7185963559240335E-2</v>
      </c>
      <c r="V188" s="45">
        <f>Úrvinnsla!V188</f>
        <v>22456</v>
      </c>
      <c r="W188" s="46">
        <f>Úrvinnsla!W188</f>
        <v>11537</v>
      </c>
      <c r="X188" s="47">
        <f>Úrvinnsla!X188</f>
        <v>10919</v>
      </c>
      <c r="Y188" s="10">
        <f>Úrvinnsla!Y188</f>
        <v>-3.6322135818405064E-2</v>
      </c>
      <c r="Z188" s="53">
        <f>Úrvinnsla!Z188</f>
        <v>3.4376475773698956E-2</v>
      </c>
    </row>
    <row r="189" spans="1:26" x14ac:dyDescent="0.35">
      <c r="B189" s="95" t="s">
        <v>59</v>
      </c>
      <c r="C189" s="103">
        <f>Úrvinnsla!C189</f>
        <v>299</v>
      </c>
      <c r="D189" s="104">
        <f>Úrvinnsla!D189</f>
        <v>171</v>
      </c>
      <c r="E189" s="105">
        <f>Úrvinnsla!E189</f>
        <v>128</v>
      </c>
      <c r="F189" s="106">
        <f>Úrvinnsla!F189</f>
        <v>324</v>
      </c>
      <c r="G189" s="107">
        <f>Úrvinnsla!G189</f>
        <v>170</v>
      </c>
      <c r="H189" s="108">
        <f>Úrvinnsla!H189</f>
        <v>154</v>
      </c>
      <c r="I189" s="109">
        <f>Úrvinnsla!I189</f>
        <v>37</v>
      </c>
      <c r="J189" s="104">
        <f>Úrvinnsla!J189</f>
        <v>22</v>
      </c>
      <c r="K189" s="105">
        <f>Úrvinnsla!K189</f>
        <v>15</v>
      </c>
      <c r="L189" s="106">
        <f>Úrvinnsla!L189</f>
        <v>3</v>
      </c>
      <c r="M189" s="107">
        <f>Úrvinnsla!M189</f>
        <v>2</v>
      </c>
      <c r="N189" s="108">
        <f>Úrvinnsla!N189</f>
        <v>1</v>
      </c>
      <c r="P189" s="45">
        <f>Úrvinnsla!P189</f>
        <v>663</v>
      </c>
      <c r="Q189" s="46">
        <f>Úrvinnsla!Q189</f>
        <v>365</v>
      </c>
      <c r="R189" s="47">
        <f>Úrvinnsla!R189</f>
        <v>298</v>
      </c>
      <c r="S189" s="52">
        <f>Úrvinnsla!S189</f>
        <v>-3.5187506025257879E-2</v>
      </c>
      <c r="T189" s="53">
        <f>Úrvinnsla!T189</f>
        <v>2.8728429576785886E-2</v>
      </c>
      <c r="V189" s="45">
        <f>Úrvinnsla!V189</f>
        <v>21707</v>
      </c>
      <c r="W189" s="46">
        <f>Úrvinnsla!W189</f>
        <v>11185</v>
      </c>
      <c r="X189" s="47">
        <f>Úrvinnsla!X189</f>
        <v>10522</v>
      </c>
      <c r="Y189" s="10">
        <f>Úrvinnsla!Y189</f>
        <v>-3.5213928155400941E-2</v>
      </c>
      <c r="Z189" s="53">
        <f>Úrvinnsla!Z189</f>
        <v>3.3126593835594874E-2</v>
      </c>
    </row>
    <row r="190" spans="1:26" x14ac:dyDescent="0.35">
      <c r="B190" s="95" t="s">
        <v>60</v>
      </c>
      <c r="C190" s="103">
        <f>Úrvinnsla!C190</f>
        <v>350</v>
      </c>
      <c r="D190" s="104">
        <f>Úrvinnsla!D190</f>
        <v>187</v>
      </c>
      <c r="E190" s="105">
        <f>Úrvinnsla!E190</f>
        <v>163</v>
      </c>
      <c r="F190" s="106">
        <f>Úrvinnsla!F190</f>
        <v>332</v>
      </c>
      <c r="G190" s="107">
        <f>Úrvinnsla!G190</f>
        <v>181</v>
      </c>
      <c r="H190" s="108">
        <f>Úrvinnsla!H190</f>
        <v>151</v>
      </c>
      <c r="I190" s="109">
        <f>Úrvinnsla!I190</f>
        <v>36</v>
      </c>
      <c r="J190" s="104">
        <f>Úrvinnsla!J190</f>
        <v>16</v>
      </c>
      <c r="K190" s="105">
        <f>Úrvinnsla!K190</f>
        <v>20</v>
      </c>
      <c r="L190" s="106">
        <f>Úrvinnsla!L190</f>
        <v>3</v>
      </c>
      <c r="M190" s="107">
        <f>Úrvinnsla!M190</f>
        <v>3</v>
      </c>
      <c r="N190" s="108">
        <f>Úrvinnsla!N190</f>
        <v>0</v>
      </c>
      <c r="P190" s="45">
        <f>Úrvinnsla!P190</f>
        <v>721</v>
      </c>
      <c r="Q190" s="46">
        <f>Úrvinnsla!Q190</f>
        <v>387</v>
      </c>
      <c r="R190" s="47">
        <f>Úrvinnsla!R190</f>
        <v>334</v>
      </c>
      <c r="S190" s="52">
        <f>Úrvinnsla!S190</f>
        <v>-3.7308396799383012E-2</v>
      </c>
      <c r="T190" s="53">
        <f>Úrvinnsla!T190</f>
        <v>3.2198978116263377E-2</v>
      </c>
      <c r="V190" s="45">
        <f>Úrvinnsla!V190</f>
        <v>21413</v>
      </c>
      <c r="W190" s="46">
        <f>Úrvinnsla!W190</f>
        <v>10809</v>
      </c>
      <c r="X190" s="47">
        <f>Úrvinnsla!X190</f>
        <v>10604</v>
      </c>
      <c r="Y190" s="10">
        <f>Úrvinnsla!Y190</f>
        <v>-3.4030160879010167E-2</v>
      </c>
      <c r="Z190" s="53">
        <f>Úrvinnsla!Z190</f>
        <v>3.3384755847999242E-2</v>
      </c>
    </row>
    <row r="191" spans="1:26" x14ac:dyDescent="0.35">
      <c r="B191" s="95" t="s">
        <v>61</v>
      </c>
      <c r="C191" s="103">
        <f>Úrvinnsla!C191</f>
        <v>361</v>
      </c>
      <c r="D191" s="104">
        <f>Úrvinnsla!D191</f>
        <v>200</v>
      </c>
      <c r="E191" s="105">
        <f>Úrvinnsla!E191</f>
        <v>161</v>
      </c>
      <c r="F191" s="106">
        <f>Úrvinnsla!F191</f>
        <v>344</v>
      </c>
      <c r="G191" s="107">
        <f>Úrvinnsla!G191</f>
        <v>162</v>
      </c>
      <c r="H191" s="108">
        <f>Úrvinnsla!H191</f>
        <v>182</v>
      </c>
      <c r="I191" s="109">
        <f>Úrvinnsla!I191</f>
        <v>49</v>
      </c>
      <c r="J191" s="104">
        <f>Úrvinnsla!J191</f>
        <v>21</v>
      </c>
      <c r="K191" s="105">
        <f>Úrvinnsla!K191</f>
        <v>28</v>
      </c>
      <c r="L191" s="106">
        <f>Úrvinnsla!L191</f>
        <v>12</v>
      </c>
      <c r="M191" s="107">
        <f>Úrvinnsla!M191</f>
        <v>7</v>
      </c>
      <c r="N191" s="108">
        <f>Úrvinnsla!N191</f>
        <v>5</v>
      </c>
      <c r="P191" s="45">
        <f>Úrvinnsla!P191</f>
        <v>766</v>
      </c>
      <c r="Q191" s="46">
        <f>Úrvinnsla!Q191</f>
        <v>390</v>
      </c>
      <c r="R191" s="47">
        <f>Úrvinnsla!R191</f>
        <v>376</v>
      </c>
      <c r="S191" s="52">
        <f>Úrvinnsla!S191</f>
        <v>-3.7597609177672804E-2</v>
      </c>
      <c r="T191" s="53">
        <f>Úrvinnsla!T191</f>
        <v>3.6247951412320449E-2</v>
      </c>
      <c r="V191" s="45">
        <f>Úrvinnsla!V191</f>
        <v>22171</v>
      </c>
      <c r="W191" s="46">
        <f>Úrvinnsla!W191</f>
        <v>11147</v>
      </c>
      <c r="X191" s="47">
        <f>Úrvinnsla!X191</f>
        <v>11024</v>
      </c>
      <c r="Y191" s="10">
        <f>Úrvinnsla!Y191</f>
        <v>-3.5094292100872081E-2</v>
      </c>
      <c r="Z191" s="53">
        <f>Úrvinnsla!Z191</f>
        <v>3.4707049082265531E-2</v>
      </c>
    </row>
    <row r="192" spans="1:26" x14ac:dyDescent="0.35">
      <c r="B192" s="95" t="s">
        <v>62</v>
      </c>
      <c r="C192" s="103">
        <f>Úrvinnsla!C192</f>
        <v>329</v>
      </c>
      <c r="D192" s="104">
        <f>Úrvinnsla!D192</f>
        <v>192</v>
      </c>
      <c r="E192" s="105">
        <f>Úrvinnsla!E192</f>
        <v>137</v>
      </c>
      <c r="F192" s="106">
        <f>Úrvinnsla!F192</f>
        <v>316</v>
      </c>
      <c r="G192" s="107">
        <f>Úrvinnsla!G192</f>
        <v>165</v>
      </c>
      <c r="H192" s="108">
        <f>Úrvinnsla!H192</f>
        <v>151</v>
      </c>
      <c r="I192" s="109">
        <f>Úrvinnsla!I192</f>
        <v>57</v>
      </c>
      <c r="J192" s="104">
        <f>Úrvinnsla!J192</f>
        <v>33</v>
      </c>
      <c r="K192" s="105">
        <f>Úrvinnsla!K192</f>
        <v>24</v>
      </c>
      <c r="L192" s="106">
        <f>Úrvinnsla!L192</f>
        <v>7</v>
      </c>
      <c r="M192" s="107">
        <f>Úrvinnsla!M192</f>
        <v>3</v>
      </c>
      <c r="N192" s="108">
        <f>Úrvinnsla!N192</f>
        <v>4</v>
      </c>
      <c r="P192" s="45">
        <f>Úrvinnsla!P192</f>
        <v>709</v>
      </c>
      <c r="Q192" s="46">
        <f>Úrvinnsla!Q192</f>
        <v>393</v>
      </c>
      <c r="R192" s="47">
        <f>Úrvinnsla!R192</f>
        <v>316</v>
      </c>
      <c r="S192" s="52">
        <f>Úrvinnsla!S192</f>
        <v>-3.7886821555962596E-2</v>
      </c>
      <c r="T192" s="53">
        <f>Úrvinnsla!T192</f>
        <v>3.046370384652463E-2</v>
      </c>
      <c r="V192" s="45">
        <f>Úrvinnsla!V192</f>
        <v>21098</v>
      </c>
      <c r="W192" s="46">
        <f>Úrvinnsla!W192</f>
        <v>10713</v>
      </c>
      <c r="X192" s="47">
        <f>Úrvinnsla!X192</f>
        <v>10385</v>
      </c>
      <c r="Y192" s="10">
        <f>Úrvinnsla!Y192</f>
        <v>-3.3727922425463588E-2</v>
      </c>
      <c r="Z192" s="53">
        <f>Úrvinnsla!Z192</f>
        <v>3.2695274375846108E-2</v>
      </c>
    </row>
    <row r="193" spans="1:26" x14ac:dyDescent="0.35">
      <c r="B193" s="95" t="s">
        <v>63</v>
      </c>
      <c r="C193" s="103">
        <f>Úrvinnsla!C193</f>
        <v>293</v>
      </c>
      <c r="D193" s="104">
        <f>Úrvinnsla!D193</f>
        <v>177</v>
      </c>
      <c r="E193" s="105">
        <f>Úrvinnsla!E193</f>
        <v>116</v>
      </c>
      <c r="F193" s="106">
        <f>Úrvinnsla!F193</f>
        <v>310</v>
      </c>
      <c r="G193" s="107">
        <f>Úrvinnsla!G193</f>
        <v>169</v>
      </c>
      <c r="H193" s="108">
        <f>Úrvinnsla!H193</f>
        <v>141</v>
      </c>
      <c r="I193" s="109">
        <f>Úrvinnsla!I193</f>
        <v>44</v>
      </c>
      <c r="J193" s="104">
        <f>Úrvinnsla!J193</f>
        <v>24</v>
      </c>
      <c r="K193" s="105">
        <f>Úrvinnsla!K193</f>
        <v>20</v>
      </c>
      <c r="L193" s="106">
        <f>Úrvinnsla!L193</f>
        <v>8</v>
      </c>
      <c r="M193" s="107">
        <f>Úrvinnsla!M193</f>
        <v>4</v>
      </c>
      <c r="N193" s="108">
        <f>Úrvinnsla!N193</f>
        <v>4</v>
      </c>
      <c r="P193" s="45">
        <f>Úrvinnsla!P193</f>
        <v>655</v>
      </c>
      <c r="Q193" s="46">
        <f>Úrvinnsla!Q193</f>
        <v>374</v>
      </c>
      <c r="R193" s="47">
        <f>Úrvinnsla!R193</f>
        <v>281</v>
      </c>
      <c r="S193" s="52">
        <f>Úrvinnsla!S193</f>
        <v>-3.6055143160127257E-2</v>
      </c>
      <c r="T193" s="53">
        <f>Úrvinnsla!T193</f>
        <v>2.7089559433143739E-2</v>
      </c>
      <c r="V193" s="45">
        <f>Úrvinnsla!V193</f>
        <v>18202</v>
      </c>
      <c r="W193" s="46">
        <f>Úrvinnsla!W193</f>
        <v>9267</v>
      </c>
      <c r="X193" s="47">
        <f>Úrvinnsla!X193</f>
        <v>8935</v>
      </c>
      <c r="Y193" s="10">
        <f>Úrvinnsla!Y193</f>
        <v>-2.9175455718918237E-2</v>
      </c>
      <c r="Z193" s="53">
        <f>Úrvinnsla!Z193</f>
        <v>2.8130214400402986E-2</v>
      </c>
    </row>
    <row r="194" spans="1:26" x14ac:dyDescent="0.35">
      <c r="B194" s="95" t="s">
        <v>64</v>
      </c>
      <c r="C194" s="103">
        <f>Úrvinnsla!C194</f>
        <v>246</v>
      </c>
      <c r="D194" s="104">
        <f>Úrvinnsla!D194</f>
        <v>125</v>
      </c>
      <c r="E194" s="105">
        <f>Úrvinnsla!E194</f>
        <v>121</v>
      </c>
      <c r="F194" s="106">
        <f>Úrvinnsla!F194</f>
        <v>257</v>
      </c>
      <c r="G194" s="107">
        <f>Úrvinnsla!G194</f>
        <v>145</v>
      </c>
      <c r="H194" s="108">
        <f>Úrvinnsla!H194</f>
        <v>112</v>
      </c>
      <c r="I194" s="109">
        <f>Úrvinnsla!I194</f>
        <v>46</v>
      </c>
      <c r="J194" s="104">
        <f>Úrvinnsla!J194</f>
        <v>30</v>
      </c>
      <c r="K194" s="105">
        <f>Úrvinnsla!K194</f>
        <v>16</v>
      </c>
      <c r="L194" s="106">
        <f>Úrvinnsla!L194</f>
        <v>5</v>
      </c>
      <c r="M194" s="107">
        <f>Úrvinnsla!M194</f>
        <v>5</v>
      </c>
      <c r="N194" s="108">
        <f>Úrvinnsla!N194</f>
        <v>0</v>
      </c>
      <c r="P194" s="45">
        <f>Úrvinnsla!P194</f>
        <v>554</v>
      </c>
      <c r="Q194" s="46">
        <f>Úrvinnsla!Q194</f>
        <v>305</v>
      </c>
      <c r="R194" s="47">
        <f>Úrvinnsla!R194</f>
        <v>249</v>
      </c>
      <c r="S194" s="52">
        <f>Úrvinnsla!S194</f>
        <v>-2.9403258459462064E-2</v>
      </c>
      <c r="T194" s="53">
        <f>Úrvinnsla!T194</f>
        <v>2.4004627398052637E-2</v>
      </c>
      <c r="V194" s="45">
        <f>Úrvinnsla!V194</f>
        <v>15122</v>
      </c>
      <c r="W194" s="46">
        <f>Úrvinnsla!W194</f>
        <v>7704</v>
      </c>
      <c r="X194" s="47">
        <f>Úrvinnsla!X194</f>
        <v>7418</v>
      </c>
      <c r="Y194" s="10">
        <f>Úrvinnsla!Y194</f>
        <v>-2.4254635897112992E-2</v>
      </c>
      <c r="Z194" s="53">
        <f>Úrvinnsla!Z194</f>
        <v>2.3354217170922141E-2</v>
      </c>
    </row>
    <row r="195" spans="1:26" x14ac:dyDescent="0.35">
      <c r="B195" s="95" t="s">
        <v>65</v>
      </c>
      <c r="C195" s="103">
        <f>Úrvinnsla!C195</f>
        <v>186</v>
      </c>
      <c r="D195" s="104">
        <f>Úrvinnsla!D195</f>
        <v>111</v>
      </c>
      <c r="E195" s="105">
        <f>Úrvinnsla!E195</f>
        <v>75</v>
      </c>
      <c r="F195" s="106">
        <f>Úrvinnsla!F195</f>
        <v>197</v>
      </c>
      <c r="G195" s="107">
        <f>Úrvinnsla!G195</f>
        <v>106</v>
      </c>
      <c r="H195" s="108">
        <f>Úrvinnsla!H195</f>
        <v>91</v>
      </c>
      <c r="I195" s="109">
        <f>Úrvinnsla!I195</f>
        <v>28</v>
      </c>
      <c r="J195" s="104">
        <f>Úrvinnsla!J195</f>
        <v>15</v>
      </c>
      <c r="K195" s="105">
        <f>Úrvinnsla!K195</f>
        <v>13</v>
      </c>
      <c r="L195" s="106">
        <f>Úrvinnsla!L195</f>
        <v>2</v>
      </c>
      <c r="M195" s="107">
        <f>Úrvinnsla!M195</f>
        <v>0</v>
      </c>
      <c r="N195" s="108">
        <f>Úrvinnsla!N195</f>
        <v>2</v>
      </c>
      <c r="P195" s="45">
        <f>Úrvinnsla!P195</f>
        <v>413</v>
      </c>
      <c r="Q195" s="46">
        <f>Úrvinnsla!Q195</f>
        <v>232</v>
      </c>
      <c r="R195" s="47">
        <f>Úrvinnsla!R195</f>
        <v>181</v>
      </c>
      <c r="S195" s="52">
        <f>Úrvinnsla!S195</f>
        <v>-2.2365757254410489E-2</v>
      </c>
      <c r="T195" s="53">
        <f>Úrvinnsla!T195</f>
        <v>1.7449146823484044E-2</v>
      </c>
      <c r="V195" s="45">
        <f>Úrvinnsla!V195</f>
        <v>11075</v>
      </c>
      <c r="W195" s="46">
        <f>Úrvinnsla!W195</f>
        <v>5416</v>
      </c>
      <c r="X195" s="47">
        <f>Úrvinnsla!X195</f>
        <v>5659</v>
      </c>
      <c r="Y195" s="10">
        <f>Úrvinnsla!Y195</f>
        <v>-1.7051286087586184E-2</v>
      </c>
      <c r="Z195" s="53">
        <f>Úrvinnsla!Z195</f>
        <v>1.7816327173125965E-2</v>
      </c>
    </row>
    <row r="196" spans="1:26" x14ac:dyDescent="0.35">
      <c r="B196" s="95" t="s">
        <v>66</v>
      </c>
      <c r="C196" s="103">
        <f>Úrvinnsla!C196</f>
        <v>140</v>
      </c>
      <c r="D196" s="104">
        <f>Úrvinnsla!D196</f>
        <v>70</v>
      </c>
      <c r="E196" s="105">
        <f>Úrvinnsla!E196</f>
        <v>70</v>
      </c>
      <c r="F196" s="106">
        <f>Úrvinnsla!F196</f>
        <v>139</v>
      </c>
      <c r="G196" s="107">
        <f>Úrvinnsla!G196</f>
        <v>76</v>
      </c>
      <c r="H196" s="108">
        <f>Úrvinnsla!H196</f>
        <v>63</v>
      </c>
      <c r="I196" s="109">
        <f>Úrvinnsla!I196</f>
        <v>24</v>
      </c>
      <c r="J196" s="104">
        <f>Úrvinnsla!J196</f>
        <v>13</v>
      </c>
      <c r="K196" s="105">
        <f>Úrvinnsla!K196</f>
        <v>11</v>
      </c>
      <c r="L196" s="106">
        <f>Úrvinnsla!L196</f>
        <v>2</v>
      </c>
      <c r="M196" s="107">
        <f>Úrvinnsla!M196</f>
        <v>1</v>
      </c>
      <c r="N196" s="108">
        <f>Úrvinnsla!N196</f>
        <v>1</v>
      </c>
      <c r="P196" s="45">
        <f>Úrvinnsla!P196</f>
        <v>305</v>
      </c>
      <c r="Q196" s="46">
        <f>Úrvinnsla!Q196</f>
        <v>160</v>
      </c>
      <c r="R196" s="47">
        <f>Úrvinnsla!R196</f>
        <v>145</v>
      </c>
      <c r="S196" s="52">
        <f>Úrvinnsla!S196</f>
        <v>-1.5424660175455509E-2</v>
      </c>
      <c r="T196" s="53">
        <f>Úrvinnsla!T196</f>
        <v>1.3978598284006556E-2</v>
      </c>
      <c r="V196" s="45">
        <f>Úrvinnsla!V196</f>
        <v>8578</v>
      </c>
      <c r="W196" s="46">
        <f>Úrvinnsla!W196</f>
        <v>4144</v>
      </c>
      <c r="X196" s="47">
        <f>Úrvinnsla!X196</f>
        <v>4434</v>
      </c>
      <c r="Y196" s="10">
        <f>Úrvinnsla!Y196</f>
        <v>-1.3046626578094009E-2</v>
      </c>
      <c r="Z196" s="53">
        <f>Úrvinnsla!Z196</f>
        <v>1.3959638573182633E-2</v>
      </c>
    </row>
    <row r="197" spans="1:26" x14ac:dyDescent="0.35">
      <c r="B197" s="95" t="s">
        <v>67</v>
      </c>
      <c r="C197" s="103">
        <f>Úrvinnsla!C197</f>
        <v>89</v>
      </c>
      <c r="D197" s="104">
        <f>Úrvinnsla!D197</f>
        <v>51</v>
      </c>
      <c r="E197" s="105">
        <f>Úrvinnsla!E197</f>
        <v>38</v>
      </c>
      <c r="F197" s="106">
        <f>Úrvinnsla!F197</f>
        <v>106</v>
      </c>
      <c r="G197" s="107">
        <f>Úrvinnsla!G197</f>
        <v>55</v>
      </c>
      <c r="H197" s="108">
        <f>Úrvinnsla!H197</f>
        <v>51</v>
      </c>
      <c r="I197" s="109">
        <f>Úrvinnsla!I197</f>
        <v>34</v>
      </c>
      <c r="J197" s="104">
        <f>Úrvinnsla!J197</f>
        <v>18</v>
      </c>
      <c r="K197" s="105">
        <f>Úrvinnsla!K197</f>
        <v>16</v>
      </c>
      <c r="L197" s="106">
        <f>Úrvinnsla!L197</f>
        <v>3</v>
      </c>
      <c r="M197" s="107">
        <f>Úrvinnsla!M197</f>
        <v>3</v>
      </c>
      <c r="N197" s="108">
        <f>Úrvinnsla!N197</f>
        <v>0</v>
      </c>
      <c r="P197" s="45">
        <f>Úrvinnsla!P197</f>
        <v>232</v>
      </c>
      <c r="Q197" s="46">
        <f>Úrvinnsla!Q197</f>
        <v>127</v>
      </c>
      <c r="R197" s="47">
        <f>Úrvinnsla!R197</f>
        <v>105</v>
      </c>
      <c r="S197" s="52">
        <f>Úrvinnsla!S197</f>
        <v>-1.2243324014267811E-2</v>
      </c>
      <c r="T197" s="53">
        <f>Úrvinnsla!T197</f>
        <v>1.0122433240142678E-2</v>
      </c>
      <c r="V197" s="45">
        <f>Úrvinnsla!V197</f>
        <v>7833</v>
      </c>
      <c r="W197" s="46">
        <f>Úrvinnsla!W197</f>
        <v>3636</v>
      </c>
      <c r="X197" s="47">
        <f>Úrvinnsla!X197</f>
        <v>4197</v>
      </c>
      <c r="Y197" s="10">
        <f>Úrvinnsla!Y197</f>
        <v>-1.1447281428076692E-2</v>
      </c>
      <c r="Z197" s="53">
        <f>Úrvinnsla!Z197</f>
        <v>1.3213487390989516E-2</v>
      </c>
    </row>
    <row r="198" spans="1:26" x14ac:dyDescent="0.35">
      <c r="B198" s="95" t="s">
        <v>68</v>
      </c>
      <c r="C198" s="103">
        <f>Úrvinnsla!C198</f>
        <v>87</v>
      </c>
      <c r="D198" s="104">
        <f>Úrvinnsla!D198</f>
        <v>37</v>
      </c>
      <c r="E198" s="105">
        <f>Úrvinnsla!E198</f>
        <v>50</v>
      </c>
      <c r="F198" s="106">
        <f>Úrvinnsla!F198</f>
        <v>95</v>
      </c>
      <c r="G198" s="107">
        <f>Úrvinnsla!G198</f>
        <v>52</v>
      </c>
      <c r="H198" s="108">
        <f>Úrvinnsla!H198</f>
        <v>43</v>
      </c>
      <c r="I198" s="109">
        <f>Úrvinnsla!I198</f>
        <v>30</v>
      </c>
      <c r="J198" s="104">
        <f>Úrvinnsla!J198</f>
        <v>16</v>
      </c>
      <c r="K198" s="105">
        <f>Úrvinnsla!K198</f>
        <v>14</v>
      </c>
      <c r="L198" s="106">
        <f>Úrvinnsla!L198</f>
        <v>1</v>
      </c>
      <c r="M198" s="107">
        <f>Úrvinnsla!M198</f>
        <v>0</v>
      </c>
      <c r="N198" s="108">
        <f>Úrvinnsla!N198</f>
        <v>1</v>
      </c>
      <c r="P198" s="45">
        <f>Úrvinnsla!P198</f>
        <v>213</v>
      </c>
      <c r="Q198" s="46">
        <f>Úrvinnsla!Q198</f>
        <v>105</v>
      </c>
      <c r="R198" s="47">
        <f>Úrvinnsla!R198</f>
        <v>108</v>
      </c>
      <c r="S198" s="52">
        <f>Úrvinnsla!S198</f>
        <v>-1.0122433240142678E-2</v>
      </c>
      <c r="T198" s="53">
        <f>Úrvinnsla!T198</f>
        <v>1.0411645618432469E-2</v>
      </c>
      <c r="V198" s="45">
        <f>Úrvinnsla!V198</f>
        <v>5821</v>
      </c>
      <c r="W198" s="46">
        <f>Úrvinnsla!W198</f>
        <v>2524</v>
      </c>
      <c r="X198" s="47">
        <f>Úrvinnsla!X198</f>
        <v>3297</v>
      </c>
      <c r="Y198" s="10">
        <f>Úrvinnsla!Y198</f>
        <v>-7.9463526744954823E-3</v>
      </c>
      <c r="Z198" s="53">
        <f>Úrvinnsla!Z198</f>
        <v>1.0380001888990334E-2</v>
      </c>
    </row>
    <row r="199" spans="1:26" x14ac:dyDescent="0.35">
      <c r="B199" s="95" t="s">
        <v>69</v>
      </c>
      <c r="C199" s="103">
        <f>Úrvinnsla!C199</f>
        <v>52</v>
      </c>
      <c r="D199" s="104">
        <f>Úrvinnsla!D199</f>
        <v>23</v>
      </c>
      <c r="E199" s="105">
        <f>Úrvinnsla!E199</f>
        <v>29</v>
      </c>
      <c r="F199" s="106">
        <f>Úrvinnsla!F199</f>
        <v>45</v>
      </c>
      <c r="G199" s="107">
        <f>Úrvinnsla!G199</f>
        <v>16</v>
      </c>
      <c r="H199" s="108">
        <f>Úrvinnsla!H199</f>
        <v>29</v>
      </c>
      <c r="I199" s="109">
        <f>Úrvinnsla!I199</f>
        <v>8</v>
      </c>
      <c r="J199" s="104">
        <f>Úrvinnsla!J199</f>
        <v>4</v>
      </c>
      <c r="K199" s="105">
        <f>Úrvinnsla!K199</f>
        <v>4</v>
      </c>
      <c r="L199" s="106">
        <f>Úrvinnsla!L199</f>
        <v>1</v>
      </c>
      <c r="M199" s="107">
        <f>Úrvinnsla!M199</f>
        <v>1</v>
      </c>
      <c r="N199" s="108">
        <f>Úrvinnsla!N199</f>
        <v>0</v>
      </c>
      <c r="P199" s="45">
        <f>Úrvinnsla!P199</f>
        <v>106</v>
      </c>
      <c r="Q199" s="46">
        <f>Úrvinnsla!Q199</f>
        <v>44</v>
      </c>
      <c r="R199" s="47">
        <f>Úrvinnsla!R199</f>
        <v>62</v>
      </c>
      <c r="S199" s="52">
        <f>Úrvinnsla!S199</f>
        <v>-4.2417815482502655E-3</v>
      </c>
      <c r="T199" s="53">
        <f>Úrvinnsla!T199</f>
        <v>5.9770558179890101E-3</v>
      </c>
      <c r="V199" s="45">
        <f>Úrvinnsla!V199</f>
        <v>3300</v>
      </c>
      <c r="W199" s="46">
        <f>Úrvinnsla!W199</f>
        <v>1270</v>
      </c>
      <c r="X199" s="47">
        <f>Úrvinnsla!X199</f>
        <v>2030</v>
      </c>
      <c r="Y199" s="10">
        <f>Úrvinnsla!Y199</f>
        <v>-3.9983628750432897E-3</v>
      </c>
      <c r="Z199" s="53">
        <f>Úrvinnsla!Z199</f>
        <v>6.3910839656203759E-3</v>
      </c>
    </row>
    <row r="200" spans="1:26" x14ac:dyDescent="0.35">
      <c r="B200" s="95" t="s">
        <v>70</v>
      </c>
      <c r="C200" s="103">
        <f>Úrvinnsla!C200</f>
        <v>26</v>
      </c>
      <c r="D200" s="104">
        <f>Úrvinnsla!D200</f>
        <v>9</v>
      </c>
      <c r="E200" s="105">
        <f>Úrvinnsla!E200</f>
        <v>17</v>
      </c>
      <c r="F200" s="106">
        <f>Úrvinnsla!F200</f>
        <v>11</v>
      </c>
      <c r="G200" s="107">
        <f>Úrvinnsla!G200</f>
        <v>7</v>
      </c>
      <c r="H200" s="108">
        <f>Úrvinnsla!H200</f>
        <v>4</v>
      </c>
      <c r="I200" s="109">
        <f>Úrvinnsla!I200</f>
        <v>3</v>
      </c>
      <c r="J200" s="104">
        <f>Úrvinnsla!J200</f>
        <v>1</v>
      </c>
      <c r="K200" s="105">
        <f>Úrvinnsla!K200</f>
        <v>2</v>
      </c>
      <c r="L200" s="106">
        <f>Úrvinnsla!L200</f>
        <v>2</v>
      </c>
      <c r="M200" s="107">
        <f>Úrvinnsla!M200</f>
        <v>1</v>
      </c>
      <c r="N200" s="108">
        <f>Úrvinnsla!N200</f>
        <v>1</v>
      </c>
      <c r="P200" s="45">
        <f>Úrvinnsla!P200</f>
        <v>42</v>
      </c>
      <c r="Q200" s="46">
        <f>Úrvinnsla!Q200</f>
        <v>18</v>
      </c>
      <c r="R200" s="47">
        <f>Úrvinnsla!R200</f>
        <v>24</v>
      </c>
      <c r="S200" s="52">
        <f>Úrvinnsla!S200</f>
        <v>-1.7352742697387448E-3</v>
      </c>
      <c r="T200" s="53">
        <f>Úrvinnsla!T200</f>
        <v>2.3136990263183262E-3</v>
      </c>
      <c r="V200" s="45">
        <f>Úrvinnsla!V200</f>
        <v>1169</v>
      </c>
      <c r="W200" s="46">
        <f>Úrvinnsla!W200</f>
        <v>395</v>
      </c>
      <c r="X200" s="47">
        <f>Úrvinnsla!X200</f>
        <v>774</v>
      </c>
      <c r="Y200" s="10">
        <f>Úrvinnsla!Y200</f>
        <v>-1.2435853036551962E-3</v>
      </c>
      <c r="Z200" s="53">
        <f>Úrvinnsla!Z200</f>
        <v>2.4367975317192959E-3</v>
      </c>
    </row>
    <row r="201" spans="1:26" x14ac:dyDescent="0.35">
      <c r="B201" s="95" t="s">
        <v>71</v>
      </c>
      <c r="C201" s="103">
        <f>Úrvinnsla!C201</f>
        <v>3</v>
      </c>
      <c r="D201" s="104">
        <f>Úrvinnsla!D201</f>
        <v>3</v>
      </c>
      <c r="E201" s="105">
        <f>Úrvinnsla!E201</f>
        <v>0</v>
      </c>
      <c r="F201" s="106">
        <f>Úrvinnsla!F201</f>
        <v>3</v>
      </c>
      <c r="G201" s="107">
        <f>Úrvinnsla!G201</f>
        <v>1</v>
      </c>
      <c r="H201" s="108">
        <f>Úrvinnsla!H201</f>
        <v>2</v>
      </c>
      <c r="I201" s="109">
        <f>Úrvinnsla!I201</f>
        <v>1</v>
      </c>
      <c r="J201" s="104">
        <f>Úrvinnsla!J201</f>
        <v>0</v>
      </c>
      <c r="K201" s="105">
        <f>Úrvinnsla!K201</f>
        <v>1</v>
      </c>
      <c r="L201" s="106">
        <f>Úrvinnsla!L201</f>
        <v>0</v>
      </c>
      <c r="M201" s="107">
        <f>Úrvinnsla!M201</f>
        <v>0</v>
      </c>
      <c r="N201" s="108">
        <f>Úrvinnsla!N201</f>
        <v>0</v>
      </c>
      <c r="P201" s="45">
        <f>Úrvinnsla!P201</f>
        <v>7</v>
      </c>
      <c r="Q201" s="46">
        <f>Úrvinnsla!Q201</f>
        <v>4</v>
      </c>
      <c r="R201" s="47">
        <f>Úrvinnsla!R201</f>
        <v>3</v>
      </c>
      <c r="S201" s="52">
        <f>Úrvinnsla!S201</f>
        <v>-3.8561650438638772E-4</v>
      </c>
      <c r="T201" s="53">
        <f>Úrvinnsla!T201</f>
        <v>2.8921237828979078E-4</v>
      </c>
      <c r="V201" s="45">
        <f>Úrvinnsla!V201</f>
        <v>250</v>
      </c>
      <c r="W201" s="46">
        <f>Úrvinnsla!W201</f>
        <v>58</v>
      </c>
      <c r="X201" s="47">
        <f>Úrvinnsla!X201</f>
        <v>192</v>
      </c>
      <c r="Y201" s="10">
        <f>Úrvinnsla!Y201</f>
        <v>-1.8260239901772503E-4</v>
      </c>
      <c r="Z201" s="53">
        <f>Úrvinnsla!Z201</f>
        <v>6.0447690709315867E-4</v>
      </c>
    </row>
    <row r="202" spans="1:26" ht="15" thickBot="1" x14ac:dyDescent="0.4">
      <c r="B202" s="95" t="s">
        <v>72</v>
      </c>
      <c r="C202" s="110">
        <f>Úrvinnsla!C202</f>
        <v>1</v>
      </c>
      <c r="D202" s="111">
        <f>Úrvinnsla!D202</f>
        <v>0</v>
      </c>
      <c r="E202" s="112">
        <f>Úrvinnsla!E202</f>
        <v>1</v>
      </c>
      <c r="F202" s="113">
        <f>Úrvinnsla!F202</f>
        <v>1</v>
      </c>
      <c r="G202" s="114">
        <f>Úrvinnsla!G202</f>
        <v>0</v>
      </c>
      <c r="H202" s="115">
        <f>Úrvinnsla!H202</f>
        <v>1</v>
      </c>
      <c r="I202" s="116">
        <f>Úrvinnsla!I202</f>
        <v>0</v>
      </c>
      <c r="J202" s="111">
        <f>Úrvinnsla!J202</f>
        <v>0</v>
      </c>
      <c r="K202" s="112">
        <f>Úrvinnsla!K202</f>
        <v>0</v>
      </c>
      <c r="L202" s="113">
        <f>Úrvinnsla!L202</f>
        <v>0</v>
      </c>
      <c r="M202" s="114">
        <f>Úrvinnsla!M202</f>
        <v>0</v>
      </c>
      <c r="N202" s="115">
        <f>Úrvinnsla!N202</f>
        <v>0</v>
      </c>
      <c r="P202" s="48">
        <f>Úrvinnsla!P202</f>
        <v>2</v>
      </c>
      <c r="Q202" s="49">
        <f>Úrvinnsla!Q202</f>
        <v>0</v>
      </c>
      <c r="R202" s="50">
        <f>Úrvinnsla!R202</f>
        <v>2</v>
      </c>
      <c r="S202" s="54">
        <f>Úrvinnsla!S202</f>
        <v>0</v>
      </c>
      <c r="T202" s="55">
        <f>Úrvinnsla!T202</f>
        <v>1.9280825219319386E-4</v>
      </c>
      <c r="V202" s="48">
        <f>Úrvinnsla!V202</f>
        <v>43</v>
      </c>
      <c r="W202" s="49">
        <f>Úrvinnsla!W202</f>
        <v>8</v>
      </c>
      <c r="X202" s="50">
        <f>Úrvinnsla!X202</f>
        <v>35</v>
      </c>
      <c r="Y202" s="60">
        <f>Úrvinnsla!Y202</f>
        <v>-2.518653779554828E-5</v>
      </c>
      <c r="Z202" s="55">
        <f>Úrvinnsla!Z202</f>
        <v>1.1019110285552373E-4</v>
      </c>
    </row>
    <row r="203" spans="1:26" x14ac:dyDescent="0.35">
      <c r="C203" s="137"/>
      <c r="D203" s="137"/>
      <c r="H203" s="137"/>
      <c r="I203" s="137"/>
      <c r="J203" s="138"/>
      <c r="O203" s="2" t="s">
        <v>47</v>
      </c>
      <c r="P203" s="9">
        <f>SUM(P182:P202)</f>
        <v>10373</v>
      </c>
      <c r="Q203" s="9">
        <f>SUM(Q182:Q202)</f>
        <v>5515</v>
      </c>
      <c r="R203" s="9">
        <f>SUM(R182:R202)</f>
        <v>4858</v>
      </c>
      <c r="U203" s="2" t="s">
        <v>47</v>
      </c>
      <c r="V203" s="9">
        <f>SUM(V182:V202)</f>
        <v>317630</v>
      </c>
      <c r="W203" s="9">
        <f>SUM(W182:W202)</f>
        <v>159936</v>
      </c>
      <c r="X203" s="9">
        <f>SUM(X182:X202)</f>
        <v>157694</v>
      </c>
    </row>
    <row r="204" spans="1:26" ht="15" thickBot="1" x14ac:dyDescent="0.4"/>
    <row r="205" spans="1:26" ht="21.5" thickBot="1" x14ac:dyDescent="0.55000000000000004">
      <c r="A205" s="2" t="s">
        <v>45</v>
      </c>
      <c r="B205" s="94">
        <v>2011</v>
      </c>
      <c r="C205" s="227" t="s">
        <v>35</v>
      </c>
      <c r="D205" s="228"/>
      <c r="E205" s="229"/>
      <c r="F205" s="227" t="s">
        <v>36</v>
      </c>
      <c r="G205" s="228"/>
      <c r="H205" s="229"/>
      <c r="I205" s="227" t="s">
        <v>37</v>
      </c>
      <c r="J205" s="228"/>
      <c r="K205" s="229"/>
      <c r="L205" s="227" t="s">
        <v>38</v>
      </c>
      <c r="M205" s="228"/>
      <c r="N205" s="229"/>
      <c r="O205" s="51"/>
      <c r="P205" s="230" t="s">
        <v>45</v>
      </c>
      <c r="Q205" s="231"/>
      <c r="R205" s="232"/>
      <c r="S205" s="233">
        <f>B205</f>
        <v>2011</v>
      </c>
      <c r="T205" s="234"/>
      <c r="V205" s="230" t="s">
        <v>46</v>
      </c>
      <c r="W205" s="231"/>
      <c r="X205" s="232"/>
      <c r="Y205" s="233">
        <f>B205</f>
        <v>2011</v>
      </c>
      <c r="Z205" s="234"/>
    </row>
    <row r="206" spans="1:26" ht="15" thickBot="1" x14ac:dyDescent="0.4">
      <c r="A206" s="2"/>
      <c r="B206" s="95"/>
      <c r="C206" s="13" t="s">
        <v>47</v>
      </c>
      <c r="D206" s="12" t="s">
        <v>48</v>
      </c>
      <c r="E206" s="14" t="s">
        <v>49</v>
      </c>
      <c r="F206" s="13" t="s">
        <v>47</v>
      </c>
      <c r="G206" s="12" t="s">
        <v>48</v>
      </c>
      <c r="H206" s="14" t="s">
        <v>49</v>
      </c>
      <c r="I206" s="13" t="s">
        <v>47</v>
      </c>
      <c r="J206" s="12" t="s">
        <v>48</v>
      </c>
      <c r="K206" s="14" t="s">
        <v>49</v>
      </c>
      <c r="L206" s="13" t="s">
        <v>47</v>
      </c>
      <c r="M206" s="12" t="s">
        <v>48</v>
      </c>
      <c r="N206" s="14" t="s">
        <v>49</v>
      </c>
      <c r="O206" s="12"/>
      <c r="P206" s="21" t="s">
        <v>47</v>
      </c>
      <c r="Q206" s="22" t="s">
        <v>48</v>
      </c>
      <c r="R206" s="23" t="s">
        <v>49</v>
      </c>
      <c r="S206" s="18" t="s">
        <v>50</v>
      </c>
      <c r="T206" s="20" t="s">
        <v>51</v>
      </c>
      <c r="U206" s="2"/>
      <c r="V206" s="15" t="s">
        <v>47</v>
      </c>
      <c r="W206" s="16" t="s">
        <v>48</v>
      </c>
      <c r="X206" s="17" t="s">
        <v>49</v>
      </c>
      <c r="Y206" s="18" t="s">
        <v>50</v>
      </c>
      <c r="Z206" s="20" t="s">
        <v>51</v>
      </c>
    </row>
    <row r="207" spans="1:26" x14ac:dyDescent="0.35">
      <c r="B207" s="95" t="s">
        <v>52</v>
      </c>
      <c r="C207" s="96">
        <f>Úrvinnsla!C207</f>
        <v>316</v>
      </c>
      <c r="D207" s="97">
        <f>Úrvinnsla!D207</f>
        <v>166</v>
      </c>
      <c r="E207" s="98">
        <f>Úrvinnsla!E207</f>
        <v>150</v>
      </c>
      <c r="F207" s="99">
        <f>Úrvinnsla!F207</f>
        <v>335</v>
      </c>
      <c r="G207" s="100">
        <f>Úrvinnsla!G207</f>
        <v>177</v>
      </c>
      <c r="H207" s="101">
        <f>Úrvinnsla!H207</f>
        <v>158</v>
      </c>
      <c r="I207" s="102">
        <f>Úrvinnsla!I207</f>
        <v>36</v>
      </c>
      <c r="J207" s="97">
        <f>Úrvinnsla!J207</f>
        <v>19</v>
      </c>
      <c r="K207" s="98">
        <f>Úrvinnsla!K207</f>
        <v>17</v>
      </c>
      <c r="L207" s="99">
        <f>Úrvinnsla!L207</f>
        <v>0</v>
      </c>
      <c r="M207" s="100">
        <f>Úrvinnsla!M207</f>
        <v>0</v>
      </c>
      <c r="N207" s="101">
        <f>Úrvinnsla!N207</f>
        <v>0</v>
      </c>
      <c r="P207" s="42">
        <f>Úrvinnsla!P207</f>
        <v>687</v>
      </c>
      <c r="Q207" s="43">
        <f>Úrvinnsla!Q207</f>
        <v>362</v>
      </c>
      <c r="R207" s="44">
        <f>Úrvinnsla!R207</f>
        <v>325</v>
      </c>
      <c r="S207" s="52">
        <f>Úrvinnsla!S207</f>
        <v>-3.5535486404240701E-2</v>
      </c>
      <c r="T207" s="53">
        <f>Úrvinnsla!T207</f>
        <v>3.19034063021498E-2</v>
      </c>
      <c r="V207" s="42">
        <f>Úrvinnsla!V207</f>
        <v>23596</v>
      </c>
      <c r="W207" s="43">
        <f>Úrvinnsla!W207</f>
        <v>12118</v>
      </c>
      <c r="X207" s="44">
        <f>Úrvinnsla!X207</f>
        <v>11478</v>
      </c>
      <c r="Y207" s="59">
        <f>Úrvinnsla!Y207</f>
        <v>-3.8052830567872079E-2</v>
      </c>
      <c r="Z207" s="57">
        <f>Úrvinnsla!Z207</f>
        <v>3.6043108537550397E-2</v>
      </c>
    </row>
    <row r="208" spans="1:26" x14ac:dyDescent="0.35">
      <c r="B208" s="95" t="s">
        <v>53</v>
      </c>
      <c r="C208" s="103">
        <f>Úrvinnsla!C208</f>
        <v>301</v>
      </c>
      <c r="D208" s="104">
        <f>Úrvinnsla!D208</f>
        <v>159</v>
      </c>
      <c r="E208" s="105">
        <f>Úrvinnsla!E208</f>
        <v>142</v>
      </c>
      <c r="F208" s="106">
        <f>Úrvinnsla!F208</f>
        <v>300</v>
      </c>
      <c r="G208" s="107">
        <f>Úrvinnsla!G208</f>
        <v>161</v>
      </c>
      <c r="H208" s="108">
        <f>Úrvinnsla!H208</f>
        <v>139</v>
      </c>
      <c r="I208" s="109">
        <f>Úrvinnsla!I208</f>
        <v>44</v>
      </c>
      <c r="J208" s="104">
        <f>Úrvinnsla!J208</f>
        <v>18</v>
      </c>
      <c r="K208" s="105">
        <f>Úrvinnsla!K208</f>
        <v>26</v>
      </c>
      <c r="L208" s="106">
        <f>Úrvinnsla!L208</f>
        <v>4</v>
      </c>
      <c r="M208" s="107">
        <f>Úrvinnsla!M208</f>
        <v>4</v>
      </c>
      <c r="N208" s="108">
        <f>Úrvinnsla!N208</f>
        <v>0</v>
      </c>
      <c r="P208" s="45">
        <f>Úrvinnsla!P208</f>
        <v>649</v>
      </c>
      <c r="Q208" s="46">
        <f>Úrvinnsla!Q208</f>
        <v>342</v>
      </c>
      <c r="R208" s="47">
        <f>Úrvinnsla!R208</f>
        <v>307</v>
      </c>
      <c r="S208" s="52">
        <f>Úrvinnsla!S208</f>
        <v>-3.3572199862569943E-2</v>
      </c>
      <c r="T208" s="53">
        <f>Úrvinnsla!T208</f>
        <v>3.0136448414646119E-2</v>
      </c>
      <c r="V208" s="45">
        <f>Úrvinnsla!V208</f>
        <v>21194</v>
      </c>
      <c r="W208" s="46">
        <f>Úrvinnsla!W208</f>
        <v>10790</v>
      </c>
      <c r="X208" s="47">
        <f>Úrvinnsla!X208</f>
        <v>10404</v>
      </c>
      <c r="Y208" s="10">
        <f>Úrvinnsla!Y208</f>
        <v>-3.388265735495459E-2</v>
      </c>
      <c r="Z208" s="53">
        <f>Úrvinnsla!Z208</f>
        <v>3.267054375541683E-2</v>
      </c>
    </row>
    <row r="209" spans="2:26" x14ac:dyDescent="0.35">
      <c r="B209" s="95" t="s">
        <v>54</v>
      </c>
      <c r="C209" s="103">
        <f>Úrvinnsla!C209</f>
        <v>365</v>
      </c>
      <c r="D209" s="104">
        <f>Úrvinnsla!D209</f>
        <v>184</v>
      </c>
      <c r="E209" s="105">
        <f>Úrvinnsla!E209</f>
        <v>181</v>
      </c>
      <c r="F209" s="106">
        <f>Úrvinnsla!F209</f>
        <v>327</v>
      </c>
      <c r="G209" s="107">
        <f>Úrvinnsla!G209</f>
        <v>164</v>
      </c>
      <c r="H209" s="108">
        <f>Úrvinnsla!H209</f>
        <v>163</v>
      </c>
      <c r="I209" s="109">
        <f>Úrvinnsla!I209</f>
        <v>45</v>
      </c>
      <c r="J209" s="104">
        <f>Úrvinnsla!J209</f>
        <v>22</v>
      </c>
      <c r="K209" s="105">
        <f>Úrvinnsla!K209</f>
        <v>23</v>
      </c>
      <c r="L209" s="106">
        <f>Úrvinnsla!L209</f>
        <v>8</v>
      </c>
      <c r="M209" s="107">
        <f>Úrvinnsla!M209</f>
        <v>5</v>
      </c>
      <c r="N209" s="108">
        <f>Úrvinnsla!N209</f>
        <v>3</v>
      </c>
      <c r="P209" s="45">
        <f>Úrvinnsla!P209</f>
        <v>745</v>
      </c>
      <c r="Q209" s="46">
        <f>Úrvinnsla!Q209</f>
        <v>375</v>
      </c>
      <c r="R209" s="47">
        <f>Úrvinnsla!R209</f>
        <v>370</v>
      </c>
      <c r="S209" s="52">
        <f>Úrvinnsla!S209</f>
        <v>-3.681162265632669E-2</v>
      </c>
      <c r="T209" s="53">
        <f>Úrvinnsla!T209</f>
        <v>3.6320801020909003E-2</v>
      </c>
      <c r="V209" s="45">
        <f>Úrvinnsla!V209</f>
        <v>21802</v>
      </c>
      <c r="W209" s="46">
        <f>Úrvinnsla!W209</f>
        <v>11086</v>
      </c>
      <c r="X209" s="47">
        <f>Úrvinnsla!X209</f>
        <v>10716</v>
      </c>
      <c r="Y209" s="10">
        <f>Úrvinnsla!Y209</f>
        <v>-3.4812153793978368E-2</v>
      </c>
      <c r="Z209" s="53">
        <f>Úrvinnsla!Z209</f>
        <v>3.3650283245198649E-2</v>
      </c>
    </row>
    <row r="210" spans="2:26" x14ac:dyDescent="0.35">
      <c r="B210" s="95" t="s">
        <v>55</v>
      </c>
      <c r="C210" s="103">
        <f>Úrvinnsla!C210</f>
        <v>364</v>
      </c>
      <c r="D210" s="104">
        <f>Úrvinnsla!D210</f>
        <v>193</v>
      </c>
      <c r="E210" s="105">
        <f>Úrvinnsla!E210</f>
        <v>171</v>
      </c>
      <c r="F210" s="106">
        <f>Úrvinnsla!F210</f>
        <v>344</v>
      </c>
      <c r="G210" s="107">
        <f>Úrvinnsla!G210</f>
        <v>158</v>
      </c>
      <c r="H210" s="108">
        <f>Úrvinnsla!H210</f>
        <v>186</v>
      </c>
      <c r="I210" s="109">
        <f>Úrvinnsla!I210</f>
        <v>43</v>
      </c>
      <c r="J210" s="104">
        <f>Úrvinnsla!J210</f>
        <v>24</v>
      </c>
      <c r="K210" s="105">
        <f>Úrvinnsla!K210</f>
        <v>19</v>
      </c>
      <c r="L210" s="106">
        <f>Úrvinnsla!L210</f>
        <v>3</v>
      </c>
      <c r="M210" s="107">
        <f>Úrvinnsla!M210</f>
        <v>3</v>
      </c>
      <c r="N210" s="108">
        <f>Úrvinnsla!N210</f>
        <v>0</v>
      </c>
      <c r="P210" s="45">
        <f>Úrvinnsla!P210</f>
        <v>754</v>
      </c>
      <c r="Q210" s="46">
        <f>Úrvinnsla!Q210</f>
        <v>378</v>
      </c>
      <c r="R210" s="47">
        <f>Úrvinnsla!R210</f>
        <v>376</v>
      </c>
      <c r="S210" s="52">
        <f>Úrvinnsla!S210</f>
        <v>-3.7106115637577305E-2</v>
      </c>
      <c r="T210" s="53">
        <f>Úrvinnsla!T210</f>
        <v>3.6909786983410228E-2</v>
      </c>
      <c r="V210" s="45">
        <f>Úrvinnsla!V210</f>
        <v>23251</v>
      </c>
      <c r="W210" s="46">
        <f>Úrvinnsla!W210</f>
        <v>11942</v>
      </c>
      <c r="X210" s="47">
        <f>Úrvinnsla!X210</f>
        <v>11309</v>
      </c>
      <c r="Y210" s="10">
        <f>Úrvinnsla!Y210</f>
        <v>-3.7500157009533616E-2</v>
      </c>
      <c r="Z210" s="53">
        <f>Úrvinnsla!Z210</f>
        <v>3.5512416313918584E-2</v>
      </c>
    </row>
    <row r="211" spans="2:26" x14ac:dyDescent="0.35">
      <c r="B211" s="95" t="s">
        <v>56</v>
      </c>
      <c r="C211" s="103">
        <f>Úrvinnsla!C211</f>
        <v>350</v>
      </c>
      <c r="D211" s="104">
        <f>Úrvinnsla!D211</f>
        <v>193</v>
      </c>
      <c r="E211" s="105">
        <f>Úrvinnsla!E211</f>
        <v>157</v>
      </c>
      <c r="F211" s="106">
        <f>Úrvinnsla!F211</f>
        <v>302</v>
      </c>
      <c r="G211" s="107">
        <f>Úrvinnsla!G211</f>
        <v>158</v>
      </c>
      <c r="H211" s="108">
        <f>Úrvinnsla!H211</f>
        <v>144</v>
      </c>
      <c r="I211" s="109">
        <f>Úrvinnsla!I211</f>
        <v>47</v>
      </c>
      <c r="J211" s="104">
        <f>Úrvinnsla!J211</f>
        <v>28</v>
      </c>
      <c r="K211" s="105">
        <f>Úrvinnsla!K211</f>
        <v>19</v>
      </c>
      <c r="L211" s="106">
        <f>Úrvinnsla!L211</f>
        <v>12</v>
      </c>
      <c r="M211" s="107">
        <f>Úrvinnsla!M211</f>
        <v>6</v>
      </c>
      <c r="N211" s="108">
        <f>Úrvinnsla!N211</f>
        <v>6</v>
      </c>
      <c r="P211" s="45">
        <f>Úrvinnsla!P211</f>
        <v>711</v>
      </c>
      <c r="Q211" s="46">
        <f>Úrvinnsla!Q211</f>
        <v>385</v>
      </c>
      <c r="R211" s="47">
        <f>Úrvinnsla!R211</f>
        <v>326</v>
      </c>
      <c r="S211" s="52">
        <f>Úrvinnsla!S211</f>
        <v>-3.7793265927162069E-2</v>
      </c>
      <c r="T211" s="53">
        <f>Úrvinnsla!T211</f>
        <v>3.2001570629233339E-2</v>
      </c>
      <c r="V211" s="45">
        <f>Úrvinnsla!V211</f>
        <v>23580</v>
      </c>
      <c r="W211" s="46">
        <f>Úrvinnsla!W211</f>
        <v>12042</v>
      </c>
      <c r="X211" s="47">
        <f>Úrvinnsla!X211</f>
        <v>11538</v>
      </c>
      <c r="Y211" s="10">
        <f>Úrvinnsla!Y211</f>
        <v>-3.7814176076771379E-2</v>
      </c>
      <c r="Z211" s="53">
        <f>Úrvinnsla!Z211</f>
        <v>3.6231519977893055E-2</v>
      </c>
    </row>
    <row r="212" spans="2:26" x14ac:dyDescent="0.35">
      <c r="B212" s="95" t="s">
        <v>57</v>
      </c>
      <c r="C212" s="103">
        <f>Úrvinnsla!C212</f>
        <v>346</v>
      </c>
      <c r="D212" s="104">
        <f>Úrvinnsla!D212</f>
        <v>193</v>
      </c>
      <c r="E212" s="105">
        <f>Úrvinnsla!E212</f>
        <v>153</v>
      </c>
      <c r="F212" s="106">
        <f>Úrvinnsla!F212</f>
        <v>291</v>
      </c>
      <c r="G212" s="107">
        <f>Úrvinnsla!G212</f>
        <v>148</v>
      </c>
      <c r="H212" s="108">
        <f>Úrvinnsla!H212</f>
        <v>143</v>
      </c>
      <c r="I212" s="109">
        <f>Úrvinnsla!I212</f>
        <v>25</v>
      </c>
      <c r="J212" s="104">
        <f>Úrvinnsla!J212</f>
        <v>17</v>
      </c>
      <c r="K212" s="105">
        <f>Úrvinnsla!K212</f>
        <v>8</v>
      </c>
      <c r="L212" s="106">
        <f>Úrvinnsla!L212</f>
        <v>2</v>
      </c>
      <c r="M212" s="107">
        <f>Úrvinnsla!M212</f>
        <v>2</v>
      </c>
      <c r="N212" s="108">
        <f>Úrvinnsla!N212</f>
        <v>0</v>
      </c>
      <c r="P212" s="45">
        <f>Úrvinnsla!P212</f>
        <v>664</v>
      </c>
      <c r="Q212" s="46">
        <f>Úrvinnsla!Q212</f>
        <v>360</v>
      </c>
      <c r="R212" s="47">
        <f>Úrvinnsla!R212</f>
        <v>304</v>
      </c>
      <c r="S212" s="52">
        <f>Úrvinnsla!S212</f>
        <v>-3.5339157750073624E-2</v>
      </c>
      <c r="T212" s="53">
        <f>Úrvinnsla!T212</f>
        <v>2.9841955433395503E-2</v>
      </c>
      <c r="V212" s="45">
        <f>Úrvinnsla!V212</f>
        <v>23200</v>
      </c>
      <c r="W212" s="46">
        <f>Úrvinnsla!W212</f>
        <v>11816</v>
      </c>
      <c r="X212" s="47">
        <f>Úrvinnsla!X212</f>
        <v>11384</v>
      </c>
      <c r="Y212" s="10">
        <f>Úrvinnsla!Y212</f>
        <v>-3.7104492984814039E-2</v>
      </c>
      <c r="Z212" s="53">
        <f>Úrvinnsla!Z212</f>
        <v>3.5747930614346904E-2</v>
      </c>
    </row>
    <row r="213" spans="2:26" x14ac:dyDescent="0.35">
      <c r="B213" s="95" t="s">
        <v>58</v>
      </c>
      <c r="C213" s="103">
        <f>Úrvinnsla!C213</f>
        <v>288</v>
      </c>
      <c r="D213" s="104">
        <f>Úrvinnsla!D213</f>
        <v>162</v>
      </c>
      <c r="E213" s="105">
        <f>Úrvinnsla!E213</f>
        <v>126</v>
      </c>
      <c r="F213" s="106">
        <f>Úrvinnsla!F213</f>
        <v>271</v>
      </c>
      <c r="G213" s="107">
        <f>Úrvinnsla!G213</f>
        <v>146</v>
      </c>
      <c r="H213" s="108">
        <f>Úrvinnsla!H213</f>
        <v>125</v>
      </c>
      <c r="I213" s="109">
        <f>Úrvinnsla!I213</f>
        <v>33</v>
      </c>
      <c r="J213" s="104">
        <f>Úrvinnsla!J213</f>
        <v>12</v>
      </c>
      <c r="K213" s="105">
        <f>Úrvinnsla!K213</f>
        <v>21</v>
      </c>
      <c r="L213" s="106">
        <f>Úrvinnsla!L213</f>
        <v>5</v>
      </c>
      <c r="M213" s="107">
        <f>Úrvinnsla!M213</f>
        <v>4</v>
      </c>
      <c r="N213" s="108">
        <f>Úrvinnsla!N213</f>
        <v>1</v>
      </c>
      <c r="P213" s="45">
        <f>Úrvinnsla!P213</f>
        <v>597</v>
      </c>
      <c r="Q213" s="46">
        <f>Úrvinnsla!Q213</f>
        <v>324</v>
      </c>
      <c r="R213" s="47">
        <f>Úrvinnsla!R213</f>
        <v>273</v>
      </c>
      <c r="S213" s="52">
        <f>Úrvinnsla!S213</f>
        <v>-3.1805241975066262E-2</v>
      </c>
      <c r="T213" s="53">
        <f>Úrvinnsla!T213</f>
        <v>2.6798861293805831E-2</v>
      </c>
      <c r="V213" s="45">
        <f>Úrvinnsla!V213</f>
        <v>22573</v>
      </c>
      <c r="W213" s="46">
        <f>Úrvinnsla!W213</f>
        <v>11508</v>
      </c>
      <c r="X213" s="47">
        <f>Úrvinnsla!X213</f>
        <v>11065</v>
      </c>
      <c r="Y213" s="10">
        <f>Úrvinnsla!Y213</f>
        <v>-3.613731425772173E-2</v>
      </c>
      <c r="Z213" s="53">
        <f>Úrvinnsla!Z213</f>
        <v>3.4746209789858443E-2</v>
      </c>
    </row>
    <row r="214" spans="2:26" x14ac:dyDescent="0.35">
      <c r="B214" s="95" t="s">
        <v>59</v>
      </c>
      <c r="C214" s="103">
        <f>Úrvinnsla!C214</f>
        <v>283</v>
      </c>
      <c r="D214" s="104">
        <f>Úrvinnsla!D214</f>
        <v>158</v>
      </c>
      <c r="E214" s="105">
        <f>Úrvinnsla!E214</f>
        <v>125</v>
      </c>
      <c r="F214" s="106">
        <f>Úrvinnsla!F214</f>
        <v>318</v>
      </c>
      <c r="G214" s="107">
        <f>Úrvinnsla!G214</f>
        <v>162</v>
      </c>
      <c r="H214" s="108">
        <f>Úrvinnsla!H214</f>
        <v>156</v>
      </c>
      <c r="I214" s="109">
        <f>Úrvinnsla!I214</f>
        <v>33</v>
      </c>
      <c r="J214" s="104">
        <f>Úrvinnsla!J214</f>
        <v>20</v>
      </c>
      <c r="K214" s="105">
        <f>Úrvinnsla!K214</f>
        <v>13</v>
      </c>
      <c r="L214" s="106">
        <f>Úrvinnsla!L214</f>
        <v>2</v>
      </c>
      <c r="M214" s="107">
        <f>Úrvinnsla!M214</f>
        <v>1</v>
      </c>
      <c r="N214" s="108">
        <f>Úrvinnsla!N214</f>
        <v>1</v>
      </c>
      <c r="P214" s="45">
        <f>Úrvinnsla!P214</f>
        <v>636</v>
      </c>
      <c r="Q214" s="46">
        <f>Úrvinnsla!Q214</f>
        <v>341</v>
      </c>
      <c r="R214" s="47">
        <f>Úrvinnsla!R214</f>
        <v>295</v>
      </c>
      <c r="S214" s="52">
        <f>Úrvinnsla!S214</f>
        <v>-3.3474035535486404E-2</v>
      </c>
      <c r="T214" s="53">
        <f>Úrvinnsla!T214</f>
        <v>2.8958476489643663E-2</v>
      </c>
      <c r="V214" s="45">
        <f>Úrvinnsla!V214</f>
        <v>21827</v>
      </c>
      <c r="W214" s="46">
        <f>Úrvinnsla!W214</f>
        <v>11138</v>
      </c>
      <c r="X214" s="47">
        <f>Úrvinnsla!X214</f>
        <v>10689</v>
      </c>
      <c r="Y214" s="10">
        <f>Úrvinnsla!Y214</f>
        <v>-3.4975443708942004E-2</v>
      </c>
      <c r="Z214" s="53">
        <f>Úrvinnsla!Z214</f>
        <v>3.3565498097044455E-2</v>
      </c>
    </row>
    <row r="215" spans="2:26" x14ac:dyDescent="0.35">
      <c r="B215" s="95" t="s">
        <v>60</v>
      </c>
      <c r="C215" s="103">
        <f>Úrvinnsla!C215</f>
        <v>346</v>
      </c>
      <c r="D215" s="104">
        <f>Úrvinnsla!D215</f>
        <v>181</v>
      </c>
      <c r="E215" s="105">
        <f>Úrvinnsla!E215</f>
        <v>165</v>
      </c>
      <c r="F215" s="106">
        <f>Úrvinnsla!F215</f>
        <v>311</v>
      </c>
      <c r="G215" s="107">
        <f>Úrvinnsla!G215</f>
        <v>165</v>
      </c>
      <c r="H215" s="108">
        <f>Úrvinnsla!H215</f>
        <v>146</v>
      </c>
      <c r="I215" s="109">
        <f>Úrvinnsla!I215</f>
        <v>37</v>
      </c>
      <c r="J215" s="104">
        <f>Úrvinnsla!J215</f>
        <v>18</v>
      </c>
      <c r="K215" s="105">
        <f>Úrvinnsla!K215</f>
        <v>19</v>
      </c>
      <c r="L215" s="106">
        <f>Úrvinnsla!L215</f>
        <v>3</v>
      </c>
      <c r="M215" s="107">
        <f>Úrvinnsla!M215</f>
        <v>3</v>
      </c>
      <c r="N215" s="108">
        <f>Úrvinnsla!N215</f>
        <v>0</v>
      </c>
      <c r="P215" s="45">
        <f>Úrvinnsla!P215</f>
        <v>697</v>
      </c>
      <c r="Q215" s="46">
        <f>Úrvinnsla!Q215</f>
        <v>367</v>
      </c>
      <c r="R215" s="47">
        <f>Úrvinnsla!R215</f>
        <v>330</v>
      </c>
      <c r="S215" s="52">
        <f>Úrvinnsla!S215</f>
        <v>-3.6026308039658388E-2</v>
      </c>
      <c r="T215" s="53">
        <f>Úrvinnsla!T215</f>
        <v>3.2394227937567487E-2</v>
      </c>
      <c r="V215" s="45">
        <f>Úrvinnsla!V215</f>
        <v>20694</v>
      </c>
      <c r="W215" s="46">
        <f>Úrvinnsla!W215</f>
        <v>10404</v>
      </c>
      <c r="X215" s="47">
        <f>Úrvinnsla!X215</f>
        <v>10290</v>
      </c>
      <c r="Y215" s="10">
        <f>Úrvinnsla!Y215</f>
        <v>-3.267054375541683E-2</v>
      </c>
      <c r="Z215" s="53">
        <f>Úrvinnsla!Z215</f>
        <v>3.2312562018765777E-2</v>
      </c>
    </row>
    <row r="216" spans="2:26" x14ac:dyDescent="0.35">
      <c r="B216" s="95" t="s">
        <v>61</v>
      </c>
      <c r="C216" s="103">
        <f>Úrvinnsla!C216</f>
        <v>357</v>
      </c>
      <c r="D216" s="104">
        <f>Úrvinnsla!D216</f>
        <v>201</v>
      </c>
      <c r="E216" s="105">
        <f>Úrvinnsla!E216</f>
        <v>156</v>
      </c>
      <c r="F216" s="106">
        <f>Úrvinnsla!F216</f>
        <v>335</v>
      </c>
      <c r="G216" s="107">
        <f>Úrvinnsla!G216</f>
        <v>167</v>
      </c>
      <c r="H216" s="108">
        <f>Úrvinnsla!H216</f>
        <v>168</v>
      </c>
      <c r="I216" s="109">
        <f>Úrvinnsla!I216</f>
        <v>45</v>
      </c>
      <c r="J216" s="104">
        <f>Úrvinnsla!J216</f>
        <v>19</v>
      </c>
      <c r="K216" s="105">
        <f>Úrvinnsla!K216</f>
        <v>26</v>
      </c>
      <c r="L216" s="106">
        <f>Úrvinnsla!L216</f>
        <v>11</v>
      </c>
      <c r="M216" s="107">
        <f>Úrvinnsla!M216</f>
        <v>5</v>
      </c>
      <c r="N216" s="108">
        <f>Úrvinnsla!N216</f>
        <v>6</v>
      </c>
      <c r="P216" s="45">
        <f>Úrvinnsla!P216</f>
        <v>748</v>
      </c>
      <c r="Q216" s="46">
        <f>Úrvinnsla!Q216</f>
        <v>392</v>
      </c>
      <c r="R216" s="47">
        <f>Úrvinnsla!R216</f>
        <v>356</v>
      </c>
      <c r="S216" s="52">
        <f>Úrvinnsla!S216</f>
        <v>-3.8480416216746832E-2</v>
      </c>
      <c r="T216" s="53">
        <f>Úrvinnsla!T216</f>
        <v>3.494650044173947E-2</v>
      </c>
      <c r="V216" s="45">
        <f>Úrvinnsla!V216</f>
        <v>21922</v>
      </c>
      <c r="W216" s="46">
        <f>Úrvinnsla!W216</f>
        <v>10931</v>
      </c>
      <c r="X216" s="47">
        <f>Úrvinnsla!X216</f>
        <v>10991</v>
      </c>
      <c r="Y216" s="10">
        <f>Úrvinnsla!Y216</f>
        <v>-3.4325424239759837E-2</v>
      </c>
      <c r="Z216" s="53">
        <f>Úrvinnsla!Z216</f>
        <v>3.4513835680102495E-2</v>
      </c>
    </row>
    <row r="217" spans="2:26" x14ac:dyDescent="0.35">
      <c r="B217" s="95" t="s">
        <v>62</v>
      </c>
      <c r="C217" s="103">
        <f>Úrvinnsla!C217</f>
        <v>332</v>
      </c>
      <c r="D217" s="104">
        <f>Úrvinnsla!D217</f>
        <v>183</v>
      </c>
      <c r="E217" s="105">
        <f>Úrvinnsla!E217</f>
        <v>149</v>
      </c>
      <c r="F217" s="106">
        <f>Úrvinnsla!F217</f>
        <v>323</v>
      </c>
      <c r="G217" s="107">
        <f>Úrvinnsla!G217</f>
        <v>169</v>
      </c>
      <c r="H217" s="108">
        <f>Úrvinnsla!H217</f>
        <v>154</v>
      </c>
      <c r="I217" s="109">
        <f>Úrvinnsla!I217</f>
        <v>59</v>
      </c>
      <c r="J217" s="104">
        <f>Úrvinnsla!J217</f>
        <v>33</v>
      </c>
      <c r="K217" s="105">
        <f>Úrvinnsla!K217</f>
        <v>26</v>
      </c>
      <c r="L217" s="106">
        <f>Úrvinnsla!L217</f>
        <v>8</v>
      </c>
      <c r="M217" s="107">
        <f>Úrvinnsla!M217</f>
        <v>4</v>
      </c>
      <c r="N217" s="108">
        <f>Úrvinnsla!N217</f>
        <v>4</v>
      </c>
      <c r="P217" s="45">
        <f>Úrvinnsla!P217</f>
        <v>722</v>
      </c>
      <c r="Q217" s="46">
        <f>Úrvinnsla!Q217</f>
        <v>389</v>
      </c>
      <c r="R217" s="47">
        <f>Úrvinnsla!R217</f>
        <v>333</v>
      </c>
      <c r="S217" s="52">
        <f>Úrvinnsla!S217</f>
        <v>-3.8185923235496223E-2</v>
      </c>
      <c r="T217" s="53">
        <f>Úrvinnsla!T217</f>
        <v>3.2688720918818102E-2</v>
      </c>
      <c r="V217" s="45">
        <f>Úrvinnsla!V217</f>
        <v>21387</v>
      </c>
      <c r="W217" s="46">
        <f>Úrvinnsla!W217</f>
        <v>10841</v>
      </c>
      <c r="X217" s="47">
        <f>Úrvinnsla!X217</f>
        <v>10546</v>
      </c>
      <c r="Y217" s="10">
        <f>Úrvinnsla!Y217</f>
        <v>-3.4042807079245854E-2</v>
      </c>
      <c r="Z217" s="53">
        <f>Úrvinnsla!Z217</f>
        <v>3.3116450830894449E-2</v>
      </c>
    </row>
    <row r="218" spans="2:26" x14ac:dyDescent="0.35">
      <c r="B218" s="95" t="s">
        <v>63</v>
      </c>
      <c r="C218" s="103">
        <f>Úrvinnsla!C218</f>
        <v>274</v>
      </c>
      <c r="D218" s="104">
        <f>Úrvinnsla!D218</f>
        <v>165</v>
      </c>
      <c r="E218" s="105">
        <f>Úrvinnsla!E218</f>
        <v>109</v>
      </c>
      <c r="F218" s="106">
        <f>Úrvinnsla!F218</f>
        <v>307</v>
      </c>
      <c r="G218" s="107">
        <f>Úrvinnsla!G218</f>
        <v>156</v>
      </c>
      <c r="H218" s="108">
        <f>Úrvinnsla!H218</f>
        <v>151</v>
      </c>
      <c r="I218" s="109">
        <f>Úrvinnsla!I218</f>
        <v>48</v>
      </c>
      <c r="J218" s="104">
        <f>Úrvinnsla!J218</f>
        <v>29</v>
      </c>
      <c r="K218" s="105">
        <f>Úrvinnsla!K218</f>
        <v>19</v>
      </c>
      <c r="L218" s="106">
        <f>Úrvinnsla!L218</f>
        <v>7</v>
      </c>
      <c r="M218" s="107">
        <f>Úrvinnsla!M218</f>
        <v>5</v>
      </c>
      <c r="N218" s="108">
        <f>Úrvinnsla!N218</f>
        <v>2</v>
      </c>
      <c r="P218" s="45">
        <f>Úrvinnsla!P218</f>
        <v>636</v>
      </c>
      <c r="Q218" s="46">
        <f>Úrvinnsla!Q218</f>
        <v>355</v>
      </c>
      <c r="R218" s="47">
        <f>Úrvinnsla!R218</f>
        <v>281</v>
      </c>
      <c r="S218" s="52">
        <f>Úrvinnsla!S218</f>
        <v>-3.4848336114655931E-2</v>
      </c>
      <c r="T218" s="53">
        <f>Úrvinnsla!T218</f>
        <v>2.7584175910474133E-2</v>
      </c>
      <c r="V218" s="45">
        <f>Úrvinnsla!V218</f>
        <v>18543</v>
      </c>
      <c r="W218" s="46">
        <f>Úrvinnsla!W218</f>
        <v>9321</v>
      </c>
      <c r="X218" s="47">
        <f>Úrvinnsla!X218</f>
        <v>9222</v>
      </c>
      <c r="Y218" s="10">
        <f>Úrvinnsla!Y218</f>
        <v>-2.9269717257231858E-2</v>
      </c>
      <c r="Z218" s="53">
        <f>Úrvinnsla!Z218</f>
        <v>2.8958838380666475E-2</v>
      </c>
    </row>
    <row r="219" spans="2:26" x14ac:dyDescent="0.35">
      <c r="B219" s="95" t="s">
        <v>64</v>
      </c>
      <c r="C219" s="103">
        <f>Úrvinnsla!C219</f>
        <v>255</v>
      </c>
      <c r="D219" s="104">
        <f>Úrvinnsla!D219</f>
        <v>135</v>
      </c>
      <c r="E219" s="105">
        <f>Úrvinnsla!E219</f>
        <v>120</v>
      </c>
      <c r="F219" s="106">
        <f>Úrvinnsla!F219</f>
        <v>260</v>
      </c>
      <c r="G219" s="107">
        <f>Úrvinnsla!G219</f>
        <v>154</v>
      </c>
      <c r="H219" s="108">
        <f>Úrvinnsla!H219</f>
        <v>106</v>
      </c>
      <c r="I219" s="109">
        <f>Úrvinnsla!I219</f>
        <v>48</v>
      </c>
      <c r="J219" s="104">
        <f>Úrvinnsla!J219</f>
        <v>28</v>
      </c>
      <c r="K219" s="105">
        <f>Úrvinnsla!K219</f>
        <v>20</v>
      </c>
      <c r="L219" s="106">
        <f>Úrvinnsla!L219</f>
        <v>4</v>
      </c>
      <c r="M219" s="107">
        <f>Úrvinnsla!M219</f>
        <v>2</v>
      </c>
      <c r="N219" s="108">
        <f>Úrvinnsla!N219</f>
        <v>2</v>
      </c>
      <c r="P219" s="45">
        <f>Úrvinnsla!P219</f>
        <v>567</v>
      </c>
      <c r="Q219" s="46">
        <f>Úrvinnsla!Q219</f>
        <v>319</v>
      </c>
      <c r="R219" s="47">
        <f>Úrvinnsla!R219</f>
        <v>248</v>
      </c>
      <c r="S219" s="52">
        <f>Úrvinnsla!S219</f>
        <v>-3.1314420339648569E-2</v>
      </c>
      <c r="T219" s="53">
        <f>Úrvinnsla!T219</f>
        <v>2.4344753116717386E-2</v>
      </c>
      <c r="V219" s="45">
        <f>Úrvinnsla!V219</f>
        <v>15710</v>
      </c>
      <c r="W219" s="46">
        <f>Úrvinnsla!W219</f>
        <v>8056</v>
      </c>
      <c r="X219" s="47">
        <f>Úrvinnsla!X219</f>
        <v>7654</v>
      </c>
      <c r="Y219" s="10">
        <f>Úrvinnsla!Y219</f>
        <v>-2.5297376056674162E-2</v>
      </c>
      <c r="Z219" s="53">
        <f>Úrvinnsla!Z219</f>
        <v>2.4035019406378356E-2</v>
      </c>
    </row>
    <row r="220" spans="2:26" x14ac:dyDescent="0.35">
      <c r="B220" s="95" t="s">
        <v>65</v>
      </c>
      <c r="C220" s="103">
        <f>Úrvinnsla!C220</f>
        <v>211</v>
      </c>
      <c r="D220" s="104">
        <f>Úrvinnsla!D220</f>
        <v>118</v>
      </c>
      <c r="E220" s="105">
        <f>Úrvinnsla!E220</f>
        <v>93</v>
      </c>
      <c r="F220" s="106">
        <f>Úrvinnsla!F220</f>
        <v>212</v>
      </c>
      <c r="G220" s="107">
        <f>Úrvinnsla!G220</f>
        <v>114</v>
      </c>
      <c r="H220" s="108">
        <f>Úrvinnsla!H220</f>
        <v>98</v>
      </c>
      <c r="I220" s="109">
        <f>Úrvinnsla!I220</f>
        <v>29</v>
      </c>
      <c r="J220" s="104">
        <f>Úrvinnsla!J220</f>
        <v>15</v>
      </c>
      <c r="K220" s="105">
        <f>Úrvinnsla!K220</f>
        <v>14</v>
      </c>
      <c r="L220" s="106">
        <f>Úrvinnsla!L220</f>
        <v>3</v>
      </c>
      <c r="M220" s="107">
        <f>Úrvinnsla!M220</f>
        <v>2</v>
      </c>
      <c r="N220" s="108">
        <f>Úrvinnsla!N220</f>
        <v>1</v>
      </c>
      <c r="P220" s="45">
        <f>Úrvinnsla!P220</f>
        <v>455</v>
      </c>
      <c r="Q220" s="46">
        <f>Úrvinnsla!Q220</f>
        <v>249</v>
      </c>
      <c r="R220" s="47">
        <f>Úrvinnsla!R220</f>
        <v>206</v>
      </c>
      <c r="S220" s="52">
        <f>Úrvinnsla!S220</f>
        <v>-2.4442917443800921E-2</v>
      </c>
      <c r="T220" s="53">
        <f>Úrvinnsla!T220</f>
        <v>2.0221851379208795E-2</v>
      </c>
      <c r="V220" s="45">
        <f>Úrvinnsla!V220</f>
        <v>11912</v>
      </c>
      <c r="W220" s="46">
        <f>Úrvinnsla!W220</f>
        <v>5901</v>
      </c>
      <c r="X220" s="47">
        <f>Úrvinnsla!X220</f>
        <v>6011</v>
      </c>
      <c r="Y220" s="10">
        <f>Úrvinnsla!Y220</f>
        <v>-1.8530265157700374E-2</v>
      </c>
      <c r="Z220" s="53">
        <f>Úrvinnsla!Z220</f>
        <v>1.8875686131661913E-2</v>
      </c>
    </row>
    <row r="221" spans="2:26" x14ac:dyDescent="0.35">
      <c r="B221" s="95" t="s">
        <v>66</v>
      </c>
      <c r="C221" s="103">
        <f>Úrvinnsla!C221</f>
        <v>129</v>
      </c>
      <c r="D221" s="104">
        <f>Úrvinnsla!D221</f>
        <v>67</v>
      </c>
      <c r="E221" s="105">
        <f>Úrvinnsla!E221</f>
        <v>62</v>
      </c>
      <c r="F221" s="106">
        <f>Úrvinnsla!F221</f>
        <v>144</v>
      </c>
      <c r="G221" s="107">
        <f>Úrvinnsla!G221</f>
        <v>79</v>
      </c>
      <c r="H221" s="108">
        <f>Úrvinnsla!H221</f>
        <v>65</v>
      </c>
      <c r="I221" s="109">
        <f>Úrvinnsla!I221</f>
        <v>21</v>
      </c>
      <c r="J221" s="104">
        <f>Úrvinnsla!J221</f>
        <v>11</v>
      </c>
      <c r="K221" s="105">
        <f>Úrvinnsla!K221</f>
        <v>10</v>
      </c>
      <c r="L221" s="106">
        <f>Úrvinnsla!L221</f>
        <v>0</v>
      </c>
      <c r="M221" s="107">
        <f>Úrvinnsla!M221</f>
        <v>0</v>
      </c>
      <c r="N221" s="108">
        <f>Úrvinnsla!N221</f>
        <v>0</v>
      </c>
      <c r="P221" s="45">
        <f>Úrvinnsla!P221</f>
        <v>294</v>
      </c>
      <c r="Q221" s="46">
        <f>Úrvinnsla!Q221</f>
        <v>157</v>
      </c>
      <c r="R221" s="47">
        <f>Úrvinnsla!R221</f>
        <v>137</v>
      </c>
      <c r="S221" s="52">
        <f>Úrvinnsla!S221</f>
        <v>-1.5411799352115441E-2</v>
      </c>
      <c r="T221" s="53">
        <f>Úrvinnsla!T221</f>
        <v>1.3448512810444685E-2</v>
      </c>
      <c r="V221" s="45">
        <f>Úrvinnsla!V221</f>
        <v>8605</v>
      </c>
      <c r="W221" s="46">
        <f>Úrvinnsla!W221</f>
        <v>4143</v>
      </c>
      <c r="X221" s="47">
        <f>Úrvinnsla!X221</f>
        <v>4462</v>
      </c>
      <c r="Y221" s="10">
        <f>Úrvinnsla!Y221</f>
        <v>-1.3009809955660508E-2</v>
      </c>
      <c r="Z221" s="53">
        <f>Úrvinnsla!Z221</f>
        <v>1.4011530780148971E-2</v>
      </c>
    </row>
    <row r="222" spans="2:26" x14ac:dyDescent="0.35">
      <c r="B222" s="95" t="s">
        <v>67</v>
      </c>
      <c r="C222" s="103">
        <f>Úrvinnsla!C222</f>
        <v>91</v>
      </c>
      <c r="D222" s="104">
        <f>Úrvinnsla!D222</f>
        <v>53</v>
      </c>
      <c r="E222" s="105">
        <f>Úrvinnsla!E222</f>
        <v>38</v>
      </c>
      <c r="F222" s="106">
        <f>Úrvinnsla!F222</f>
        <v>121</v>
      </c>
      <c r="G222" s="107">
        <f>Úrvinnsla!G222</f>
        <v>63</v>
      </c>
      <c r="H222" s="108">
        <f>Úrvinnsla!H222</f>
        <v>58</v>
      </c>
      <c r="I222" s="109">
        <f>Úrvinnsla!I222</f>
        <v>29</v>
      </c>
      <c r="J222" s="104">
        <f>Úrvinnsla!J222</f>
        <v>14</v>
      </c>
      <c r="K222" s="105">
        <f>Úrvinnsla!K222</f>
        <v>15</v>
      </c>
      <c r="L222" s="106">
        <f>Úrvinnsla!L222</f>
        <v>3</v>
      </c>
      <c r="M222" s="107">
        <f>Úrvinnsla!M222</f>
        <v>2</v>
      </c>
      <c r="N222" s="108">
        <f>Úrvinnsla!N222</f>
        <v>1</v>
      </c>
      <c r="P222" s="45">
        <f>Úrvinnsla!P222</f>
        <v>244</v>
      </c>
      <c r="Q222" s="46">
        <f>Úrvinnsla!Q222</f>
        <v>132</v>
      </c>
      <c r="R222" s="47">
        <f>Úrvinnsla!R222</f>
        <v>112</v>
      </c>
      <c r="S222" s="52">
        <f>Úrvinnsla!S222</f>
        <v>-1.2957691175026995E-2</v>
      </c>
      <c r="T222" s="53">
        <f>Úrvinnsla!T222</f>
        <v>1.0994404633356238E-2</v>
      </c>
      <c r="V222" s="45">
        <f>Úrvinnsla!V222</f>
        <v>7677</v>
      </c>
      <c r="W222" s="46">
        <f>Úrvinnsla!W222</f>
        <v>3564</v>
      </c>
      <c r="X222" s="47">
        <f>Úrvinnsla!X222</f>
        <v>4113</v>
      </c>
      <c r="Y222" s="10">
        <f>Úrvinnsla!Y222</f>
        <v>-1.1191639556353862E-2</v>
      </c>
      <c r="Z222" s="53">
        <f>Úrvinnsla!Z222</f>
        <v>1.2915604235489179E-2</v>
      </c>
    </row>
    <row r="223" spans="2:26" x14ac:dyDescent="0.35">
      <c r="B223" s="95" t="s">
        <v>68</v>
      </c>
      <c r="C223" s="103">
        <f>Úrvinnsla!C223</f>
        <v>90</v>
      </c>
      <c r="D223" s="104">
        <f>Úrvinnsla!D223</f>
        <v>42</v>
      </c>
      <c r="E223" s="105">
        <f>Úrvinnsla!E223</f>
        <v>48</v>
      </c>
      <c r="F223" s="106">
        <f>Úrvinnsla!F223</f>
        <v>90</v>
      </c>
      <c r="G223" s="107">
        <f>Úrvinnsla!G223</f>
        <v>52</v>
      </c>
      <c r="H223" s="108">
        <f>Úrvinnsla!H223</f>
        <v>38</v>
      </c>
      <c r="I223" s="109">
        <f>Úrvinnsla!I223</f>
        <v>34</v>
      </c>
      <c r="J223" s="104">
        <f>Úrvinnsla!J223</f>
        <v>18</v>
      </c>
      <c r="K223" s="105">
        <f>Úrvinnsla!K223</f>
        <v>16</v>
      </c>
      <c r="L223" s="106">
        <f>Úrvinnsla!L223</f>
        <v>2</v>
      </c>
      <c r="M223" s="107">
        <f>Úrvinnsla!M223</f>
        <v>1</v>
      </c>
      <c r="N223" s="108">
        <f>Úrvinnsla!N223</f>
        <v>1</v>
      </c>
      <c r="P223" s="45">
        <f>Úrvinnsla!P223</f>
        <v>216</v>
      </c>
      <c r="Q223" s="46">
        <f>Úrvinnsla!Q223</f>
        <v>113</v>
      </c>
      <c r="R223" s="47">
        <f>Úrvinnsla!R223</f>
        <v>103</v>
      </c>
      <c r="S223" s="52">
        <f>Úrvinnsla!S223</f>
        <v>-1.1092568960439777E-2</v>
      </c>
      <c r="T223" s="53">
        <f>Úrvinnsla!T223</f>
        <v>1.0110925689604398E-2</v>
      </c>
      <c r="V223" s="45">
        <f>Úrvinnsla!V223</f>
        <v>6081</v>
      </c>
      <c r="W223" s="46">
        <f>Úrvinnsla!W223</f>
        <v>2630</v>
      </c>
      <c r="X223" s="47">
        <f>Úrvinnsla!X223</f>
        <v>3451</v>
      </c>
      <c r="Y223" s="10">
        <f>Úrvinnsla!Y223</f>
        <v>-8.2587014683531586E-3</v>
      </c>
      <c r="Z223" s="53">
        <f>Úrvinnsla!Z223</f>
        <v>1.083679801037519E-2</v>
      </c>
    </row>
    <row r="224" spans="2:26" x14ac:dyDescent="0.35">
      <c r="B224" s="95" t="s">
        <v>69</v>
      </c>
      <c r="C224" s="103">
        <f>Úrvinnsla!C224</f>
        <v>55</v>
      </c>
      <c r="D224" s="104">
        <f>Úrvinnsla!D224</f>
        <v>19</v>
      </c>
      <c r="E224" s="105">
        <f>Úrvinnsla!E224</f>
        <v>36</v>
      </c>
      <c r="F224" s="106">
        <f>Úrvinnsla!F224</f>
        <v>54</v>
      </c>
      <c r="G224" s="107">
        <f>Úrvinnsla!G224</f>
        <v>18</v>
      </c>
      <c r="H224" s="108">
        <f>Úrvinnsla!H224</f>
        <v>36</v>
      </c>
      <c r="I224" s="109">
        <f>Úrvinnsla!I224</f>
        <v>7</v>
      </c>
      <c r="J224" s="104">
        <f>Úrvinnsla!J224</f>
        <v>4</v>
      </c>
      <c r="K224" s="105">
        <f>Úrvinnsla!K224</f>
        <v>3</v>
      </c>
      <c r="L224" s="106">
        <f>Úrvinnsla!L224</f>
        <v>1</v>
      </c>
      <c r="M224" s="107">
        <f>Úrvinnsla!M224</f>
        <v>1</v>
      </c>
      <c r="N224" s="108">
        <f>Úrvinnsla!N224</f>
        <v>0</v>
      </c>
      <c r="P224" s="45">
        <f>Úrvinnsla!P224</f>
        <v>117</v>
      </c>
      <c r="Q224" s="46">
        <f>Úrvinnsla!Q224</f>
        <v>42</v>
      </c>
      <c r="R224" s="47">
        <f>Úrvinnsla!R224</f>
        <v>75</v>
      </c>
      <c r="S224" s="52">
        <f>Úrvinnsla!S224</f>
        <v>-4.1229017375085898E-3</v>
      </c>
      <c r="T224" s="53">
        <f>Úrvinnsla!T224</f>
        <v>7.3623245312653381E-3</v>
      </c>
      <c r="V224" s="45">
        <f>Úrvinnsla!V224</f>
        <v>3370</v>
      </c>
      <c r="W224" s="46">
        <f>Úrvinnsla!W224</f>
        <v>1298</v>
      </c>
      <c r="X224" s="47">
        <f>Úrvinnsla!X224</f>
        <v>2072</v>
      </c>
      <c r="Y224" s="10">
        <f>Úrvinnsla!Y224</f>
        <v>-4.0759674927461596E-3</v>
      </c>
      <c r="Z224" s="53">
        <f>Úrvinnsla!Z224</f>
        <v>6.5064750731664428E-3</v>
      </c>
    </row>
    <row r="225" spans="1:26" x14ac:dyDescent="0.35">
      <c r="B225" s="95" t="s">
        <v>70</v>
      </c>
      <c r="C225" s="103">
        <f>Úrvinnsla!C225</f>
        <v>24</v>
      </c>
      <c r="D225" s="104">
        <f>Úrvinnsla!D225</f>
        <v>13</v>
      </c>
      <c r="E225" s="105">
        <f>Úrvinnsla!E225</f>
        <v>11</v>
      </c>
      <c r="F225" s="106">
        <f>Úrvinnsla!F225</f>
        <v>10</v>
      </c>
      <c r="G225" s="107">
        <f>Úrvinnsla!G225</f>
        <v>5</v>
      </c>
      <c r="H225" s="108">
        <f>Úrvinnsla!H225</f>
        <v>5</v>
      </c>
      <c r="I225" s="109">
        <f>Úrvinnsla!I225</f>
        <v>4</v>
      </c>
      <c r="J225" s="104">
        <f>Úrvinnsla!J225</f>
        <v>1</v>
      </c>
      <c r="K225" s="105">
        <f>Úrvinnsla!K225</f>
        <v>3</v>
      </c>
      <c r="L225" s="106">
        <f>Úrvinnsla!L225</f>
        <v>2</v>
      </c>
      <c r="M225" s="107">
        <f>Úrvinnsla!M225</f>
        <v>1</v>
      </c>
      <c r="N225" s="108">
        <f>Úrvinnsla!N225</f>
        <v>1</v>
      </c>
      <c r="P225" s="45">
        <f>Úrvinnsla!P225</f>
        <v>40</v>
      </c>
      <c r="Q225" s="46">
        <f>Úrvinnsla!Q225</f>
        <v>20</v>
      </c>
      <c r="R225" s="47">
        <f>Úrvinnsla!R225</f>
        <v>20</v>
      </c>
      <c r="S225" s="52">
        <f>Úrvinnsla!S225</f>
        <v>-1.9632865416707567E-3</v>
      </c>
      <c r="T225" s="53">
        <f>Úrvinnsla!T225</f>
        <v>1.9632865416707567E-3</v>
      </c>
      <c r="V225" s="45">
        <f>Úrvinnsla!V225</f>
        <v>1230</v>
      </c>
      <c r="W225" s="46">
        <f>Úrvinnsla!W225</f>
        <v>407</v>
      </c>
      <c r="X225" s="47">
        <f>Úrvinnsla!X225</f>
        <v>823</v>
      </c>
      <c r="Y225" s="10">
        <f>Úrvinnsla!Y225</f>
        <v>-1.2780576036576941E-3</v>
      </c>
      <c r="Z225" s="53">
        <f>Úrvinnsla!Z225</f>
        <v>2.5843769233667869E-3</v>
      </c>
    </row>
    <row r="226" spans="1:26" x14ac:dyDescent="0.35">
      <c r="B226" s="95" t="s">
        <v>71</v>
      </c>
      <c r="C226" s="103">
        <f>Úrvinnsla!C226</f>
        <v>5</v>
      </c>
      <c r="D226" s="104">
        <f>Úrvinnsla!D226</f>
        <v>3</v>
      </c>
      <c r="E226" s="105">
        <f>Úrvinnsla!E226</f>
        <v>2</v>
      </c>
      <c r="F226" s="106">
        <f>Úrvinnsla!F226</f>
        <v>2</v>
      </c>
      <c r="G226" s="107">
        <f>Úrvinnsla!G226</f>
        <v>1</v>
      </c>
      <c r="H226" s="108">
        <f>Úrvinnsla!H226</f>
        <v>1</v>
      </c>
      <c r="I226" s="109">
        <f>Úrvinnsla!I226</f>
        <v>1</v>
      </c>
      <c r="J226" s="104">
        <f>Úrvinnsla!J226</f>
        <v>0</v>
      </c>
      <c r="K226" s="105">
        <f>Úrvinnsla!K226</f>
        <v>1</v>
      </c>
      <c r="L226" s="106">
        <f>Úrvinnsla!L226</f>
        <v>0</v>
      </c>
      <c r="M226" s="107">
        <f>Úrvinnsla!M226</f>
        <v>0</v>
      </c>
      <c r="N226" s="108">
        <f>Úrvinnsla!N226</f>
        <v>0</v>
      </c>
      <c r="P226" s="45">
        <f>Úrvinnsla!P226</f>
        <v>8</v>
      </c>
      <c r="Q226" s="46">
        <f>Úrvinnsla!Q226</f>
        <v>4</v>
      </c>
      <c r="R226" s="47">
        <f>Úrvinnsla!R226</f>
        <v>4</v>
      </c>
      <c r="S226" s="52">
        <f>Úrvinnsla!S226</f>
        <v>-3.9265730833415137E-4</v>
      </c>
      <c r="T226" s="53">
        <f>Úrvinnsla!T226</f>
        <v>3.9265730833415137E-4</v>
      </c>
      <c r="V226" s="45">
        <f>Úrvinnsla!V226</f>
        <v>259</v>
      </c>
      <c r="W226" s="46">
        <f>Úrvinnsla!W226</f>
        <v>63</v>
      </c>
      <c r="X226" s="47">
        <f>Úrvinnsla!X226</f>
        <v>196</v>
      </c>
      <c r="Y226" s="10">
        <f>Úrvinnsla!Y226</f>
        <v>-1.9783201235979049E-4</v>
      </c>
      <c r="Z226" s="53">
        <f>Úrvinnsla!Z226</f>
        <v>6.1547737178601486E-4</v>
      </c>
    </row>
    <row r="227" spans="1:26" ht="15" thickBot="1" x14ac:dyDescent="0.4">
      <c r="B227" s="95" t="s">
        <v>72</v>
      </c>
      <c r="C227" s="110">
        <f>Úrvinnsla!C227</f>
        <v>0</v>
      </c>
      <c r="D227" s="111">
        <f>Úrvinnsla!D227</f>
        <v>0</v>
      </c>
      <c r="E227" s="112">
        <f>Úrvinnsla!E227</f>
        <v>0</v>
      </c>
      <c r="F227" s="113">
        <f>Úrvinnsla!F227</f>
        <v>0</v>
      </c>
      <c r="G227" s="114">
        <f>Úrvinnsla!G227</f>
        <v>0</v>
      </c>
      <c r="H227" s="115">
        <f>Úrvinnsla!H227</f>
        <v>0</v>
      </c>
      <c r="I227" s="116">
        <f>Úrvinnsla!I227</f>
        <v>0</v>
      </c>
      <c r="J227" s="111">
        <f>Úrvinnsla!J227</f>
        <v>0</v>
      </c>
      <c r="K227" s="112">
        <f>Úrvinnsla!K227</f>
        <v>0</v>
      </c>
      <c r="L227" s="113">
        <f>Úrvinnsla!L227</f>
        <v>0</v>
      </c>
      <c r="M227" s="114">
        <f>Úrvinnsla!M227</f>
        <v>0</v>
      </c>
      <c r="N227" s="115">
        <f>Úrvinnsla!N227</f>
        <v>0</v>
      </c>
      <c r="P227" s="48">
        <f>Úrvinnsla!P227</f>
        <v>0</v>
      </c>
      <c r="Q227" s="49">
        <f>Úrvinnsla!Q227</f>
        <v>0</v>
      </c>
      <c r="R227" s="50">
        <f>Úrvinnsla!R227</f>
        <v>0</v>
      </c>
      <c r="S227" s="54">
        <f>Úrvinnsla!S227</f>
        <v>0</v>
      </c>
      <c r="T227" s="55">
        <f>Úrvinnsla!T227</f>
        <v>0</v>
      </c>
      <c r="V227" s="48">
        <f>Úrvinnsla!V227</f>
        <v>39</v>
      </c>
      <c r="W227" s="49">
        <f>Úrvinnsla!W227</f>
        <v>7</v>
      </c>
      <c r="X227" s="50">
        <f>Úrvinnsla!X227</f>
        <v>32</v>
      </c>
      <c r="Y227" s="60">
        <f>Úrvinnsla!Y227</f>
        <v>-2.1981334706643388E-5</v>
      </c>
      <c r="Z227" s="55">
        <f>Úrvinnsla!Z227</f>
        <v>1.0048610151608406E-4</v>
      </c>
    </row>
    <row r="228" spans="1:26" x14ac:dyDescent="0.35">
      <c r="C228" s="137"/>
      <c r="D228" s="137"/>
      <c r="H228" s="137"/>
      <c r="I228" s="137"/>
      <c r="J228" s="138"/>
      <c r="O228" s="2" t="s">
        <v>47</v>
      </c>
      <c r="P228" s="9">
        <f>SUM(P207:P227)</f>
        <v>10187</v>
      </c>
      <c r="Q228" s="9">
        <f>SUM(Q207:Q227)</f>
        <v>5406</v>
      </c>
      <c r="R228" s="9">
        <f>SUM(R207:R227)</f>
        <v>4781</v>
      </c>
      <c r="U228" s="2" t="s">
        <v>47</v>
      </c>
      <c r="V228" s="9">
        <f>SUM(V207:V227)</f>
        <v>318452</v>
      </c>
      <c r="W228" s="9">
        <f>SUM(W207:W227)</f>
        <v>160006</v>
      </c>
      <c r="X228" s="9">
        <f>SUM(X207:X227)</f>
        <v>158446</v>
      </c>
    </row>
    <row r="229" spans="1:26" ht="15" thickBot="1" x14ac:dyDescent="0.4"/>
    <row r="230" spans="1:26" ht="21.5" thickBot="1" x14ac:dyDescent="0.55000000000000004">
      <c r="A230" s="2" t="s">
        <v>45</v>
      </c>
      <c r="B230" s="94">
        <v>2012</v>
      </c>
      <c r="C230" s="227" t="s">
        <v>35</v>
      </c>
      <c r="D230" s="228"/>
      <c r="E230" s="229"/>
      <c r="F230" s="227" t="s">
        <v>36</v>
      </c>
      <c r="G230" s="228"/>
      <c r="H230" s="229"/>
      <c r="I230" s="227" t="s">
        <v>37</v>
      </c>
      <c r="J230" s="228"/>
      <c r="K230" s="229"/>
      <c r="L230" s="227" t="s">
        <v>38</v>
      </c>
      <c r="M230" s="228"/>
      <c r="N230" s="229"/>
      <c r="O230" s="51"/>
      <c r="P230" s="230" t="s">
        <v>45</v>
      </c>
      <c r="Q230" s="231"/>
      <c r="R230" s="232"/>
      <c r="S230" s="233">
        <f>B230</f>
        <v>2012</v>
      </c>
      <c r="T230" s="234"/>
      <c r="V230" s="230" t="s">
        <v>46</v>
      </c>
      <c r="W230" s="231"/>
      <c r="X230" s="232"/>
      <c r="Y230" s="233">
        <f>B230</f>
        <v>2012</v>
      </c>
      <c r="Z230" s="234"/>
    </row>
    <row r="231" spans="1:26" ht="15" thickBot="1" x14ac:dyDescent="0.4">
      <c r="A231" s="2"/>
      <c r="B231" s="95"/>
      <c r="C231" s="13" t="s">
        <v>47</v>
      </c>
      <c r="D231" s="12" t="s">
        <v>48</v>
      </c>
      <c r="E231" s="14" t="s">
        <v>49</v>
      </c>
      <c r="F231" s="13" t="s">
        <v>47</v>
      </c>
      <c r="G231" s="12" t="s">
        <v>48</v>
      </c>
      <c r="H231" s="14" t="s">
        <v>49</v>
      </c>
      <c r="I231" s="13" t="s">
        <v>47</v>
      </c>
      <c r="J231" s="12" t="s">
        <v>48</v>
      </c>
      <c r="K231" s="14" t="s">
        <v>49</v>
      </c>
      <c r="L231" s="13" t="s">
        <v>47</v>
      </c>
      <c r="M231" s="12" t="s">
        <v>48</v>
      </c>
      <c r="N231" s="14" t="s">
        <v>49</v>
      </c>
      <c r="O231" s="12"/>
      <c r="P231" s="21" t="s">
        <v>47</v>
      </c>
      <c r="Q231" s="22" t="s">
        <v>48</v>
      </c>
      <c r="R231" s="23" t="s">
        <v>49</v>
      </c>
      <c r="S231" s="18" t="s">
        <v>50</v>
      </c>
      <c r="T231" s="20" t="s">
        <v>51</v>
      </c>
      <c r="U231" s="2"/>
      <c r="V231" s="15" t="s">
        <v>47</v>
      </c>
      <c r="W231" s="16" t="s">
        <v>48</v>
      </c>
      <c r="X231" s="17" t="s">
        <v>49</v>
      </c>
      <c r="Y231" s="18" t="s">
        <v>50</v>
      </c>
      <c r="Z231" s="20" t="s">
        <v>51</v>
      </c>
    </row>
    <row r="232" spans="1:26" x14ac:dyDescent="0.35">
      <c r="B232" s="95" t="s">
        <v>52</v>
      </c>
      <c r="C232" s="96">
        <f>Úrvinnsla!C232</f>
        <v>318</v>
      </c>
      <c r="D232" s="97">
        <f>Úrvinnsla!D232</f>
        <v>161</v>
      </c>
      <c r="E232" s="98">
        <f>Úrvinnsla!E232</f>
        <v>157</v>
      </c>
      <c r="F232" s="99">
        <f>Úrvinnsla!F232</f>
        <v>310</v>
      </c>
      <c r="G232" s="100">
        <f>Úrvinnsla!G232</f>
        <v>159</v>
      </c>
      <c r="H232" s="101">
        <f>Úrvinnsla!H232</f>
        <v>151</v>
      </c>
      <c r="I232" s="102">
        <f>Úrvinnsla!I232</f>
        <v>34</v>
      </c>
      <c r="J232" s="97">
        <f>Úrvinnsla!J232</f>
        <v>17</v>
      </c>
      <c r="K232" s="98">
        <f>Úrvinnsla!K232</f>
        <v>17</v>
      </c>
      <c r="L232" s="99">
        <f>Úrvinnsla!L232</f>
        <v>1</v>
      </c>
      <c r="M232" s="100">
        <f>Úrvinnsla!M232</f>
        <v>0</v>
      </c>
      <c r="N232" s="101">
        <f>Úrvinnsla!N232</f>
        <v>1</v>
      </c>
      <c r="P232" s="42">
        <f>Úrvinnsla!P232</f>
        <v>663</v>
      </c>
      <c r="Q232" s="43">
        <f>Úrvinnsla!Q232</f>
        <v>337</v>
      </c>
      <c r="R232" s="44">
        <f>Úrvinnsla!R232</f>
        <v>326</v>
      </c>
      <c r="S232" s="52">
        <f>Úrvinnsla!S232</f>
        <v>-3.2997160481738959E-2</v>
      </c>
      <c r="T232" s="53">
        <f>Úrvinnsla!T232</f>
        <v>3.1920101830999706E-2</v>
      </c>
      <c r="V232" s="42">
        <f>Úrvinnsla!V232</f>
        <v>23488</v>
      </c>
      <c r="W232" s="43">
        <f>Úrvinnsla!W232</f>
        <v>12085</v>
      </c>
      <c r="X232" s="44">
        <f>Úrvinnsla!X232</f>
        <v>11403</v>
      </c>
      <c r="Y232" s="59">
        <f>Úrvinnsla!Y232</f>
        <v>-3.7815849174685126E-2</v>
      </c>
      <c r="Z232" s="57">
        <f>Úrvinnsla!Z232</f>
        <v>3.5681764843933352E-2</v>
      </c>
    </row>
    <row r="233" spans="1:26" x14ac:dyDescent="0.35">
      <c r="B233" s="95" t="s">
        <v>53</v>
      </c>
      <c r="C233" s="103">
        <f>Úrvinnsla!C233</f>
        <v>307</v>
      </c>
      <c r="D233" s="104">
        <f>Úrvinnsla!D233</f>
        <v>172</v>
      </c>
      <c r="E233" s="105">
        <f>Úrvinnsla!E233</f>
        <v>135</v>
      </c>
      <c r="F233" s="106">
        <f>Úrvinnsla!F233</f>
        <v>316</v>
      </c>
      <c r="G233" s="107">
        <f>Úrvinnsla!G233</f>
        <v>170</v>
      </c>
      <c r="H233" s="108">
        <f>Úrvinnsla!H233</f>
        <v>146</v>
      </c>
      <c r="I233" s="109">
        <f>Úrvinnsla!I233</f>
        <v>43</v>
      </c>
      <c r="J233" s="104">
        <f>Úrvinnsla!J233</f>
        <v>16</v>
      </c>
      <c r="K233" s="105">
        <f>Úrvinnsla!K233</f>
        <v>27</v>
      </c>
      <c r="L233" s="106">
        <f>Úrvinnsla!L233</f>
        <v>3</v>
      </c>
      <c r="M233" s="107">
        <f>Úrvinnsla!M233</f>
        <v>3</v>
      </c>
      <c r="N233" s="108">
        <f>Úrvinnsla!N233</f>
        <v>0</v>
      </c>
      <c r="P233" s="45">
        <f>Úrvinnsla!P233</f>
        <v>669</v>
      </c>
      <c r="Q233" s="46">
        <f>Úrvinnsla!Q233</f>
        <v>361</v>
      </c>
      <c r="R233" s="47">
        <f>Úrvinnsla!R233</f>
        <v>308</v>
      </c>
      <c r="S233" s="52">
        <f>Úrvinnsla!S233</f>
        <v>-3.534710662880642E-2</v>
      </c>
      <c r="T233" s="53">
        <f>Úrvinnsla!T233</f>
        <v>3.015764222069911E-2</v>
      </c>
      <c r="V233" s="45">
        <f>Úrvinnsla!V233</f>
        <v>21361</v>
      </c>
      <c r="W233" s="46">
        <f>Úrvinnsla!W233</f>
        <v>10875</v>
      </c>
      <c r="X233" s="47">
        <f>Úrvinnsla!X233</f>
        <v>10486</v>
      </c>
      <c r="Y233" s="10">
        <f>Úrvinnsla!Y233</f>
        <v>-3.4029570523351323E-2</v>
      </c>
      <c r="Z233" s="53">
        <f>Úrvinnsla!Z233</f>
        <v>3.2812328874286159E-2</v>
      </c>
    </row>
    <row r="234" spans="1:26" x14ac:dyDescent="0.35">
      <c r="B234" s="95" t="s">
        <v>54</v>
      </c>
      <c r="C234" s="103">
        <f>Úrvinnsla!C234</f>
        <v>333</v>
      </c>
      <c r="D234" s="104">
        <f>Úrvinnsla!D234</f>
        <v>155</v>
      </c>
      <c r="E234" s="105">
        <f>Úrvinnsla!E234</f>
        <v>178</v>
      </c>
      <c r="F234" s="106">
        <f>Úrvinnsla!F234</f>
        <v>323</v>
      </c>
      <c r="G234" s="107">
        <f>Úrvinnsla!G234</f>
        <v>168</v>
      </c>
      <c r="H234" s="108">
        <f>Úrvinnsla!H234</f>
        <v>155</v>
      </c>
      <c r="I234" s="109">
        <f>Úrvinnsla!I234</f>
        <v>42</v>
      </c>
      <c r="J234" s="104">
        <f>Úrvinnsla!J234</f>
        <v>23</v>
      </c>
      <c r="K234" s="105">
        <f>Úrvinnsla!K234</f>
        <v>19</v>
      </c>
      <c r="L234" s="106">
        <f>Úrvinnsla!L234</f>
        <v>7</v>
      </c>
      <c r="M234" s="107">
        <f>Úrvinnsla!M234</f>
        <v>5</v>
      </c>
      <c r="N234" s="108">
        <f>Úrvinnsla!N234</f>
        <v>2</v>
      </c>
      <c r="P234" s="45">
        <f>Úrvinnsla!P234</f>
        <v>705</v>
      </c>
      <c r="Q234" s="46">
        <f>Úrvinnsla!Q234</f>
        <v>351</v>
      </c>
      <c r="R234" s="47">
        <f>Úrvinnsla!R234</f>
        <v>354</v>
      </c>
      <c r="S234" s="52">
        <f>Úrvinnsla!S234</f>
        <v>-3.4367962400861644E-2</v>
      </c>
      <c r="T234" s="53">
        <f>Úrvinnsla!T234</f>
        <v>3.4661705669245077E-2</v>
      </c>
      <c r="V234" s="45">
        <f>Úrvinnsla!V234</f>
        <v>21434</v>
      </c>
      <c r="W234" s="46">
        <f>Úrvinnsla!W234</f>
        <v>10904</v>
      </c>
      <c r="X234" s="47">
        <f>Úrvinnsla!X234</f>
        <v>10530</v>
      </c>
      <c r="Y234" s="10">
        <f>Úrvinnsla!Y234</f>
        <v>-3.4120316044746926E-2</v>
      </c>
      <c r="Z234" s="53">
        <f>Úrvinnsla!Z234</f>
        <v>3.2950011734334664E-2</v>
      </c>
    </row>
    <row r="235" spans="1:26" x14ac:dyDescent="0.35">
      <c r="B235" s="95" t="s">
        <v>55</v>
      </c>
      <c r="C235" s="103">
        <f>Úrvinnsla!C235</f>
        <v>365</v>
      </c>
      <c r="D235" s="104">
        <f>Úrvinnsla!D235</f>
        <v>190</v>
      </c>
      <c r="E235" s="105">
        <f>Úrvinnsla!E235</f>
        <v>175</v>
      </c>
      <c r="F235" s="106">
        <f>Úrvinnsla!F235</f>
        <v>342</v>
      </c>
      <c r="G235" s="107">
        <f>Úrvinnsla!G235</f>
        <v>159</v>
      </c>
      <c r="H235" s="108">
        <f>Úrvinnsla!H235</f>
        <v>183</v>
      </c>
      <c r="I235" s="109">
        <f>Úrvinnsla!I235</f>
        <v>41</v>
      </c>
      <c r="J235" s="104">
        <f>Úrvinnsla!J235</f>
        <v>21</v>
      </c>
      <c r="K235" s="105">
        <f>Úrvinnsla!K235</f>
        <v>20</v>
      </c>
      <c r="L235" s="106">
        <f>Úrvinnsla!L235</f>
        <v>3</v>
      </c>
      <c r="M235" s="107">
        <f>Úrvinnsla!M235</f>
        <v>3</v>
      </c>
      <c r="N235" s="108">
        <f>Úrvinnsla!N235</f>
        <v>0</v>
      </c>
      <c r="P235" s="45">
        <f>Úrvinnsla!P235</f>
        <v>751</v>
      </c>
      <c r="Q235" s="46">
        <f>Úrvinnsla!Q235</f>
        <v>373</v>
      </c>
      <c r="R235" s="47">
        <f>Úrvinnsla!R235</f>
        <v>378</v>
      </c>
      <c r="S235" s="52">
        <f>Úrvinnsla!S235</f>
        <v>-3.6522079702340157E-2</v>
      </c>
      <c r="T235" s="53">
        <f>Úrvinnsla!T235</f>
        <v>3.7011651816312545E-2</v>
      </c>
      <c r="V235" s="45">
        <f>Úrvinnsla!V235</f>
        <v>23187</v>
      </c>
      <c r="W235" s="46">
        <f>Úrvinnsla!W235</f>
        <v>11878</v>
      </c>
      <c r="X235" s="47">
        <f>Úrvinnsla!X235</f>
        <v>11309</v>
      </c>
      <c r="Y235" s="10">
        <f>Úrvinnsla!Y235</f>
        <v>-3.7168113901275134E-2</v>
      </c>
      <c r="Z235" s="53">
        <f>Úrvinnsla!Z235</f>
        <v>3.5387624188375183E-2</v>
      </c>
    </row>
    <row r="236" spans="1:26" x14ac:dyDescent="0.35">
      <c r="B236" s="95" t="s">
        <v>56</v>
      </c>
      <c r="C236" s="103">
        <f>Úrvinnsla!C236</f>
        <v>372</v>
      </c>
      <c r="D236" s="104">
        <f>Úrvinnsla!D236</f>
        <v>197</v>
      </c>
      <c r="E236" s="105">
        <f>Úrvinnsla!E236</f>
        <v>175</v>
      </c>
      <c r="F236" s="106">
        <f>Úrvinnsla!F236</f>
        <v>321</v>
      </c>
      <c r="G236" s="107">
        <f>Úrvinnsla!G236</f>
        <v>160</v>
      </c>
      <c r="H236" s="108">
        <f>Úrvinnsla!H236</f>
        <v>161</v>
      </c>
      <c r="I236" s="109">
        <f>Úrvinnsla!I236</f>
        <v>56</v>
      </c>
      <c r="J236" s="104">
        <f>Úrvinnsla!J236</f>
        <v>36</v>
      </c>
      <c r="K236" s="105">
        <f>Úrvinnsla!K236</f>
        <v>20</v>
      </c>
      <c r="L236" s="106">
        <f>Úrvinnsla!L236</f>
        <v>13</v>
      </c>
      <c r="M236" s="107">
        <f>Úrvinnsla!M236</f>
        <v>7</v>
      </c>
      <c r="N236" s="108">
        <f>Úrvinnsla!N236</f>
        <v>6</v>
      </c>
      <c r="P236" s="45">
        <f>Úrvinnsla!P236</f>
        <v>762</v>
      </c>
      <c r="Q236" s="46">
        <f>Úrvinnsla!Q236</f>
        <v>400</v>
      </c>
      <c r="R236" s="47">
        <f>Úrvinnsla!R236</f>
        <v>362</v>
      </c>
      <c r="S236" s="52">
        <f>Úrvinnsla!S236</f>
        <v>-3.9165769117791051E-2</v>
      </c>
      <c r="T236" s="53">
        <f>Úrvinnsla!T236</f>
        <v>3.5445021051600904E-2</v>
      </c>
      <c r="V236" s="45">
        <f>Úrvinnsla!V236</f>
        <v>23999</v>
      </c>
      <c r="W236" s="46">
        <f>Úrvinnsla!W236</f>
        <v>12304</v>
      </c>
      <c r="X236" s="47">
        <f>Úrvinnsla!X236</f>
        <v>11695</v>
      </c>
      <c r="Y236" s="10">
        <f>Úrvinnsla!Y236</f>
        <v>-3.8501134319017444E-2</v>
      </c>
      <c r="Z236" s="53">
        <f>Úrvinnsla!Z236</f>
        <v>3.659547836970977E-2</v>
      </c>
    </row>
    <row r="237" spans="1:26" x14ac:dyDescent="0.35">
      <c r="B237" s="95" t="s">
        <v>57</v>
      </c>
      <c r="C237" s="103">
        <f>Úrvinnsla!C237</f>
        <v>347</v>
      </c>
      <c r="D237" s="104">
        <f>Úrvinnsla!D237</f>
        <v>192</v>
      </c>
      <c r="E237" s="105">
        <f>Úrvinnsla!E237</f>
        <v>155</v>
      </c>
      <c r="F237" s="106">
        <f>Úrvinnsla!F237</f>
        <v>276</v>
      </c>
      <c r="G237" s="107">
        <f>Úrvinnsla!G237</f>
        <v>136</v>
      </c>
      <c r="H237" s="108">
        <f>Úrvinnsla!H237</f>
        <v>140</v>
      </c>
      <c r="I237" s="109">
        <f>Úrvinnsla!I237</f>
        <v>27</v>
      </c>
      <c r="J237" s="104">
        <f>Úrvinnsla!J237</f>
        <v>19</v>
      </c>
      <c r="K237" s="105">
        <f>Úrvinnsla!K237</f>
        <v>8</v>
      </c>
      <c r="L237" s="106">
        <f>Úrvinnsla!L237</f>
        <v>3</v>
      </c>
      <c r="M237" s="107">
        <f>Úrvinnsla!M237</f>
        <v>2</v>
      </c>
      <c r="N237" s="108">
        <f>Úrvinnsla!N237</f>
        <v>1</v>
      </c>
      <c r="P237" s="45">
        <f>Úrvinnsla!P237</f>
        <v>653</v>
      </c>
      <c r="Q237" s="46">
        <f>Úrvinnsla!Q237</f>
        <v>349</v>
      </c>
      <c r="R237" s="47">
        <f>Úrvinnsla!R237</f>
        <v>304</v>
      </c>
      <c r="S237" s="52">
        <f>Úrvinnsla!S237</f>
        <v>-3.4172133555272689E-2</v>
      </c>
      <c r="T237" s="53">
        <f>Úrvinnsla!T237</f>
        <v>2.97659845295212E-2</v>
      </c>
      <c r="V237" s="45">
        <f>Úrvinnsla!V237</f>
        <v>22493</v>
      </c>
      <c r="W237" s="46">
        <f>Úrvinnsla!W237</f>
        <v>11351</v>
      </c>
      <c r="X237" s="47">
        <f>Úrvinnsla!X237</f>
        <v>11142</v>
      </c>
      <c r="Y237" s="10">
        <f>Úrvinnsla!Y237</f>
        <v>-3.5519048736603304E-2</v>
      </c>
      <c r="Z237" s="53">
        <f>Úrvinnsla!Z237</f>
        <v>3.486505515137292E-2</v>
      </c>
    </row>
    <row r="238" spans="1:26" x14ac:dyDescent="0.35">
      <c r="B238" s="95" t="s">
        <v>58</v>
      </c>
      <c r="C238" s="103">
        <f>Úrvinnsla!C238</f>
        <v>313</v>
      </c>
      <c r="D238" s="104">
        <f>Úrvinnsla!D238</f>
        <v>179</v>
      </c>
      <c r="E238" s="105">
        <f>Úrvinnsla!E238</f>
        <v>134</v>
      </c>
      <c r="F238" s="106">
        <f>Úrvinnsla!F238</f>
        <v>282</v>
      </c>
      <c r="G238" s="107">
        <f>Úrvinnsla!G238</f>
        <v>150</v>
      </c>
      <c r="H238" s="108">
        <f>Úrvinnsla!H238</f>
        <v>132</v>
      </c>
      <c r="I238" s="109">
        <f>Úrvinnsla!I238</f>
        <v>26</v>
      </c>
      <c r="J238" s="104">
        <f>Úrvinnsla!J238</f>
        <v>9</v>
      </c>
      <c r="K238" s="105">
        <f>Úrvinnsla!K238</f>
        <v>17</v>
      </c>
      <c r="L238" s="106">
        <f>Úrvinnsla!L238</f>
        <v>2</v>
      </c>
      <c r="M238" s="107">
        <f>Úrvinnsla!M238</f>
        <v>2</v>
      </c>
      <c r="N238" s="108">
        <f>Úrvinnsla!N238</f>
        <v>0</v>
      </c>
      <c r="P238" s="45">
        <f>Úrvinnsla!P238</f>
        <v>623</v>
      </c>
      <c r="Q238" s="46">
        <f>Úrvinnsla!Q238</f>
        <v>340</v>
      </c>
      <c r="R238" s="47">
        <f>Úrvinnsla!R238</f>
        <v>283</v>
      </c>
      <c r="S238" s="52">
        <f>Úrvinnsla!S238</f>
        <v>-3.3290903750122391E-2</v>
      </c>
      <c r="T238" s="53">
        <f>Úrvinnsla!T238</f>
        <v>2.7709781650837168E-2</v>
      </c>
      <c r="V238" s="45">
        <f>Úrvinnsla!V238</f>
        <v>22576</v>
      </c>
      <c r="W238" s="46">
        <f>Úrvinnsla!W238</f>
        <v>11494</v>
      </c>
      <c r="X238" s="47">
        <f>Úrvinnsla!X238</f>
        <v>11082</v>
      </c>
      <c r="Y238" s="10">
        <f>Úrvinnsla!Y238</f>
        <v>-3.596651803176093E-2</v>
      </c>
      <c r="Z238" s="53">
        <f>Úrvinnsla!Z238</f>
        <v>3.4677305796761322E-2</v>
      </c>
    </row>
    <row r="239" spans="1:26" x14ac:dyDescent="0.35">
      <c r="B239" s="95" t="s">
        <v>59</v>
      </c>
      <c r="C239" s="103">
        <f>Úrvinnsla!C239</f>
        <v>264</v>
      </c>
      <c r="D239" s="104">
        <f>Úrvinnsla!D239</f>
        <v>151</v>
      </c>
      <c r="E239" s="105">
        <f>Úrvinnsla!E239</f>
        <v>113</v>
      </c>
      <c r="F239" s="106">
        <f>Úrvinnsla!F239</f>
        <v>319</v>
      </c>
      <c r="G239" s="107">
        <f>Úrvinnsla!G239</f>
        <v>168</v>
      </c>
      <c r="H239" s="108">
        <f>Úrvinnsla!H239</f>
        <v>151</v>
      </c>
      <c r="I239" s="109">
        <f>Úrvinnsla!I239</f>
        <v>37</v>
      </c>
      <c r="J239" s="104">
        <f>Úrvinnsla!J239</f>
        <v>18</v>
      </c>
      <c r="K239" s="105">
        <f>Úrvinnsla!K239</f>
        <v>19</v>
      </c>
      <c r="L239" s="106">
        <f>Úrvinnsla!L239</f>
        <v>5</v>
      </c>
      <c r="M239" s="107">
        <f>Úrvinnsla!M239</f>
        <v>3</v>
      </c>
      <c r="N239" s="108">
        <f>Úrvinnsla!N239</f>
        <v>2</v>
      </c>
      <c r="P239" s="45">
        <f>Úrvinnsla!P239</f>
        <v>625</v>
      </c>
      <c r="Q239" s="46">
        <f>Úrvinnsla!Q239</f>
        <v>340</v>
      </c>
      <c r="R239" s="47">
        <f>Úrvinnsla!R239</f>
        <v>285</v>
      </c>
      <c r="S239" s="52">
        <f>Úrvinnsla!S239</f>
        <v>-3.3290903750122391E-2</v>
      </c>
      <c r="T239" s="53">
        <f>Úrvinnsla!T239</f>
        <v>2.7905610496426123E-2</v>
      </c>
      <c r="V239" s="45">
        <f>Úrvinnsla!V239</f>
        <v>21788</v>
      </c>
      <c r="W239" s="46">
        <f>Úrvinnsla!W239</f>
        <v>11098</v>
      </c>
      <c r="X239" s="47">
        <f>Úrvinnsla!X239</f>
        <v>10690</v>
      </c>
      <c r="Y239" s="10">
        <f>Úrvinnsla!Y239</f>
        <v>-3.4727372291324415E-2</v>
      </c>
      <c r="Z239" s="53">
        <f>Úrvinnsla!Z239</f>
        <v>3.3450676679965582E-2</v>
      </c>
    </row>
    <row r="240" spans="1:26" x14ac:dyDescent="0.35">
      <c r="B240" s="95" t="s">
        <v>60</v>
      </c>
      <c r="C240" s="103">
        <f>Úrvinnsla!C240</f>
        <v>334</v>
      </c>
      <c r="D240" s="104">
        <f>Úrvinnsla!D240</f>
        <v>170</v>
      </c>
      <c r="E240" s="105">
        <f>Úrvinnsla!E240</f>
        <v>164</v>
      </c>
      <c r="F240" s="106">
        <f>Úrvinnsla!F240</f>
        <v>286</v>
      </c>
      <c r="G240" s="107">
        <f>Úrvinnsla!G240</f>
        <v>152</v>
      </c>
      <c r="H240" s="108">
        <f>Úrvinnsla!H240</f>
        <v>134</v>
      </c>
      <c r="I240" s="109">
        <f>Úrvinnsla!I240</f>
        <v>36</v>
      </c>
      <c r="J240" s="104">
        <f>Úrvinnsla!J240</f>
        <v>21</v>
      </c>
      <c r="K240" s="105">
        <f>Úrvinnsla!K240</f>
        <v>15</v>
      </c>
      <c r="L240" s="106">
        <f>Úrvinnsla!L240</f>
        <v>3</v>
      </c>
      <c r="M240" s="107">
        <f>Úrvinnsla!M240</f>
        <v>3</v>
      </c>
      <c r="N240" s="108">
        <f>Úrvinnsla!N240</f>
        <v>0</v>
      </c>
      <c r="P240" s="45">
        <f>Úrvinnsla!P240</f>
        <v>659</v>
      </c>
      <c r="Q240" s="46">
        <f>Úrvinnsla!Q240</f>
        <v>346</v>
      </c>
      <c r="R240" s="47">
        <f>Úrvinnsla!R240</f>
        <v>313</v>
      </c>
      <c r="S240" s="52">
        <f>Úrvinnsla!S240</f>
        <v>-3.3878390286889257E-2</v>
      </c>
      <c r="T240" s="53">
        <f>Úrvinnsla!T240</f>
        <v>3.0647214334671498E-2</v>
      </c>
      <c r="V240" s="45">
        <f>Úrvinnsla!V240</f>
        <v>20206</v>
      </c>
      <c r="W240" s="46">
        <f>Úrvinnsla!W240</f>
        <v>10167</v>
      </c>
      <c r="X240" s="47">
        <f>Úrvinnsla!X240</f>
        <v>10039</v>
      </c>
      <c r="Y240" s="10">
        <f>Úrvinnsla!Y240</f>
        <v>-3.1814128138934521E-2</v>
      </c>
      <c r="Z240" s="53">
        <f>Úrvinnsla!Z240</f>
        <v>3.1413596182429789E-2</v>
      </c>
    </row>
    <row r="241" spans="1:26" x14ac:dyDescent="0.35">
      <c r="B241" s="95" t="s">
        <v>61</v>
      </c>
      <c r="C241" s="103">
        <f>Úrvinnsla!C241</f>
        <v>349</v>
      </c>
      <c r="D241" s="104">
        <f>Úrvinnsla!D241</f>
        <v>196</v>
      </c>
      <c r="E241" s="105">
        <f>Úrvinnsla!E241</f>
        <v>153</v>
      </c>
      <c r="F241" s="106">
        <f>Úrvinnsla!F241</f>
        <v>350</v>
      </c>
      <c r="G241" s="107">
        <f>Úrvinnsla!G241</f>
        <v>177</v>
      </c>
      <c r="H241" s="108">
        <f>Úrvinnsla!H241</f>
        <v>173</v>
      </c>
      <c r="I241" s="109">
        <f>Úrvinnsla!I241</f>
        <v>50</v>
      </c>
      <c r="J241" s="104">
        <f>Úrvinnsla!J241</f>
        <v>20</v>
      </c>
      <c r="K241" s="105">
        <f>Úrvinnsla!K241</f>
        <v>30</v>
      </c>
      <c r="L241" s="106">
        <f>Úrvinnsla!L241</f>
        <v>9</v>
      </c>
      <c r="M241" s="107">
        <f>Úrvinnsla!M241</f>
        <v>6</v>
      </c>
      <c r="N241" s="108">
        <f>Úrvinnsla!N241</f>
        <v>3</v>
      </c>
      <c r="P241" s="45">
        <f>Úrvinnsla!P241</f>
        <v>758</v>
      </c>
      <c r="Q241" s="46">
        <f>Úrvinnsla!Q241</f>
        <v>399</v>
      </c>
      <c r="R241" s="47">
        <f>Úrvinnsla!R241</f>
        <v>359</v>
      </c>
      <c r="S241" s="52">
        <f>Úrvinnsla!S241</f>
        <v>-3.9067854694996573E-2</v>
      </c>
      <c r="T241" s="53">
        <f>Úrvinnsla!T241</f>
        <v>3.5151277783217465E-2</v>
      </c>
      <c r="V241" s="45">
        <f>Úrvinnsla!V241</f>
        <v>22057</v>
      </c>
      <c r="W241" s="46">
        <f>Úrvinnsla!W241</f>
        <v>10915</v>
      </c>
      <c r="X241" s="47">
        <f>Úrvinnsla!X241</f>
        <v>11142</v>
      </c>
      <c r="Y241" s="10">
        <f>Úrvinnsla!Y241</f>
        <v>-3.4154736759759052E-2</v>
      </c>
      <c r="Z241" s="53">
        <f>Úrvinnsla!Z241</f>
        <v>3.486505515137292E-2</v>
      </c>
    </row>
    <row r="242" spans="1:26" x14ac:dyDescent="0.35">
      <c r="B242" s="95" t="s">
        <v>62</v>
      </c>
      <c r="C242" s="103">
        <f>Úrvinnsla!C242</f>
        <v>350</v>
      </c>
      <c r="D242" s="104">
        <f>Úrvinnsla!D242</f>
        <v>192</v>
      </c>
      <c r="E242" s="105">
        <f>Úrvinnsla!E242</f>
        <v>158</v>
      </c>
      <c r="F242" s="106">
        <f>Úrvinnsla!F242</f>
        <v>317</v>
      </c>
      <c r="G242" s="107">
        <f>Úrvinnsla!G242</f>
        <v>165</v>
      </c>
      <c r="H242" s="108">
        <f>Úrvinnsla!H242</f>
        <v>152</v>
      </c>
      <c r="I242" s="109">
        <f>Úrvinnsla!I242</f>
        <v>50</v>
      </c>
      <c r="J242" s="104">
        <f>Úrvinnsla!J242</f>
        <v>28</v>
      </c>
      <c r="K242" s="105">
        <f>Úrvinnsla!K242</f>
        <v>22</v>
      </c>
      <c r="L242" s="106">
        <f>Úrvinnsla!L242</f>
        <v>9</v>
      </c>
      <c r="M242" s="107">
        <f>Úrvinnsla!M242</f>
        <v>3</v>
      </c>
      <c r="N242" s="108">
        <f>Úrvinnsla!N242</f>
        <v>6</v>
      </c>
      <c r="P242" s="45">
        <f>Úrvinnsla!P242</f>
        <v>726</v>
      </c>
      <c r="Q242" s="46">
        <f>Úrvinnsla!Q242</f>
        <v>388</v>
      </c>
      <c r="R242" s="47">
        <f>Úrvinnsla!R242</f>
        <v>338</v>
      </c>
      <c r="S242" s="52">
        <f>Úrvinnsla!S242</f>
        <v>-3.799079604425732E-2</v>
      </c>
      <c r="T242" s="53">
        <f>Úrvinnsla!T242</f>
        <v>3.3095074904533436E-2</v>
      </c>
      <c r="V242" s="45">
        <f>Úrvinnsla!V242</f>
        <v>21308</v>
      </c>
      <c r="W242" s="46">
        <f>Úrvinnsla!W242</f>
        <v>10746</v>
      </c>
      <c r="X242" s="47">
        <f>Úrvinnsla!X242</f>
        <v>10562</v>
      </c>
      <c r="Y242" s="10">
        <f>Úrvinnsla!Y242</f>
        <v>-3.3625909410936398E-2</v>
      </c>
      <c r="Z242" s="53">
        <f>Úrvinnsla!Z242</f>
        <v>3.3050144723460843E-2</v>
      </c>
    </row>
    <row r="243" spans="1:26" x14ac:dyDescent="0.35">
      <c r="B243" s="95" t="s">
        <v>63</v>
      </c>
      <c r="C243" s="103">
        <f>Úrvinnsla!C243</f>
        <v>278</v>
      </c>
      <c r="D243" s="104">
        <f>Úrvinnsla!D243</f>
        <v>163</v>
      </c>
      <c r="E243" s="105">
        <f>Úrvinnsla!E243</f>
        <v>115</v>
      </c>
      <c r="F243" s="106">
        <f>Úrvinnsla!F243</f>
        <v>294</v>
      </c>
      <c r="G243" s="107">
        <f>Úrvinnsla!G243</f>
        <v>147</v>
      </c>
      <c r="H243" s="108">
        <f>Úrvinnsla!H243</f>
        <v>147</v>
      </c>
      <c r="I243" s="109">
        <f>Úrvinnsla!I243</f>
        <v>50</v>
      </c>
      <c r="J243" s="104">
        <f>Úrvinnsla!J243</f>
        <v>30</v>
      </c>
      <c r="K243" s="105">
        <f>Úrvinnsla!K243</f>
        <v>20</v>
      </c>
      <c r="L243" s="106">
        <f>Úrvinnsla!L243</f>
        <v>7</v>
      </c>
      <c r="M243" s="107">
        <f>Úrvinnsla!M243</f>
        <v>5</v>
      </c>
      <c r="N243" s="108">
        <f>Úrvinnsla!N243</f>
        <v>2</v>
      </c>
      <c r="P243" s="45">
        <f>Úrvinnsla!P243</f>
        <v>629</v>
      </c>
      <c r="Q243" s="46">
        <f>Úrvinnsla!Q243</f>
        <v>345</v>
      </c>
      <c r="R243" s="47">
        <f>Úrvinnsla!R243</f>
        <v>284</v>
      </c>
      <c r="S243" s="52">
        <f>Úrvinnsla!S243</f>
        <v>-3.3780475864094779E-2</v>
      </c>
      <c r="T243" s="53">
        <f>Úrvinnsla!T243</f>
        <v>2.7807696073631646E-2</v>
      </c>
      <c r="V243" s="45">
        <f>Úrvinnsla!V243</f>
        <v>19116</v>
      </c>
      <c r="W243" s="46">
        <f>Úrvinnsla!W243</f>
        <v>9661</v>
      </c>
      <c r="X243" s="47">
        <f>Úrvinnsla!X243</f>
        <v>9455</v>
      </c>
      <c r="Y243" s="10">
        <f>Úrvinnsla!Y243</f>
        <v>-3.0230775248376751E-2</v>
      </c>
      <c r="Z243" s="53">
        <f>Úrvinnsla!Z243</f>
        <v>2.9586169130876947E-2</v>
      </c>
    </row>
    <row r="244" spans="1:26" x14ac:dyDescent="0.35">
      <c r="B244" s="95" t="s">
        <v>64</v>
      </c>
      <c r="C244" s="103">
        <f>Úrvinnsla!C244</f>
        <v>257</v>
      </c>
      <c r="D244" s="104">
        <f>Úrvinnsla!D244</f>
        <v>144</v>
      </c>
      <c r="E244" s="105">
        <f>Úrvinnsla!E244</f>
        <v>113</v>
      </c>
      <c r="F244" s="106">
        <f>Úrvinnsla!F244</f>
        <v>276</v>
      </c>
      <c r="G244" s="107">
        <f>Úrvinnsla!G244</f>
        <v>162</v>
      </c>
      <c r="H244" s="108">
        <f>Úrvinnsla!H244</f>
        <v>114</v>
      </c>
      <c r="I244" s="109">
        <f>Úrvinnsla!I244</f>
        <v>47</v>
      </c>
      <c r="J244" s="104">
        <f>Úrvinnsla!J244</f>
        <v>27</v>
      </c>
      <c r="K244" s="105">
        <f>Úrvinnsla!K244</f>
        <v>20</v>
      </c>
      <c r="L244" s="106">
        <f>Úrvinnsla!L244</f>
        <v>5</v>
      </c>
      <c r="M244" s="107">
        <f>Úrvinnsla!M244</f>
        <v>3</v>
      </c>
      <c r="N244" s="108">
        <f>Úrvinnsla!N244</f>
        <v>2</v>
      </c>
      <c r="P244" s="45">
        <f>Úrvinnsla!P244</f>
        <v>585</v>
      </c>
      <c r="Q244" s="46">
        <f>Úrvinnsla!Q244</f>
        <v>336</v>
      </c>
      <c r="R244" s="47">
        <f>Úrvinnsla!R244</f>
        <v>249</v>
      </c>
      <c r="S244" s="52">
        <f>Úrvinnsla!S244</f>
        <v>-3.2899246058944481E-2</v>
      </c>
      <c r="T244" s="53">
        <f>Úrvinnsla!T244</f>
        <v>2.4380691275824928E-2</v>
      </c>
      <c r="V244" s="45">
        <f>Úrvinnsla!V244</f>
        <v>16240</v>
      </c>
      <c r="W244" s="46">
        <f>Úrvinnsla!W244</f>
        <v>8225</v>
      </c>
      <c r="X244" s="47">
        <f>Úrvinnsla!X244</f>
        <v>8015</v>
      </c>
      <c r="Y244" s="10">
        <f>Úrvinnsla!Y244</f>
        <v>-2.5737307361339279E-2</v>
      </c>
      <c r="Z244" s="53">
        <f>Úrvinnsla!Z244</f>
        <v>2.50801846201987E-2</v>
      </c>
    </row>
    <row r="245" spans="1:26" x14ac:dyDescent="0.35">
      <c r="B245" s="95" t="s">
        <v>65</v>
      </c>
      <c r="C245" s="103">
        <f>Úrvinnsla!C245</f>
        <v>213</v>
      </c>
      <c r="D245" s="104">
        <f>Úrvinnsla!D245</f>
        <v>116</v>
      </c>
      <c r="E245" s="105">
        <f>Úrvinnsla!E245</f>
        <v>97</v>
      </c>
      <c r="F245" s="106">
        <f>Úrvinnsla!F245</f>
        <v>221</v>
      </c>
      <c r="G245" s="107">
        <f>Úrvinnsla!G245</f>
        <v>112</v>
      </c>
      <c r="H245" s="108">
        <f>Úrvinnsla!H245</f>
        <v>109</v>
      </c>
      <c r="I245" s="109">
        <f>Úrvinnsla!I245</f>
        <v>32</v>
      </c>
      <c r="J245" s="104">
        <f>Úrvinnsla!J245</f>
        <v>17</v>
      </c>
      <c r="K245" s="105">
        <f>Úrvinnsla!K245</f>
        <v>15</v>
      </c>
      <c r="L245" s="106">
        <f>Úrvinnsla!L245</f>
        <v>3</v>
      </c>
      <c r="M245" s="107">
        <f>Úrvinnsla!M245</f>
        <v>2</v>
      </c>
      <c r="N245" s="108">
        <f>Úrvinnsla!N245</f>
        <v>1</v>
      </c>
      <c r="P245" s="45">
        <f>Úrvinnsla!P245</f>
        <v>469</v>
      </c>
      <c r="Q245" s="46">
        <f>Úrvinnsla!Q245</f>
        <v>247</v>
      </c>
      <c r="R245" s="47">
        <f>Úrvinnsla!R245</f>
        <v>222</v>
      </c>
      <c r="S245" s="52">
        <f>Úrvinnsla!S245</f>
        <v>-2.4184862430235973E-2</v>
      </c>
      <c r="T245" s="53">
        <f>Úrvinnsla!T245</f>
        <v>2.1737001860374035E-2</v>
      </c>
      <c r="V245" s="45">
        <f>Úrvinnsla!V245</f>
        <v>12620</v>
      </c>
      <c r="W245" s="46">
        <f>Úrvinnsla!W245</f>
        <v>6327</v>
      </c>
      <c r="X245" s="47">
        <f>Úrvinnsla!X245</f>
        <v>6293</v>
      </c>
      <c r="Y245" s="10">
        <f>Úrvinnsla!Y245</f>
        <v>-1.9798169443792538E-2</v>
      </c>
      <c r="Z245" s="53">
        <f>Úrvinnsla!Z245</f>
        <v>1.9691778142845968E-2</v>
      </c>
    </row>
    <row r="246" spans="1:26" x14ac:dyDescent="0.35">
      <c r="B246" s="95" t="s">
        <v>66</v>
      </c>
      <c r="C246" s="103">
        <f>Úrvinnsla!C246</f>
        <v>121</v>
      </c>
      <c r="D246" s="104">
        <f>Úrvinnsla!D246</f>
        <v>60</v>
      </c>
      <c r="E246" s="105">
        <f>Úrvinnsla!E246</f>
        <v>61</v>
      </c>
      <c r="F246" s="106">
        <f>Úrvinnsla!F246</f>
        <v>159</v>
      </c>
      <c r="G246" s="107">
        <f>Úrvinnsla!G246</f>
        <v>95</v>
      </c>
      <c r="H246" s="108">
        <f>Úrvinnsla!H246</f>
        <v>64</v>
      </c>
      <c r="I246" s="109">
        <f>Úrvinnsla!I246</f>
        <v>25</v>
      </c>
      <c r="J246" s="104">
        <f>Úrvinnsla!J246</f>
        <v>15</v>
      </c>
      <c r="K246" s="105">
        <f>Úrvinnsla!K246</f>
        <v>10</v>
      </c>
      <c r="L246" s="106">
        <f>Úrvinnsla!L246</f>
        <v>0</v>
      </c>
      <c r="M246" s="107">
        <f>Úrvinnsla!M246</f>
        <v>0</v>
      </c>
      <c r="N246" s="108">
        <f>Úrvinnsla!N246</f>
        <v>0</v>
      </c>
      <c r="P246" s="45">
        <f>Úrvinnsla!P246</f>
        <v>305</v>
      </c>
      <c r="Q246" s="46">
        <f>Úrvinnsla!Q246</f>
        <v>170</v>
      </c>
      <c r="R246" s="47">
        <f>Úrvinnsla!R246</f>
        <v>135</v>
      </c>
      <c r="S246" s="52">
        <f>Úrvinnsla!S246</f>
        <v>-1.6645451875061196E-2</v>
      </c>
      <c r="T246" s="53">
        <f>Úrvinnsla!T246</f>
        <v>1.321844707725448E-2</v>
      </c>
      <c r="V246" s="45">
        <f>Úrvinnsla!V246</f>
        <v>8768</v>
      </c>
      <c r="W246" s="46">
        <f>Úrvinnsla!W246</f>
        <v>4237</v>
      </c>
      <c r="X246" s="47">
        <f>Úrvinnsla!X246</f>
        <v>4531</v>
      </c>
      <c r="Y246" s="10">
        <f>Úrvinnsla!Y246</f>
        <v>-1.3258233591488696E-2</v>
      </c>
      <c r="Z246" s="53">
        <f>Úrvinnsla!Z246</f>
        <v>1.4178205429085504E-2</v>
      </c>
    </row>
    <row r="247" spans="1:26" x14ac:dyDescent="0.35">
      <c r="B247" s="95" t="s">
        <v>67</v>
      </c>
      <c r="C247" s="103">
        <f>Úrvinnsla!C247</f>
        <v>114</v>
      </c>
      <c r="D247" s="104">
        <f>Úrvinnsla!D247</f>
        <v>66</v>
      </c>
      <c r="E247" s="105">
        <f>Úrvinnsla!E247</f>
        <v>48</v>
      </c>
      <c r="F247" s="106">
        <f>Úrvinnsla!F247</f>
        <v>117</v>
      </c>
      <c r="G247" s="107">
        <f>Úrvinnsla!G247</f>
        <v>57</v>
      </c>
      <c r="H247" s="108">
        <f>Úrvinnsla!H247</f>
        <v>60</v>
      </c>
      <c r="I247" s="109">
        <f>Úrvinnsla!I247</f>
        <v>26</v>
      </c>
      <c r="J247" s="104">
        <f>Úrvinnsla!J247</f>
        <v>10</v>
      </c>
      <c r="K247" s="105">
        <f>Úrvinnsla!K247</f>
        <v>16</v>
      </c>
      <c r="L247" s="106">
        <f>Úrvinnsla!L247</f>
        <v>2</v>
      </c>
      <c r="M247" s="107">
        <f>Úrvinnsla!M247</f>
        <v>1</v>
      </c>
      <c r="N247" s="108">
        <f>Úrvinnsla!N247</f>
        <v>1</v>
      </c>
      <c r="P247" s="45">
        <f>Úrvinnsla!P247</f>
        <v>259</v>
      </c>
      <c r="Q247" s="46">
        <f>Úrvinnsla!Q247</f>
        <v>134</v>
      </c>
      <c r="R247" s="47">
        <f>Úrvinnsla!R247</f>
        <v>125</v>
      </c>
      <c r="S247" s="52">
        <f>Úrvinnsla!S247</f>
        <v>-1.3120532654460003E-2</v>
      </c>
      <c r="T247" s="53">
        <f>Úrvinnsla!T247</f>
        <v>1.2239302849309703E-2</v>
      </c>
      <c r="V247" s="45">
        <f>Úrvinnsla!V247</f>
        <v>7599</v>
      </c>
      <c r="W247" s="46">
        <f>Úrvinnsla!W247</f>
        <v>3503</v>
      </c>
      <c r="X247" s="47">
        <f>Úrvinnsla!X247</f>
        <v>4096</v>
      </c>
      <c r="Y247" s="10">
        <f>Úrvinnsla!Y247</f>
        <v>-1.0961433153406868E-2</v>
      </c>
      <c r="Z247" s="53">
        <f>Úrvinnsla!Z247</f>
        <v>1.2817022608151452E-2</v>
      </c>
    </row>
    <row r="248" spans="1:26" x14ac:dyDescent="0.35">
      <c r="B248" s="95" t="s">
        <v>68</v>
      </c>
      <c r="C248" s="103">
        <f>Úrvinnsla!C248</f>
        <v>73</v>
      </c>
      <c r="D248" s="104">
        <f>Úrvinnsla!D248</f>
        <v>38</v>
      </c>
      <c r="E248" s="105">
        <f>Úrvinnsla!E248</f>
        <v>35</v>
      </c>
      <c r="F248" s="106">
        <f>Úrvinnsla!F248</f>
        <v>87</v>
      </c>
      <c r="G248" s="107">
        <f>Úrvinnsla!G248</f>
        <v>49</v>
      </c>
      <c r="H248" s="108">
        <f>Úrvinnsla!H248</f>
        <v>38</v>
      </c>
      <c r="I248" s="109">
        <f>Úrvinnsla!I248</f>
        <v>33</v>
      </c>
      <c r="J248" s="104">
        <f>Úrvinnsla!J248</f>
        <v>19</v>
      </c>
      <c r="K248" s="105">
        <f>Úrvinnsla!K248</f>
        <v>14</v>
      </c>
      <c r="L248" s="106">
        <f>Úrvinnsla!L248</f>
        <v>1</v>
      </c>
      <c r="M248" s="107">
        <f>Úrvinnsla!M248</f>
        <v>1</v>
      </c>
      <c r="N248" s="108">
        <f>Úrvinnsla!N248</f>
        <v>0</v>
      </c>
      <c r="P248" s="45">
        <f>Úrvinnsla!P248</f>
        <v>194</v>
      </c>
      <c r="Q248" s="46">
        <f>Úrvinnsla!Q248</f>
        <v>107</v>
      </c>
      <c r="R248" s="47">
        <f>Úrvinnsla!R248</f>
        <v>87</v>
      </c>
      <c r="S248" s="52">
        <f>Úrvinnsla!S248</f>
        <v>-1.0476843239009105E-2</v>
      </c>
      <c r="T248" s="53">
        <f>Úrvinnsla!T248</f>
        <v>8.5185547831195529E-3</v>
      </c>
      <c r="V248" s="45">
        <f>Úrvinnsla!V248</f>
        <v>6191</v>
      </c>
      <c r="W248" s="46">
        <f>Úrvinnsla!W248</f>
        <v>2716</v>
      </c>
      <c r="X248" s="47">
        <f>Úrvinnsla!X248</f>
        <v>3475</v>
      </c>
      <c r="Y248" s="10">
        <f>Úrvinnsla!Y248</f>
        <v>-8.4987874520848009E-3</v>
      </c>
      <c r="Z248" s="53">
        <f>Úrvinnsla!Z248</f>
        <v>1.0873816787921459E-2</v>
      </c>
    </row>
    <row r="249" spans="1:26" x14ac:dyDescent="0.35">
      <c r="B249" s="95" t="s">
        <v>69</v>
      </c>
      <c r="C249" s="103">
        <f>Úrvinnsla!C249</f>
        <v>61</v>
      </c>
      <c r="D249" s="104">
        <f>Úrvinnsla!D249</f>
        <v>18</v>
      </c>
      <c r="E249" s="105">
        <f>Úrvinnsla!E249</f>
        <v>43</v>
      </c>
      <c r="F249" s="106">
        <f>Úrvinnsla!F249</f>
        <v>63</v>
      </c>
      <c r="G249" s="107">
        <f>Úrvinnsla!G249</f>
        <v>26</v>
      </c>
      <c r="H249" s="108">
        <f>Úrvinnsla!H249</f>
        <v>37</v>
      </c>
      <c r="I249" s="109">
        <f>Úrvinnsla!I249</f>
        <v>10</v>
      </c>
      <c r="J249" s="104">
        <f>Úrvinnsla!J249</f>
        <v>4</v>
      </c>
      <c r="K249" s="105">
        <f>Úrvinnsla!K249</f>
        <v>6</v>
      </c>
      <c r="L249" s="106">
        <f>Úrvinnsla!L249</f>
        <v>2</v>
      </c>
      <c r="M249" s="107">
        <f>Úrvinnsla!M249</f>
        <v>1</v>
      </c>
      <c r="N249" s="108">
        <f>Úrvinnsla!N249</f>
        <v>1</v>
      </c>
      <c r="P249" s="45">
        <f>Úrvinnsla!P249</f>
        <v>136</v>
      </c>
      <c r="Q249" s="46">
        <f>Úrvinnsla!Q249</f>
        <v>49</v>
      </c>
      <c r="R249" s="47">
        <f>Úrvinnsla!R249</f>
        <v>87</v>
      </c>
      <c r="S249" s="52">
        <f>Úrvinnsla!S249</f>
        <v>-4.7978067169294038E-3</v>
      </c>
      <c r="T249" s="53">
        <f>Úrvinnsla!T249</f>
        <v>8.5185547831195529E-3</v>
      </c>
      <c r="V249" s="45">
        <f>Úrvinnsla!V249</f>
        <v>3537</v>
      </c>
      <c r="W249" s="46">
        <f>Úrvinnsla!W249</f>
        <v>1376</v>
      </c>
      <c r="X249" s="47">
        <f>Úrvinnsla!X249</f>
        <v>2161</v>
      </c>
      <c r="Y249" s="10">
        <f>Úrvinnsla!Y249</f>
        <v>-4.3057185324258777E-3</v>
      </c>
      <c r="Z249" s="53">
        <f>Úrvinnsla!Z249</f>
        <v>6.7621059219275604E-3</v>
      </c>
    </row>
    <row r="250" spans="1:26" x14ac:dyDescent="0.35">
      <c r="B250" s="95" t="s">
        <v>70</v>
      </c>
      <c r="C250" s="103">
        <f>Úrvinnsla!C250</f>
        <v>15</v>
      </c>
      <c r="D250" s="104">
        <f>Úrvinnsla!D250</f>
        <v>8</v>
      </c>
      <c r="E250" s="105">
        <f>Úrvinnsla!E250</f>
        <v>7</v>
      </c>
      <c r="F250" s="106">
        <f>Úrvinnsla!F250</f>
        <v>13</v>
      </c>
      <c r="G250" s="107">
        <f>Úrvinnsla!G250</f>
        <v>5</v>
      </c>
      <c r="H250" s="108">
        <f>Úrvinnsla!H250</f>
        <v>8</v>
      </c>
      <c r="I250" s="109">
        <f>Úrvinnsla!I250</f>
        <v>2</v>
      </c>
      <c r="J250" s="104">
        <f>Úrvinnsla!J250</f>
        <v>0</v>
      </c>
      <c r="K250" s="105">
        <f>Úrvinnsla!K250</f>
        <v>2</v>
      </c>
      <c r="L250" s="106">
        <f>Úrvinnsla!L250</f>
        <v>0</v>
      </c>
      <c r="M250" s="107">
        <f>Úrvinnsla!M250</f>
        <v>0</v>
      </c>
      <c r="N250" s="108">
        <f>Úrvinnsla!N250</f>
        <v>0</v>
      </c>
      <c r="P250" s="45">
        <f>Úrvinnsla!P250</f>
        <v>30</v>
      </c>
      <c r="Q250" s="46">
        <f>Úrvinnsla!Q250</f>
        <v>13</v>
      </c>
      <c r="R250" s="47">
        <f>Úrvinnsla!R250</f>
        <v>17</v>
      </c>
      <c r="S250" s="52">
        <f>Úrvinnsla!S250</f>
        <v>-1.2728874963282091E-3</v>
      </c>
      <c r="T250" s="53">
        <f>Úrvinnsla!T250</f>
        <v>1.6645451875061197E-3</v>
      </c>
      <c r="V250" s="45">
        <f>Úrvinnsla!V250</f>
        <v>1298</v>
      </c>
      <c r="W250" s="46">
        <f>Úrvinnsla!W250</f>
        <v>421</v>
      </c>
      <c r="X250" s="47">
        <f>Úrvinnsla!X250</f>
        <v>877</v>
      </c>
      <c r="Y250" s="10">
        <f>Úrvinnsla!Y250</f>
        <v>-1.3173746381913479E-3</v>
      </c>
      <c r="Z250" s="53">
        <f>Úrvinnsla!Z250</f>
        <v>2.7442697332394589E-3</v>
      </c>
    </row>
    <row r="251" spans="1:26" x14ac:dyDescent="0.35">
      <c r="B251" s="95" t="s">
        <v>71</v>
      </c>
      <c r="C251" s="103">
        <f>Úrvinnsla!C251</f>
        <v>6</v>
      </c>
      <c r="D251" s="104">
        <f>Úrvinnsla!D251</f>
        <v>3</v>
      </c>
      <c r="E251" s="105">
        <f>Úrvinnsla!E251</f>
        <v>3</v>
      </c>
      <c r="F251" s="106">
        <f>Úrvinnsla!F251</f>
        <v>3</v>
      </c>
      <c r="G251" s="107">
        <f>Úrvinnsla!G251</f>
        <v>1</v>
      </c>
      <c r="H251" s="108">
        <f>Úrvinnsla!H251</f>
        <v>2</v>
      </c>
      <c r="I251" s="109">
        <f>Úrvinnsla!I251</f>
        <v>3</v>
      </c>
      <c r="J251" s="104">
        <f>Úrvinnsla!J251</f>
        <v>1</v>
      </c>
      <c r="K251" s="105">
        <f>Úrvinnsla!K251</f>
        <v>2</v>
      </c>
      <c r="L251" s="106">
        <f>Úrvinnsla!L251</f>
        <v>0</v>
      </c>
      <c r="M251" s="107">
        <f>Úrvinnsla!M251</f>
        <v>0</v>
      </c>
      <c r="N251" s="108">
        <f>Úrvinnsla!N251</f>
        <v>0</v>
      </c>
      <c r="P251" s="45">
        <f>Úrvinnsla!P251</f>
        <v>12</v>
      </c>
      <c r="Q251" s="46">
        <f>Úrvinnsla!Q251</f>
        <v>5</v>
      </c>
      <c r="R251" s="47">
        <f>Úrvinnsla!R251</f>
        <v>7</v>
      </c>
      <c r="S251" s="52">
        <f>Úrvinnsla!S251</f>
        <v>-4.8957211397238814E-4</v>
      </c>
      <c r="T251" s="53">
        <f>Úrvinnsla!T251</f>
        <v>6.8540095956134343E-4</v>
      </c>
      <c r="V251" s="45">
        <f>Úrvinnsla!V251</f>
        <v>263</v>
      </c>
      <c r="W251" s="46">
        <f>Úrvinnsla!W251</f>
        <v>74</v>
      </c>
      <c r="X251" s="47">
        <f>Úrvinnsla!X251</f>
        <v>189</v>
      </c>
      <c r="Y251" s="10">
        <f>Úrvinnsla!Y251</f>
        <v>-2.3155753735429869E-4</v>
      </c>
      <c r="Z251" s="53">
        <f>Úrvinnsla!Z251</f>
        <v>5.9141046702651957E-4</v>
      </c>
    </row>
    <row r="252" spans="1:26" ht="15" thickBot="1" x14ac:dyDescent="0.4">
      <c r="B252" s="95" t="s">
        <v>72</v>
      </c>
      <c r="C252" s="110">
        <f>Úrvinnsla!C252</f>
        <v>0</v>
      </c>
      <c r="D252" s="111">
        <f>Úrvinnsla!D252</f>
        <v>0</v>
      </c>
      <c r="E252" s="112">
        <f>Úrvinnsla!E252</f>
        <v>0</v>
      </c>
      <c r="F252" s="113">
        <f>Úrvinnsla!F252</f>
        <v>0</v>
      </c>
      <c r="G252" s="114">
        <f>Úrvinnsla!G252</f>
        <v>0</v>
      </c>
      <c r="H252" s="115">
        <f>Úrvinnsla!H252</f>
        <v>0</v>
      </c>
      <c r="I252" s="116">
        <f>Úrvinnsla!I252</f>
        <v>0</v>
      </c>
      <c r="J252" s="111">
        <f>Úrvinnsla!J252</f>
        <v>0</v>
      </c>
      <c r="K252" s="112">
        <f>Úrvinnsla!K252</f>
        <v>0</v>
      </c>
      <c r="L252" s="113">
        <f>Úrvinnsla!L252</f>
        <v>0</v>
      </c>
      <c r="M252" s="114">
        <f>Úrvinnsla!M252</f>
        <v>0</v>
      </c>
      <c r="N252" s="115">
        <f>Úrvinnsla!N252</f>
        <v>0</v>
      </c>
      <c r="P252" s="48">
        <f>Úrvinnsla!P252</f>
        <v>0</v>
      </c>
      <c r="Q252" s="49">
        <f>Úrvinnsla!Q252</f>
        <v>0</v>
      </c>
      <c r="R252" s="50">
        <f>Úrvinnsla!R252</f>
        <v>0</v>
      </c>
      <c r="S252" s="54">
        <f>Úrvinnsla!S252</f>
        <v>0</v>
      </c>
      <c r="T252" s="55">
        <f>Úrvinnsla!T252</f>
        <v>0</v>
      </c>
      <c r="V252" s="48">
        <f>Úrvinnsla!V252</f>
        <v>46</v>
      </c>
      <c r="W252" s="49">
        <f>Úrvinnsla!W252</f>
        <v>7</v>
      </c>
      <c r="X252" s="50">
        <f>Úrvinnsla!X252</f>
        <v>39</v>
      </c>
      <c r="Y252" s="60">
        <f>Úrvinnsla!Y252</f>
        <v>-2.1904091371352578E-5</v>
      </c>
      <c r="Z252" s="55">
        <f>Úrvinnsla!Z252</f>
        <v>1.2203708049753579E-4</v>
      </c>
    </row>
    <row r="253" spans="1:26" x14ac:dyDescent="0.35">
      <c r="C253" s="137"/>
      <c r="D253" s="137"/>
      <c r="H253" s="137"/>
      <c r="I253" s="137"/>
      <c r="J253" s="138"/>
      <c r="O253" s="2" t="s">
        <v>47</v>
      </c>
      <c r="P253" s="9">
        <f>SUM(P232:P252)</f>
        <v>10213</v>
      </c>
      <c r="Q253" s="9">
        <f>SUM(Q232:Q252)</f>
        <v>5390</v>
      </c>
      <c r="R253" s="9">
        <f>SUM(R232:R252)</f>
        <v>4823</v>
      </c>
      <c r="U253" s="2" t="s">
        <v>47</v>
      </c>
      <c r="V253" s="9">
        <f>SUM(V232:V252)</f>
        <v>319575</v>
      </c>
      <c r="W253" s="9">
        <f>SUM(W232:W252)</f>
        <v>160364</v>
      </c>
      <c r="X253" s="9">
        <f>SUM(X232:X252)</f>
        <v>159211</v>
      </c>
    </row>
    <row r="254" spans="1:26" ht="15" thickBot="1" x14ac:dyDescent="0.4"/>
    <row r="255" spans="1:26" ht="21.5" thickBot="1" x14ac:dyDescent="0.55000000000000004">
      <c r="A255" s="2" t="s">
        <v>45</v>
      </c>
      <c r="B255" s="94">
        <v>2013</v>
      </c>
      <c r="C255" s="227" t="s">
        <v>35</v>
      </c>
      <c r="D255" s="228"/>
      <c r="E255" s="229"/>
      <c r="F255" s="227" t="s">
        <v>36</v>
      </c>
      <c r="G255" s="228"/>
      <c r="H255" s="229"/>
      <c r="I255" s="227" t="s">
        <v>37</v>
      </c>
      <c r="J255" s="228"/>
      <c r="K255" s="229"/>
      <c r="L255" s="227" t="s">
        <v>38</v>
      </c>
      <c r="M255" s="228"/>
      <c r="N255" s="229"/>
      <c r="O255" s="51"/>
      <c r="P255" s="230" t="s">
        <v>45</v>
      </c>
      <c r="Q255" s="231"/>
      <c r="R255" s="232"/>
      <c r="S255" s="233">
        <f>B255</f>
        <v>2013</v>
      </c>
      <c r="T255" s="234"/>
      <c r="V255" s="230" t="s">
        <v>46</v>
      </c>
      <c r="W255" s="231"/>
      <c r="X255" s="232"/>
      <c r="Y255" s="233">
        <f>B255</f>
        <v>2013</v>
      </c>
      <c r="Z255" s="234"/>
    </row>
    <row r="256" spans="1:26" ht="15" thickBot="1" x14ac:dyDescent="0.4">
      <c r="A256" s="2"/>
      <c r="B256" s="95"/>
      <c r="C256" s="13" t="s">
        <v>47</v>
      </c>
      <c r="D256" s="12" t="s">
        <v>48</v>
      </c>
      <c r="E256" s="14" t="s">
        <v>49</v>
      </c>
      <c r="F256" s="13" t="s">
        <v>47</v>
      </c>
      <c r="G256" s="12" t="s">
        <v>48</v>
      </c>
      <c r="H256" s="14" t="s">
        <v>49</v>
      </c>
      <c r="I256" s="13" t="s">
        <v>47</v>
      </c>
      <c r="J256" s="12" t="s">
        <v>48</v>
      </c>
      <c r="K256" s="14" t="s">
        <v>49</v>
      </c>
      <c r="L256" s="13" t="s">
        <v>47</v>
      </c>
      <c r="M256" s="12" t="s">
        <v>48</v>
      </c>
      <c r="N256" s="14" t="s">
        <v>49</v>
      </c>
      <c r="O256" s="12"/>
      <c r="P256" s="21" t="s">
        <v>47</v>
      </c>
      <c r="Q256" s="22" t="s">
        <v>48</v>
      </c>
      <c r="R256" s="23" t="s">
        <v>49</v>
      </c>
      <c r="S256" s="18" t="s">
        <v>50</v>
      </c>
      <c r="T256" s="20" t="s">
        <v>51</v>
      </c>
      <c r="U256" s="2"/>
      <c r="V256" s="15" t="s">
        <v>47</v>
      </c>
      <c r="W256" s="16" t="s">
        <v>48</v>
      </c>
      <c r="X256" s="17" t="s">
        <v>49</v>
      </c>
      <c r="Y256" s="18" t="s">
        <v>50</v>
      </c>
      <c r="Z256" s="20" t="s">
        <v>51</v>
      </c>
    </row>
    <row r="257" spans="2:26" x14ac:dyDescent="0.35">
      <c r="B257" s="95" t="s">
        <v>52</v>
      </c>
      <c r="C257" s="96">
        <f>Úrvinnsla!C257</f>
        <v>342</v>
      </c>
      <c r="D257" s="97">
        <f>Úrvinnsla!D257</f>
        <v>173</v>
      </c>
      <c r="E257" s="98">
        <f>Úrvinnsla!E257</f>
        <v>169</v>
      </c>
      <c r="F257" s="99">
        <f>Úrvinnsla!F257</f>
        <v>315</v>
      </c>
      <c r="G257" s="100">
        <f>Úrvinnsla!G257</f>
        <v>165</v>
      </c>
      <c r="H257" s="101">
        <f>Úrvinnsla!H257</f>
        <v>150</v>
      </c>
      <c r="I257" s="102">
        <f>Úrvinnsla!I257</f>
        <v>31</v>
      </c>
      <c r="J257" s="97">
        <f>Úrvinnsla!J257</f>
        <v>17</v>
      </c>
      <c r="K257" s="98">
        <f>Úrvinnsla!K257</f>
        <v>14</v>
      </c>
      <c r="L257" s="99">
        <f>Úrvinnsla!L257</f>
        <v>0</v>
      </c>
      <c r="M257" s="100">
        <f>Úrvinnsla!M257</f>
        <v>0</v>
      </c>
      <c r="N257" s="101">
        <f>Úrvinnsla!N257</f>
        <v>0</v>
      </c>
      <c r="P257" s="42">
        <f>Úrvinnsla!P257</f>
        <v>688</v>
      </c>
      <c r="Q257" s="43">
        <f>Úrvinnsla!Q257</f>
        <v>355</v>
      </c>
      <c r="R257" s="44">
        <f>Úrvinnsla!R257</f>
        <v>333</v>
      </c>
      <c r="S257" s="52">
        <f>Úrvinnsla!S257</f>
        <v>-3.4573432021815349E-2</v>
      </c>
      <c r="T257" s="53">
        <f>Úrvinnsla!T257</f>
        <v>3.2430853135956367E-2</v>
      </c>
      <c r="V257" s="42">
        <f>Úrvinnsla!V257</f>
        <v>23471</v>
      </c>
      <c r="W257" s="43">
        <f>Úrvinnsla!W257</f>
        <v>12045</v>
      </c>
      <c r="X257" s="44">
        <f>Úrvinnsla!X257</f>
        <v>11426</v>
      </c>
      <c r="Y257" s="59">
        <f>Úrvinnsla!Y257</f>
        <v>-3.7423452029938763E-2</v>
      </c>
      <c r="Z257" s="57">
        <f>Úrvinnsla!Z257</f>
        <v>3.5500237683194713E-2</v>
      </c>
    </row>
    <row r="258" spans="2:26" x14ac:dyDescent="0.35">
      <c r="B258" s="95" t="s">
        <v>53</v>
      </c>
      <c r="C258" s="103">
        <f>Úrvinnsla!C258</f>
        <v>302</v>
      </c>
      <c r="D258" s="104">
        <f>Úrvinnsla!D258</f>
        <v>169</v>
      </c>
      <c r="E258" s="105">
        <f>Úrvinnsla!E258</f>
        <v>133</v>
      </c>
      <c r="F258" s="106">
        <f>Úrvinnsla!F258</f>
        <v>328</v>
      </c>
      <c r="G258" s="107">
        <f>Úrvinnsla!G258</f>
        <v>183</v>
      </c>
      <c r="H258" s="108">
        <f>Úrvinnsla!H258</f>
        <v>145</v>
      </c>
      <c r="I258" s="109">
        <f>Úrvinnsla!I258</f>
        <v>48</v>
      </c>
      <c r="J258" s="104">
        <f>Úrvinnsla!J258</f>
        <v>21</v>
      </c>
      <c r="K258" s="105">
        <f>Úrvinnsla!K258</f>
        <v>27</v>
      </c>
      <c r="L258" s="106">
        <f>Úrvinnsla!L258</f>
        <v>3</v>
      </c>
      <c r="M258" s="107">
        <f>Úrvinnsla!M258</f>
        <v>3</v>
      </c>
      <c r="N258" s="108">
        <f>Úrvinnsla!N258</f>
        <v>0</v>
      </c>
      <c r="P258" s="45">
        <f>Úrvinnsla!P258</f>
        <v>681</v>
      </c>
      <c r="Q258" s="46">
        <f>Úrvinnsla!Q258</f>
        <v>376</v>
      </c>
      <c r="R258" s="47">
        <f>Úrvinnsla!R258</f>
        <v>305</v>
      </c>
      <c r="S258" s="52">
        <f>Úrvinnsla!S258</f>
        <v>-3.6618620958317104E-2</v>
      </c>
      <c r="T258" s="53">
        <f>Úrvinnsla!T258</f>
        <v>2.9703934553954033E-2</v>
      </c>
      <c r="V258" s="45">
        <f>Úrvinnsla!V258</f>
        <v>21831</v>
      </c>
      <c r="W258" s="46">
        <f>Úrvinnsla!W258</f>
        <v>11185</v>
      </c>
      <c r="X258" s="47">
        <f>Úrvinnsla!X258</f>
        <v>10646</v>
      </c>
      <c r="Y258" s="10">
        <f>Úrvinnsla!Y258</f>
        <v>-3.4751457945609389E-2</v>
      </c>
      <c r="Z258" s="53">
        <f>Úrvinnsla!Z258</f>
        <v>3.3076801188105277E-2</v>
      </c>
    </row>
    <row r="259" spans="2:26" x14ac:dyDescent="0.35">
      <c r="B259" s="95" t="s">
        <v>54</v>
      </c>
      <c r="C259" s="103">
        <f>Úrvinnsla!C259</f>
        <v>315</v>
      </c>
      <c r="D259" s="104">
        <f>Úrvinnsla!D259</f>
        <v>141</v>
      </c>
      <c r="E259" s="105">
        <f>Úrvinnsla!E259</f>
        <v>174</v>
      </c>
      <c r="F259" s="106">
        <f>Úrvinnsla!F259</f>
        <v>313</v>
      </c>
      <c r="G259" s="107">
        <f>Úrvinnsla!G259</f>
        <v>159</v>
      </c>
      <c r="H259" s="108">
        <f>Úrvinnsla!H259</f>
        <v>154</v>
      </c>
      <c r="I259" s="109">
        <f>Úrvinnsla!I259</f>
        <v>46</v>
      </c>
      <c r="J259" s="104">
        <f>Úrvinnsla!J259</f>
        <v>27</v>
      </c>
      <c r="K259" s="105">
        <f>Úrvinnsla!K259</f>
        <v>19</v>
      </c>
      <c r="L259" s="106">
        <f>Úrvinnsla!L259</f>
        <v>5</v>
      </c>
      <c r="M259" s="107">
        <f>Úrvinnsla!M259</f>
        <v>4</v>
      </c>
      <c r="N259" s="108">
        <f>Úrvinnsla!N259</f>
        <v>1</v>
      </c>
      <c r="P259" s="45">
        <f>Úrvinnsla!P259</f>
        <v>679</v>
      </c>
      <c r="Q259" s="46">
        <f>Úrvinnsla!Q259</f>
        <v>331</v>
      </c>
      <c r="R259" s="47">
        <f>Úrvinnsla!R259</f>
        <v>348</v>
      </c>
      <c r="S259" s="52">
        <f>Úrvinnsla!S259</f>
        <v>-3.2236073237241918E-2</v>
      </c>
      <c r="T259" s="53">
        <f>Úrvinnsla!T259</f>
        <v>3.3891702376314767E-2</v>
      </c>
      <c r="V259" s="45">
        <f>Úrvinnsla!V259</f>
        <v>21164</v>
      </c>
      <c r="W259" s="46">
        <f>Úrvinnsla!W259</f>
        <v>10690</v>
      </c>
      <c r="X259" s="47">
        <f>Úrvinnsla!X259</f>
        <v>10474</v>
      </c>
      <c r="Y259" s="10">
        <f>Úrvinnsla!Y259</f>
        <v>-3.3213507862187241E-2</v>
      </c>
      <c r="Z259" s="53">
        <f>Úrvinnsla!Z259</f>
        <v>3.2542402371239398E-2</v>
      </c>
    </row>
    <row r="260" spans="2:26" x14ac:dyDescent="0.35">
      <c r="B260" s="95" t="s">
        <v>55</v>
      </c>
      <c r="C260" s="103">
        <f>Úrvinnsla!C260</f>
        <v>356</v>
      </c>
      <c r="D260" s="104">
        <f>Úrvinnsla!D260</f>
        <v>194</v>
      </c>
      <c r="E260" s="105">
        <f>Úrvinnsla!E260</f>
        <v>162</v>
      </c>
      <c r="F260" s="106">
        <f>Úrvinnsla!F260</f>
        <v>346</v>
      </c>
      <c r="G260" s="107">
        <f>Úrvinnsla!G260</f>
        <v>159</v>
      </c>
      <c r="H260" s="108">
        <f>Úrvinnsla!H260</f>
        <v>187</v>
      </c>
      <c r="I260" s="109">
        <f>Úrvinnsla!I260</f>
        <v>43</v>
      </c>
      <c r="J260" s="104">
        <f>Úrvinnsla!J260</f>
        <v>18</v>
      </c>
      <c r="K260" s="105">
        <f>Úrvinnsla!K260</f>
        <v>25</v>
      </c>
      <c r="L260" s="106">
        <f>Úrvinnsla!L260</f>
        <v>4</v>
      </c>
      <c r="M260" s="107">
        <f>Úrvinnsla!M260</f>
        <v>2</v>
      </c>
      <c r="N260" s="108">
        <f>Úrvinnsla!N260</f>
        <v>2</v>
      </c>
      <c r="P260" s="45">
        <f>Úrvinnsla!P260</f>
        <v>749</v>
      </c>
      <c r="Q260" s="46">
        <f>Úrvinnsla!Q260</f>
        <v>373</v>
      </c>
      <c r="R260" s="47">
        <f>Úrvinnsla!R260</f>
        <v>376</v>
      </c>
      <c r="S260" s="52">
        <f>Úrvinnsla!S260</f>
        <v>-3.632645111024542E-2</v>
      </c>
      <c r="T260" s="53">
        <f>Úrvinnsla!T260</f>
        <v>3.6618620958317104E-2</v>
      </c>
      <c r="V260" s="45">
        <f>Úrvinnsla!V260</f>
        <v>22803</v>
      </c>
      <c r="W260" s="46">
        <f>Úrvinnsla!W260</f>
        <v>11687</v>
      </c>
      <c r="X260" s="47">
        <f>Úrvinnsla!X260</f>
        <v>11116</v>
      </c>
      <c r="Y260" s="10">
        <f>Úrvinnsla!Y260</f>
        <v>-3.6311156818090023E-2</v>
      </c>
      <c r="Z260" s="53">
        <f>Úrvinnsla!Z260</f>
        <v>3.4537077024889937E-2</v>
      </c>
    </row>
    <row r="261" spans="2:26" x14ac:dyDescent="0.35">
      <c r="B261" s="95" t="s">
        <v>56</v>
      </c>
      <c r="C261" s="103">
        <f>Úrvinnsla!C261</f>
        <v>363</v>
      </c>
      <c r="D261" s="104">
        <f>Úrvinnsla!D261</f>
        <v>192</v>
      </c>
      <c r="E261" s="105">
        <f>Úrvinnsla!E261</f>
        <v>171</v>
      </c>
      <c r="F261" s="106">
        <f>Úrvinnsla!F261</f>
        <v>314</v>
      </c>
      <c r="G261" s="107">
        <f>Úrvinnsla!G261</f>
        <v>163</v>
      </c>
      <c r="H261" s="108">
        <f>Úrvinnsla!H261</f>
        <v>151</v>
      </c>
      <c r="I261" s="109">
        <f>Úrvinnsla!I261</f>
        <v>55</v>
      </c>
      <c r="J261" s="104">
        <f>Úrvinnsla!J261</f>
        <v>35</v>
      </c>
      <c r="K261" s="105">
        <f>Úrvinnsla!K261</f>
        <v>20</v>
      </c>
      <c r="L261" s="106">
        <f>Úrvinnsla!L261</f>
        <v>12</v>
      </c>
      <c r="M261" s="107">
        <f>Úrvinnsla!M261</f>
        <v>10</v>
      </c>
      <c r="N261" s="108">
        <f>Úrvinnsla!N261</f>
        <v>2</v>
      </c>
      <c r="P261" s="45">
        <f>Úrvinnsla!P261</f>
        <v>744</v>
      </c>
      <c r="Q261" s="46">
        <f>Úrvinnsla!Q261</f>
        <v>400</v>
      </c>
      <c r="R261" s="47">
        <f>Úrvinnsla!R261</f>
        <v>344</v>
      </c>
      <c r="S261" s="52">
        <f>Úrvinnsla!S261</f>
        <v>-3.8955979742890535E-2</v>
      </c>
      <c r="T261" s="53">
        <f>Úrvinnsla!T261</f>
        <v>3.3502142578885862E-2</v>
      </c>
      <c r="V261" s="45">
        <f>Úrvinnsla!V261</f>
        <v>24367</v>
      </c>
      <c r="W261" s="46">
        <f>Úrvinnsla!W261</f>
        <v>12551</v>
      </c>
      <c r="X261" s="47">
        <f>Úrvinnsla!X261</f>
        <v>11816</v>
      </c>
      <c r="Y261" s="10">
        <f>Úrvinnsla!Y261</f>
        <v>-3.8995578781881396E-2</v>
      </c>
      <c r="Z261" s="53">
        <f>Úrvinnsla!Z261</f>
        <v>3.6711955930739427E-2</v>
      </c>
    </row>
    <row r="262" spans="2:26" x14ac:dyDescent="0.35">
      <c r="B262" s="95" t="s">
        <v>57</v>
      </c>
      <c r="C262" s="103">
        <f>Úrvinnsla!C262</f>
        <v>364</v>
      </c>
      <c r="D262" s="104">
        <f>Úrvinnsla!D262</f>
        <v>200</v>
      </c>
      <c r="E262" s="105">
        <f>Úrvinnsla!E262</f>
        <v>164</v>
      </c>
      <c r="F262" s="106">
        <f>Úrvinnsla!F262</f>
        <v>280</v>
      </c>
      <c r="G262" s="107">
        <f>Úrvinnsla!G262</f>
        <v>147</v>
      </c>
      <c r="H262" s="108">
        <f>Úrvinnsla!H262</f>
        <v>133</v>
      </c>
      <c r="I262" s="109">
        <f>Úrvinnsla!I262</f>
        <v>28</v>
      </c>
      <c r="J262" s="104">
        <f>Úrvinnsla!J262</f>
        <v>19</v>
      </c>
      <c r="K262" s="105">
        <f>Úrvinnsla!K262</f>
        <v>9</v>
      </c>
      <c r="L262" s="106">
        <f>Úrvinnsla!L262</f>
        <v>6</v>
      </c>
      <c r="M262" s="107">
        <f>Úrvinnsla!M262</f>
        <v>3</v>
      </c>
      <c r="N262" s="108">
        <f>Úrvinnsla!N262</f>
        <v>3</v>
      </c>
      <c r="P262" s="45">
        <f>Úrvinnsla!P262</f>
        <v>678</v>
      </c>
      <c r="Q262" s="46">
        <f>Úrvinnsla!Q262</f>
        <v>369</v>
      </c>
      <c r="R262" s="47">
        <f>Úrvinnsla!R262</f>
        <v>309</v>
      </c>
      <c r="S262" s="52">
        <f>Úrvinnsla!S262</f>
        <v>-3.5936891312816514E-2</v>
      </c>
      <c r="T262" s="53">
        <f>Úrvinnsla!T262</f>
        <v>3.0093494351382939E-2</v>
      </c>
      <c r="V262" s="45">
        <f>Úrvinnsla!V262</f>
        <v>22260</v>
      </c>
      <c r="W262" s="46">
        <f>Úrvinnsla!W262</f>
        <v>11211</v>
      </c>
      <c r="X262" s="47">
        <f>Úrvinnsla!X262</f>
        <v>11049</v>
      </c>
      <c r="Y262" s="10">
        <f>Úrvinnsla!Y262</f>
        <v>-3.4832239162112366E-2</v>
      </c>
      <c r="Z262" s="53">
        <f>Úrvinnsla!Z262</f>
        <v>3.4328910043901484E-2</v>
      </c>
    </row>
    <row r="263" spans="2:26" x14ac:dyDescent="0.35">
      <c r="B263" s="95" t="s">
        <v>58</v>
      </c>
      <c r="C263" s="103">
        <f>Úrvinnsla!C263</f>
        <v>308</v>
      </c>
      <c r="D263" s="104">
        <f>Úrvinnsla!D263</f>
        <v>176</v>
      </c>
      <c r="E263" s="105">
        <f>Úrvinnsla!E263</f>
        <v>132</v>
      </c>
      <c r="F263" s="106">
        <f>Úrvinnsla!F263</f>
        <v>282</v>
      </c>
      <c r="G263" s="107">
        <f>Úrvinnsla!G263</f>
        <v>146</v>
      </c>
      <c r="H263" s="108">
        <f>Úrvinnsla!H263</f>
        <v>136</v>
      </c>
      <c r="I263" s="109">
        <f>Úrvinnsla!I263</f>
        <v>25</v>
      </c>
      <c r="J263" s="104">
        <f>Úrvinnsla!J263</f>
        <v>11</v>
      </c>
      <c r="K263" s="105">
        <f>Úrvinnsla!K263</f>
        <v>14</v>
      </c>
      <c r="L263" s="106">
        <f>Úrvinnsla!L263</f>
        <v>1</v>
      </c>
      <c r="M263" s="107">
        <f>Úrvinnsla!M263</f>
        <v>1</v>
      </c>
      <c r="N263" s="108">
        <f>Úrvinnsla!N263</f>
        <v>0</v>
      </c>
      <c r="P263" s="45">
        <f>Úrvinnsla!P263</f>
        <v>616</v>
      </c>
      <c r="Q263" s="46">
        <f>Úrvinnsla!Q263</f>
        <v>334</v>
      </c>
      <c r="R263" s="47">
        <f>Úrvinnsla!R263</f>
        <v>282</v>
      </c>
      <c r="S263" s="52">
        <f>Úrvinnsla!S263</f>
        <v>-3.2528243085313595E-2</v>
      </c>
      <c r="T263" s="53">
        <f>Úrvinnsla!T263</f>
        <v>2.7463965718737826E-2</v>
      </c>
      <c r="V263" s="45">
        <f>Úrvinnsla!V263</f>
        <v>23031</v>
      </c>
      <c r="W263" s="46">
        <f>Úrvinnsla!W263</f>
        <v>11806</v>
      </c>
      <c r="X263" s="47">
        <f>Úrvinnsla!X263</f>
        <v>11225</v>
      </c>
      <c r="Y263" s="10">
        <f>Úrvinnsla!Y263</f>
        <v>-3.6680886232084438E-2</v>
      </c>
      <c r="Z263" s="53">
        <f>Úrvinnsla!Z263</f>
        <v>3.4875736740229354E-2</v>
      </c>
    </row>
    <row r="264" spans="2:26" x14ac:dyDescent="0.35">
      <c r="B264" s="95" t="s">
        <v>59</v>
      </c>
      <c r="C264" s="103">
        <f>Úrvinnsla!C264</f>
        <v>267</v>
      </c>
      <c r="D264" s="104">
        <f>Úrvinnsla!D264</f>
        <v>151</v>
      </c>
      <c r="E264" s="105">
        <f>Úrvinnsla!E264</f>
        <v>116</v>
      </c>
      <c r="F264" s="106">
        <f>Úrvinnsla!F264</f>
        <v>297</v>
      </c>
      <c r="G264" s="107">
        <f>Úrvinnsla!G264</f>
        <v>150</v>
      </c>
      <c r="H264" s="108">
        <f>Úrvinnsla!H264</f>
        <v>147</v>
      </c>
      <c r="I264" s="109">
        <f>Úrvinnsla!I264</f>
        <v>39</v>
      </c>
      <c r="J264" s="104">
        <f>Úrvinnsla!J264</f>
        <v>17</v>
      </c>
      <c r="K264" s="105">
        <f>Úrvinnsla!K264</f>
        <v>22</v>
      </c>
      <c r="L264" s="106">
        <f>Úrvinnsla!L264</f>
        <v>6</v>
      </c>
      <c r="M264" s="107">
        <f>Úrvinnsla!M264</f>
        <v>4</v>
      </c>
      <c r="N264" s="108">
        <f>Úrvinnsla!N264</f>
        <v>2</v>
      </c>
      <c r="P264" s="45">
        <f>Úrvinnsla!P264</f>
        <v>609</v>
      </c>
      <c r="Q264" s="46">
        <f>Úrvinnsla!Q264</f>
        <v>322</v>
      </c>
      <c r="R264" s="47">
        <f>Úrvinnsla!R264</f>
        <v>287</v>
      </c>
      <c r="S264" s="52">
        <f>Úrvinnsla!S264</f>
        <v>-3.1359563693026879E-2</v>
      </c>
      <c r="T264" s="53">
        <f>Úrvinnsla!T264</f>
        <v>2.7950915465523959E-2</v>
      </c>
      <c r="V264" s="45">
        <f>Úrvinnsla!V264</f>
        <v>21256</v>
      </c>
      <c r="W264" s="46">
        <f>Úrvinnsla!W264</f>
        <v>10761</v>
      </c>
      <c r="X264" s="47">
        <f>Úrvinnsla!X264</f>
        <v>10495</v>
      </c>
      <c r="Y264" s="10">
        <f>Úrvinnsla!Y264</f>
        <v>-3.3434102722637693E-2</v>
      </c>
      <c r="Z264" s="53">
        <f>Úrvinnsla!Z264</f>
        <v>3.2607648738414888E-2</v>
      </c>
    </row>
    <row r="265" spans="2:26" x14ac:dyDescent="0.35">
      <c r="B265" s="95" t="s">
        <v>60</v>
      </c>
      <c r="C265" s="103">
        <f>Úrvinnsla!C265</f>
        <v>314</v>
      </c>
      <c r="D265" s="104">
        <f>Úrvinnsla!D265</f>
        <v>166</v>
      </c>
      <c r="E265" s="105">
        <f>Úrvinnsla!E265</f>
        <v>148</v>
      </c>
      <c r="F265" s="106">
        <f>Úrvinnsla!F265</f>
        <v>309</v>
      </c>
      <c r="G265" s="107">
        <f>Úrvinnsla!G265</f>
        <v>165</v>
      </c>
      <c r="H265" s="108">
        <f>Úrvinnsla!H265</f>
        <v>144</v>
      </c>
      <c r="I265" s="109">
        <f>Úrvinnsla!I265</f>
        <v>38</v>
      </c>
      <c r="J265" s="104">
        <f>Úrvinnsla!J265</f>
        <v>21</v>
      </c>
      <c r="K265" s="105">
        <f>Úrvinnsla!K265</f>
        <v>17</v>
      </c>
      <c r="L265" s="106">
        <f>Úrvinnsla!L265</f>
        <v>2</v>
      </c>
      <c r="M265" s="107">
        <f>Úrvinnsla!M265</f>
        <v>2</v>
      </c>
      <c r="N265" s="108">
        <f>Úrvinnsla!N265</f>
        <v>0</v>
      </c>
      <c r="P265" s="45">
        <f>Úrvinnsla!P265</f>
        <v>663</v>
      </c>
      <c r="Q265" s="46">
        <f>Úrvinnsla!Q265</f>
        <v>354</v>
      </c>
      <c r="R265" s="47">
        <f>Úrvinnsla!R265</f>
        <v>309</v>
      </c>
      <c r="S265" s="52">
        <f>Úrvinnsla!S265</f>
        <v>-3.4476042072458121E-2</v>
      </c>
      <c r="T265" s="53">
        <f>Úrvinnsla!T265</f>
        <v>3.0093494351382939E-2</v>
      </c>
      <c r="V265" s="45">
        <f>Úrvinnsla!V265</f>
        <v>20534</v>
      </c>
      <c r="W265" s="46">
        <f>Úrvinnsla!W265</f>
        <v>10348</v>
      </c>
      <c r="X265" s="47">
        <f>Úrvinnsla!X265</f>
        <v>10186</v>
      </c>
      <c r="Y265" s="10">
        <f>Úrvinnsla!Y265</f>
        <v>-3.215092416818649E-2</v>
      </c>
      <c r="Z265" s="53">
        <f>Úrvinnsla!Z265</f>
        <v>3.1647595049975608E-2</v>
      </c>
    </row>
    <row r="266" spans="2:26" x14ac:dyDescent="0.35">
      <c r="B266" s="95" t="s">
        <v>61</v>
      </c>
      <c r="C266" s="103">
        <f>Úrvinnsla!C266</f>
        <v>352</v>
      </c>
      <c r="D266" s="104">
        <f>Úrvinnsla!D266</f>
        <v>189</v>
      </c>
      <c r="E266" s="105">
        <f>Úrvinnsla!E266</f>
        <v>163</v>
      </c>
      <c r="F266" s="106">
        <f>Úrvinnsla!F266</f>
        <v>342</v>
      </c>
      <c r="G266" s="107">
        <f>Úrvinnsla!G266</f>
        <v>172</v>
      </c>
      <c r="H266" s="108">
        <f>Úrvinnsla!H266</f>
        <v>170</v>
      </c>
      <c r="I266" s="109">
        <f>Úrvinnsla!I266</f>
        <v>42</v>
      </c>
      <c r="J266" s="104">
        <f>Úrvinnsla!J266</f>
        <v>22</v>
      </c>
      <c r="K266" s="105">
        <f>Úrvinnsla!K266</f>
        <v>20</v>
      </c>
      <c r="L266" s="106">
        <f>Úrvinnsla!L266</f>
        <v>9</v>
      </c>
      <c r="M266" s="107">
        <f>Úrvinnsla!M266</f>
        <v>6</v>
      </c>
      <c r="N266" s="108">
        <f>Úrvinnsla!N266</f>
        <v>3</v>
      </c>
      <c r="P266" s="45">
        <f>Úrvinnsla!P266</f>
        <v>745</v>
      </c>
      <c r="Q266" s="46">
        <f>Úrvinnsla!Q266</f>
        <v>389</v>
      </c>
      <c r="R266" s="47">
        <f>Úrvinnsla!R266</f>
        <v>356</v>
      </c>
      <c r="S266" s="52">
        <f>Úrvinnsla!S266</f>
        <v>-3.7884690299961041E-2</v>
      </c>
      <c r="T266" s="53">
        <f>Úrvinnsla!T266</f>
        <v>3.4670821971172577E-2</v>
      </c>
      <c r="V266" s="45">
        <f>Úrvinnsla!V266</f>
        <v>21717</v>
      </c>
      <c r="W266" s="46">
        <f>Úrvinnsla!W266</f>
        <v>10666</v>
      </c>
      <c r="X266" s="47">
        <f>Úrvinnsla!X266</f>
        <v>11051</v>
      </c>
      <c r="Y266" s="10">
        <f>Úrvinnsla!Y266</f>
        <v>-3.3138940585415264E-2</v>
      </c>
      <c r="Z266" s="53">
        <f>Úrvinnsla!Z266</f>
        <v>3.4335123983632483E-2</v>
      </c>
    </row>
    <row r="267" spans="2:26" x14ac:dyDescent="0.35">
      <c r="B267" s="95" t="s">
        <v>62</v>
      </c>
      <c r="C267" s="103">
        <f>Úrvinnsla!C267</f>
        <v>342</v>
      </c>
      <c r="D267" s="104">
        <f>Úrvinnsla!D267</f>
        <v>183</v>
      </c>
      <c r="E267" s="105">
        <f>Úrvinnsla!E267</f>
        <v>159</v>
      </c>
      <c r="F267" s="106">
        <f>Úrvinnsla!F267</f>
        <v>307</v>
      </c>
      <c r="G267" s="107">
        <f>Úrvinnsla!G267</f>
        <v>149</v>
      </c>
      <c r="H267" s="108">
        <f>Úrvinnsla!H267</f>
        <v>158</v>
      </c>
      <c r="I267" s="109">
        <f>Úrvinnsla!I267</f>
        <v>58</v>
      </c>
      <c r="J267" s="104">
        <f>Úrvinnsla!J267</f>
        <v>26</v>
      </c>
      <c r="K267" s="105">
        <f>Úrvinnsla!K267</f>
        <v>32</v>
      </c>
      <c r="L267" s="106">
        <f>Úrvinnsla!L267</f>
        <v>9</v>
      </c>
      <c r="M267" s="107">
        <f>Úrvinnsla!M267</f>
        <v>4</v>
      </c>
      <c r="N267" s="108">
        <f>Úrvinnsla!N267</f>
        <v>5</v>
      </c>
      <c r="P267" s="45">
        <f>Úrvinnsla!P267</f>
        <v>716</v>
      </c>
      <c r="Q267" s="46">
        <f>Úrvinnsla!Q267</f>
        <v>362</v>
      </c>
      <c r="R267" s="47">
        <f>Úrvinnsla!R267</f>
        <v>354</v>
      </c>
      <c r="S267" s="52">
        <f>Úrvinnsla!S267</f>
        <v>-3.5255161667315932E-2</v>
      </c>
      <c r="T267" s="53">
        <f>Úrvinnsla!T267</f>
        <v>3.4476042072458121E-2</v>
      </c>
      <c r="V267" s="45">
        <f>Úrvinnsla!V267</f>
        <v>21425</v>
      </c>
      <c r="W267" s="46">
        <f>Úrvinnsla!W267</f>
        <v>10690</v>
      </c>
      <c r="X267" s="47">
        <f>Úrvinnsla!X267</f>
        <v>10735</v>
      </c>
      <c r="Y267" s="10">
        <f>Úrvinnsla!Y267</f>
        <v>-3.3213507862187241E-2</v>
      </c>
      <c r="Z267" s="53">
        <f>Úrvinnsla!Z267</f>
        <v>3.3353321506134709E-2</v>
      </c>
    </row>
    <row r="268" spans="2:26" x14ac:dyDescent="0.35">
      <c r="B268" s="95" t="s">
        <v>63</v>
      </c>
      <c r="C268" s="103">
        <f>Úrvinnsla!C268</f>
        <v>297</v>
      </c>
      <c r="D268" s="104">
        <f>Úrvinnsla!D268</f>
        <v>188</v>
      </c>
      <c r="E268" s="105">
        <f>Úrvinnsla!E268</f>
        <v>109</v>
      </c>
      <c r="F268" s="106">
        <f>Úrvinnsla!F268</f>
        <v>311</v>
      </c>
      <c r="G268" s="107">
        <f>Úrvinnsla!G268</f>
        <v>165</v>
      </c>
      <c r="H268" s="108">
        <f>Úrvinnsla!H268</f>
        <v>146</v>
      </c>
      <c r="I268" s="109">
        <f>Úrvinnsla!I268</f>
        <v>52</v>
      </c>
      <c r="J268" s="104">
        <f>Úrvinnsla!J268</f>
        <v>32</v>
      </c>
      <c r="K268" s="105">
        <f>Úrvinnsla!K268</f>
        <v>20</v>
      </c>
      <c r="L268" s="106">
        <f>Úrvinnsla!L268</f>
        <v>7</v>
      </c>
      <c r="M268" s="107">
        <f>Úrvinnsla!M268</f>
        <v>4</v>
      </c>
      <c r="N268" s="108">
        <f>Úrvinnsla!N268</f>
        <v>3</v>
      </c>
      <c r="P268" s="45">
        <f>Úrvinnsla!P268</f>
        <v>667</v>
      </c>
      <c r="Q268" s="46">
        <f>Úrvinnsla!Q268</f>
        <v>389</v>
      </c>
      <c r="R268" s="47">
        <f>Úrvinnsla!R268</f>
        <v>278</v>
      </c>
      <c r="S268" s="52">
        <f>Úrvinnsla!S268</f>
        <v>-3.7884690299961041E-2</v>
      </c>
      <c r="T268" s="53">
        <f>Úrvinnsla!T268</f>
        <v>2.7074405921308921E-2</v>
      </c>
      <c r="V268" s="45">
        <f>Úrvinnsla!V268</f>
        <v>19652</v>
      </c>
      <c r="W268" s="46">
        <f>Úrvinnsla!W268</f>
        <v>9922</v>
      </c>
      <c r="X268" s="47">
        <f>Úrvinnsla!X268</f>
        <v>9730</v>
      </c>
      <c r="Y268" s="10">
        <f>Úrvinnsla!Y268</f>
        <v>-3.0827355005483802E-2</v>
      </c>
      <c r="Z268" s="53">
        <f>Úrvinnsla!Z268</f>
        <v>3.023081679130794E-2</v>
      </c>
    </row>
    <row r="269" spans="2:26" x14ac:dyDescent="0.35">
      <c r="B269" s="95" t="s">
        <v>64</v>
      </c>
      <c r="C269" s="103">
        <f>Úrvinnsla!C269</f>
        <v>265</v>
      </c>
      <c r="D269" s="104">
        <f>Úrvinnsla!D269</f>
        <v>138</v>
      </c>
      <c r="E269" s="105">
        <f>Úrvinnsla!E269</f>
        <v>127</v>
      </c>
      <c r="F269" s="106">
        <f>Úrvinnsla!F269</f>
        <v>274</v>
      </c>
      <c r="G269" s="107">
        <f>Úrvinnsla!G269</f>
        <v>156</v>
      </c>
      <c r="H269" s="108">
        <f>Úrvinnsla!H269</f>
        <v>118</v>
      </c>
      <c r="I269" s="109">
        <f>Úrvinnsla!I269</f>
        <v>45</v>
      </c>
      <c r="J269" s="104">
        <f>Úrvinnsla!J269</f>
        <v>23</v>
      </c>
      <c r="K269" s="105">
        <f>Úrvinnsla!K269</f>
        <v>22</v>
      </c>
      <c r="L269" s="106">
        <f>Úrvinnsla!L269</f>
        <v>6</v>
      </c>
      <c r="M269" s="107">
        <f>Úrvinnsla!M269</f>
        <v>4</v>
      </c>
      <c r="N269" s="108">
        <f>Úrvinnsla!N269</f>
        <v>2</v>
      </c>
      <c r="P269" s="45">
        <f>Úrvinnsla!P269</f>
        <v>590</v>
      </c>
      <c r="Q269" s="46">
        <f>Úrvinnsla!Q269</f>
        <v>321</v>
      </c>
      <c r="R269" s="47">
        <f>Úrvinnsla!R269</f>
        <v>269</v>
      </c>
      <c r="S269" s="52">
        <f>Úrvinnsla!S269</f>
        <v>-3.1262173743669651E-2</v>
      </c>
      <c r="T269" s="53">
        <f>Úrvinnsla!T269</f>
        <v>2.6197896377093882E-2</v>
      </c>
      <c r="V269" s="45">
        <f>Úrvinnsla!V269</f>
        <v>16669</v>
      </c>
      <c r="W269" s="46">
        <f>Úrvinnsla!W269</f>
        <v>8422</v>
      </c>
      <c r="X269" s="47">
        <f>Úrvinnsla!X269</f>
        <v>8247</v>
      </c>
      <c r="Y269" s="10">
        <f>Úrvinnsla!Y269</f>
        <v>-2.6166900207234889E-2</v>
      </c>
      <c r="Z269" s="53">
        <f>Úrvinnsla!Z269</f>
        <v>2.5623180480772518E-2</v>
      </c>
    </row>
    <row r="270" spans="2:26" x14ac:dyDescent="0.35">
      <c r="B270" s="95" t="s">
        <v>65</v>
      </c>
      <c r="C270" s="103">
        <f>Úrvinnsla!C270</f>
        <v>224</v>
      </c>
      <c r="D270" s="104">
        <f>Úrvinnsla!D270</f>
        <v>123</v>
      </c>
      <c r="E270" s="105">
        <f>Úrvinnsla!E270</f>
        <v>101</v>
      </c>
      <c r="F270" s="106">
        <f>Úrvinnsla!F270</f>
        <v>222</v>
      </c>
      <c r="G270" s="107">
        <f>Úrvinnsla!G270</f>
        <v>117</v>
      </c>
      <c r="H270" s="108">
        <f>Úrvinnsla!H270</f>
        <v>105</v>
      </c>
      <c r="I270" s="109">
        <f>Úrvinnsla!I270</f>
        <v>35</v>
      </c>
      <c r="J270" s="104">
        <f>Úrvinnsla!J270</f>
        <v>22</v>
      </c>
      <c r="K270" s="105">
        <f>Úrvinnsla!K270</f>
        <v>13</v>
      </c>
      <c r="L270" s="106">
        <f>Úrvinnsla!L270</f>
        <v>3</v>
      </c>
      <c r="M270" s="107">
        <f>Úrvinnsla!M270</f>
        <v>2</v>
      </c>
      <c r="N270" s="108">
        <f>Úrvinnsla!N270</f>
        <v>1</v>
      </c>
      <c r="P270" s="45">
        <f>Úrvinnsla!P270</f>
        <v>484</v>
      </c>
      <c r="Q270" s="46">
        <f>Úrvinnsla!Q270</f>
        <v>264</v>
      </c>
      <c r="R270" s="47">
        <f>Úrvinnsla!R270</f>
        <v>220</v>
      </c>
      <c r="S270" s="52">
        <f>Úrvinnsla!S270</f>
        <v>-2.5710946630307752E-2</v>
      </c>
      <c r="T270" s="53">
        <f>Úrvinnsla!T270</f>
        <v>2.1425788858589794E-2</v>
      </c>
      <c r="V270" s="45">
        <f>Úrvinnsla!V270</f>
        <v>13200</v>
      </c>
      <c r="W270" s="46">
        <f>Úrvinnsla!W270</f>
        <v>6681</v>
      </c>
      <c r="X270" s="47">
        <f>Úrvinnsla!X270</f>
        <v>6519</v>
      </c>
      <c r="Y270" s="10">
        <f>Úrvinnsla!Y270</f>
        <v>-2.0757665671400652E-2</v>
      </c>
      <c r="Z270" s="53">
        <f>Úrvinnsla!Z270</f>
        <v>2.025433655318977E-2</v>
      </c>
    </row>
    <row r="271" spans="2:26" x14ac:dyDescent="0.35">
      <c r="B271" s="95" t="s">
        <v>66</v>
      </c>
      <c r="C271" s="103">
        <f>Úrvinnsla!C271</f>
        <v>131</v>
      </c>
      <c r="D271" s="104">
        <f>Úrvinnsla!D271</f>
        <v>69</v>
      </c>
      <c r="E271" s="105">
        <f>Úrvinnsla!E271</f>
        <v>62</v>
      </c>
      <c r="F271" s="106">
        <f>Úrvinnsla!F271</f>
        <v>168</v>
      </c>
      <c r="G271" s="107">
        <f>Úrvinnsla!G271</f>
        <v>96</v>
      </c>
      <c r="H271" s="108">
        <f>Úrvinnsla!H271</f>
        <v>72</v>
      </c>
      <c r="I271" s="109">
        <f>Úrvinnsla!I271</f>
        <v>25</v>
      </c>
      <c r="J271" s="104">
        <f>Úrvinnsla!J271</f>
        <v>15</v>
      </c>
      <c r="K271" s="105">
        <f>Úrvinnsla!K271</f>
        <v>10</v>
      </c>
      <c r="L271" s="106">
        <f>Úrvinnsla!L271</f>
        <v>2</v>
      </c>
      <c r="M271" s="107">
        <f>Úrvinnsla!M271</f>
        <v>1</v>
      </c>
      <c r="N271" s="108">
        <f>Úrvinnsla!N271</f>
        <v>1</v>
      </c>
      <c r="P271" s="45">
        <f>Úrvinnsla!P271</f>
        <v>326</v>
      </c>
      <c r="Q271" s="46">
        <f>Úrvinnsla!Q271</f>
        <v>181</v>
      </c>
      <c r="R271" s="47">
        <f>Úrvinnsla!R271</f>
        <v>145</v>
      </c>
      <c r="S271" s="52">
        <f>Úrvinnsla!S271</f>
        <v>-1.7627580833657966E-2</v>
      </c>
      <c r="T271" s="53">
        <f>Úrvinnsla!T271</f>
        <v>1.4121542656797818E-2</v>
      </c>
      <c r="V271" s="45">
        <f>Úrvinnsla!V271</f>
        <v>9234</v>
      </c>
      <c r="W271" s="46">
        <f>Úrvinnsla!W271</f>
        <v>4456</v>
      </c>
      <c r="X271" s="47">
        <f>Úrvinnsla!X271</f>
        <v>4778</v>
      </c>
      <c r="Y271" s="10">
        <f>Úrvinnsla!Y271</f>
        <v>-1.3844657720664767E-2</v>
      </c>
      <c r="Z271" s="53">
        <f>Úrvinnsla!Z271</f>
        <v>1.4845102017355534E-2</v>
      </c>
    </row>
    <row r="272" spans="2:26" x14ac:dyDescent="0.35">
      <c r="B272" s="95" t="s">
        <v>67</v>
      </c>
      <c r="C272" s="103">
        <f>Úrvinnsla!C272</f>
        <v>115</v>
      </c>
      <c r="D272" s="104">
        <f>Úrvinnsla!D272</f>
        <v>63</v>
      </c>
      <c r="E272" s="105">
        <f>Úrvinnsla!E272</f>
        <v>52</v>
      </c>
      <c r="F272" s="106">
        <f>Úrvinnsla!F272</f>
        <v>115</v>
      </c>
      <c r="G272" s="107">
        <f>Úrvinnsla!G272</f>
        <v>56</v>
      </c>
      <c r="H272" s="108">
        <f>Úrvinnsla!H272</f>
        <v>59</v>
      </c>
      <c r="I272" s="109">
        <f>Úrvinnsla!I272</f>
        <v>26</v>
      </c>
      <c r="J272" s="104">
        <f>Úrvinnsla!J272</f>
        <v>9</v>
      </c>
      <c r="K272" s="105">
        <f>Úrvinnsla!K272</f>
        <v>17</v>
      </c>
      <c r="L272" s="106">
        <f>Úrvinnsla!L272</f>
        <v>1</v>
      </c>
      <c r="M272" s="107">
        <f>Úrvinnsla!M272</f>
        <v>0</v>
      </c>
      <c r="N272" s="108">
        <f>Úrvinnsla!N272</f>
        <v>1</v>
      </c>
      <c r="P272" s="45">
        <f>Úrvinnsla!P272</f>
        <v>257</v>
      </c>
      <c r="Q272" s="46">
        <f>Úrvinnsla!Q272</f>
        <v>128</v>
      </c>
      <c r="R272" s="47">
        <f>Úrvinnsla!R272</f>
        <v>129</v>
      </c>
      <c r="S272" s="52">
        <f>Úrvinnsla!S272</f>
        <v>-1.2465913517724971E-2</v>
      </c>
      <c r="T272" s="53">
        <f>Úrvinnsla!T272</f>
        <v>1.2563303467082197E-2</v>
      </c>
      <c r="V272" s="45">
        <f>Úrvinnsla!V272</f>
        <v>7597</v>
      </c>
      <c r="W272" s="46">
        <f>Úrvinnsla!W272</f>
        <v>3530</v>
      </c>
      <c r="X272" s="47">
        <f>Úrvinnsla!X272</f>
        <v>4067</v>
      </c>
      <c r="Y272" s="10">
        <f>Úrvinnsla!Y272</f>
        <v>-1.0967603625212438E-2</v>
      </c>
      <c r="Z272" s="53">
        <f>Úrvinnsla!Z272</f>
        <v>1.2636046442985549E-2</v>
      </c>
    </row>
    <row r="273" spans="1:26" x14ac:dyDescent="0.35">
      <c r="B273" s="95" t="s">
        <v>68</v>
      </c>
      <c r="C273" s="103">
        <f>Úrvinnsla!C273</f>
        <v>70</v>
      </c>
      <c r="D273" s="104">
        <f>Úrvinnsla!D273</f>
        <v>38</v>
      </c>
      <c r="E273" s="105">
        <f>Úrvinnsla!E273</f>
        <v>32</v>
      </c>
      <c r="F273" s="106">
        <f>Úrvinnsla!F273</f>
        <v>96</v>
      </c>
      <c r="G273" s="107">
        <f>Úrvinnsla!G273</f>
        <v>50</v>
      </c>
      <c r="H273" s="108">
        <f>Úrvinnsla!H273</f>
        <v>46</v>
      </c>
      <c r="I273" s="109">
        <f>Úrvinnsla!I273</f>
        <v>29</v>
      </c>
      <c r="J273" s="104">
        <f>Úrvinnsla!J273</f>
        <v>17</v>
      </c>
      <c r="K273" s="105">
        <f>Úrvinnsla!K273</f>
        <v>12</v>
      </c>
      <c r="L273" s="106">
        <f>Úrvinnsla!L273</f>
        <v>2</v>
      </c>
      <c r="M273" s="107">
        <f>Úrvinnsla!M273</f>
        <v>2</v>
      </c>
      <c r="N273" s="108">
        <f>Úrvinnsla!N273</f>
        <v>0</v>
      </c>
      <c r="P273" s="45">
        <f>Úrvinnsla!P273</f>
        <v>197</v>
      </c>
      <c r="Q273" s="46">
        <f>Úrvinnsla!Q273</f>
        <v>107</v>
      </c>
      <c r="R273" s="47">
        <f>Úrvinnsla!R273</f>
        <v>90</v>
      </c>
      <c r="S273" s="52">
        <f>Úrvinnsla!S273</f>
        <v>-1.0420724581223218E-2</v>
      </c>
      <c r="T273" s="53">
        <f>Úrvinnsla!T273</f>
        <v>8.7650954421503707E-3</v>
      </c>
      <c r="V273" s="45">
        <f>Úrvinnsla!V273</f>
        <v>6270</v>
      </c>
      <c r="W273" s="46">
        <f>Úrvinnsla!W273</f>
        <v>2786</v>
      </c>
      <c r="X273" s="47">
        <f>Úrvinnsla!X273</f>
        <v>3484</v>
      </c>
      <c r="Y273" s="10">
        <f>Úrvinnsla!Y273</f>
        <v>-8.6560180452809783E-3</v>
      </c>
      <c r="Z273" s="53">
        <f>Úrvinnsla!Z273</f>
        <v>1.0824683011399473E-2</v>
      </c>
    </row>
    <row r="274" spans="1:26" x14ac:dyDescent="0.35">
      <c r="B274" s="95" t="s">
        <v>69</v>
      </c>
      <c r="C274" s="103">
        <f>Úrvinnsla!C274</f>
        <v>58</v>
      </c>
      <c r="D274" s="104">
        <f>Úrvinnsla!D274</f>
        <v>19</v>
      </c>
      <c r="E274" s="105">
        <f>Úrvinnsla!E274</f>
        <v>39</v>
      </c>
      <c r="F274" s="106">
        <f>Úrvinnsla!F274</f>
        <v>55</v>
      </c>
      <c r="G274" s="107">
        <f>Úrvinnsla!G274</f>
        <v>26</v>
      </c>
      <c r="H274" s="108">
        <f>Úrvinnsla!H274</f>
        <v>29</v>
      </c>
      <c r="I274" s="109">
        <f>Úrvinnsla!I274</f>
        <v>17</v>
      </c>
      <c r="J274" s="104">
        <f>Úrvinnsla!J274</f>
        <v>6</v>
      </c>
      <c r="K274" s="105">
        <f>Úrvinnsla!K274</f>
        <v>11</v>
      </c>
      <c r="L274" s="106">
        <f>Úrvinnsla!L274</f>
        <v>2</v>
      </c>
      <c r="M274" s="107">
        <f>Úrvinnsla!M274</f>
        <v>1</v>
      </c>
      <c r="N274" s="108">
        <f>Úrvinnsla!N274</f>
        <v>1</v>
      </c>
      <c r="P274" s="45">
        <f>Úrvinnsla!P274</f>
        <v>132</v>
      </c>
      <c r="Q274" s="46">
        <f>Úrvinnsla!Q274</f>
        <v>52</v>
      </c>
      <c r="R274" s="47">
        <f>Úrvinnsla!R274</f>
        <v>80</v>
      </c>
      <c r="S274" s="52">
        <f>Úrvinnsla!S274</f>
        <v>-5.0642773665757696E-3</v>
      </c>
      <c r="T274" s="53">
        <f>Úrvinnsla!T274</f>
        <v>7.7911959485781066E-3</v>
      </c>
      <c r="V274" s="45">
        <f>Úrvinnsla!V274</f>
        <v>3673</v>
      </c>
      <c r="W274" s="46">
        <f>Úrvinnsla!W274</f>
        <v>1443</v>
      </c>
      <c r="X274" s="47">
        <f>Úrvinnsla!X274</f>
        <v>2230</v>
      </c>
      <c r="Y274" s="10">
        <f>Úrvinnsla!Y274</f>
        <v>-4.483357515915453E-3</v>
      </c>
      <c r="Z274" s="53">
        <f>Úrvinnsla!Z274</f>
        <v>6.9285428000633821E-3</v>
      </c>
    </row>
    <row r="275" spans="1:26" x14ac:dyDescent="0.35">
      <c r="B275" s="95" t="s">
        <v>70</v>
      </c>
      <c r="C275" s="103">
        <f>Úrvinnsla!C275</f>
        <v>18</v>
      </c>
      <c r="D275" s="104">
        <f>Úrvinnsla!D275</f>
        <v>8</v>
      </c>
      <c r="E275" s="105">
        <f>Úrvinnsla!E275</f>
        <v>10</v>
      </c>
      <c r="F275" s="106">
        <f>Úrvinnsla!F275</f>
        <v>13</v>
      </c>
      <c r="G275" s="107">
        <f>Úrvinnsla!G275</f>
        <v>4</v>
      </c>
      <c r="H275" s="108">
        <f>Úrvinnsla!H275</f>
        <v>9</v>
      </c>
      <c r="I275" s="109">
        <f>Úrvinnsla!I275</f>
        <v>2</v>
      </c>
      <c r="J275" s="104">
        <f>Úrvinnsla!J275</f>
        <v>1</v>
      </c>
      <c r="K275" s="105">
        <f>Úrvinnsla!K275</f>
        <v>1</v>
      </c>
      <c r="L275" s="106">
        <f>Úrvinnsla!L275</f>
        <v>0</v>
      </c>
      <c r="M275" s="107">
        <f>Úrvinnsla!M275</f>
        <v>0</v>
      </c>
      <c r="N275" s="108">
        <f>Úrvinnsla!N275</f>
        <v>0</v>
      </c>
      <c r="P275" s="45">
        <f>Úrvinnsla!P275</f>
        <v>33</v>
      </c>
      <c r="Q275" s="46">
        <f>Úrvinnsla!Q275</f>
        <v>13</v>
      </c>
      <c r="R275" s="47">
        <f>Úrvinnsla!R275</f>
        <v>20</v>
      </c>
      <c r="S275" s="52">
        <f>Úrvinnsla!S275</f>
        <v>-1.2660693416439424E-3</v>
      </c>
      <c r="T275" s="53">
        <f>Úrvinnsla!T275</f>
        <v>1.9477989871445266E-3</v>
      </c>
      <c r="V275" s="45">
        <f>Úrvinnsla!V275</f>
        <v>1383</v>
      </c>
      <c r="W275" s="46">
        <f>Úrvinnsla!W275</f>
        <v>475</v>
      </c>
      <c r="X275" s="47">
        <f>Úrvinnsla!X275</f>
        <v>908</v>
      </c>
      <c r="Y275" s="10">
        <f>Úrvinnsla!Y275</f>
        <v>-1.4758106861121553E-3</v>
      </c>
      <c r="Z275" s="53">
        <f>Úrvinnsla!Z275</f>
        <v>2.8211286378733414E-3</v>
      </c>
    </row>
    <row r="276" spans="1:26" x14ac:dyDescent="0.35">
      <c r="B276" s="95" t="s">
        <v>71</v>
      </c>
      <c r="C276" s="103">
        <f>Úrvinnsla!C276</f>
        <v>6</v>
      </c>
      <c r="D276" s="104">
        <f>Úrvinnsla!D276</f>
        <v>2</v>
      </c>
      <c r="E276" s="105">
        <f>Úrvinnsla!E276</f>
        <v>4</v>
      </c>
      <c r="F276" s="106">
        <f>Úrvinnsla!F276</f>
        <v>5</v>
      </c>
      <c r="G276" s="107">
        <f>Úrvinnsla!G276</f>
        <v>2</v>
      </c>
      <c r="H276" s="108">
        <f>Úrvinnsla!H276</f>
        <v>3</v>
      </c>
      <c r="I276" s="109">
        <f>Úrvinnsla!I276</f>
        <v>3</v>
      </c>
      <c r="J276" s="104">
        <f>Úrvinnsla!J276</f>
        <v>1</v>
      </c>
      <c r="K276" s="105">
        <f>Úrvinnsla!K276</f>
        <v>2</v>
      </c>
      <c r="L276" s="106">
        <f>Úrvinnsla!L276</f>
        <v>0</v>
      </c>
      <c r="M276" s="107">
        <f>Úrvinnsla!M276</f>
        <v>0</v>
      </c>
      <c r="N276" s="108">
        <f>Úrvinnsla!N276</f>
        <v>0</v>
      </c>
      <c r="P276" s="45">
        <f>Úrvinnsla!P276</f>
        <v>14</v>
      </c>
      <c r="Q276" s="46">
        <f>Úrvinnsla!Q276</f>
        <v>5</v>
      </c>
      <c r="R276" s="47">
        <f>Úrvinnsla!R276</f>
        <v>9</v>
      </c>
      <c r="S276" s="52">
        <f>Úrvinnsla!S276</f>
        <v>-4.8694974678613166E-4</v>
      </c>
      <c r="T276" s="53">
        <f>Úrvinnsla!T276</f>
        <v>8.76509544215037E-4</v>
      </c>
      <c r="V276" s="45">
        <f>Úrvinnsla!V276</f>
        <v>278</v>
      </c>
      <c r="W276" s="46">
        <f>Úrvinnsla!W276</f>
        <v>77</v>
      </c>
      <c r="X276" s="47">
        <f>Úrvinnsla!X276</f>
        <v>201</v>
      </c>
      <c r="Y276" s="10">
        <f>Úrvinnsla!Y276</f>
        <v>-2.3923667964344413E-4</v>
      </c>
      <c r="Z276" s="53">
        <f>Úrvinnsla!Z276</f>
        <v>6.2450094296535418E-4</v>
      </c>
    </row>
    <row r="277" spans="1:26" ht="15" thickBot="1" x14ac:dyDescent="0.4">
      <c r="B277" s="95" t="s">
        <v>72</v>
      </c>
      <c r="C277" s="110">
        <f>Úrvinnsla!C277</f>
        <v>0</v>
      </c>
      <c r="D277" s="111">
        <f>Úrvinnsla!D277</f>
        <v>0</v>
      </c>
      <c r="E277" s="112">
        <f>Úrvinnsla!E277</f>
        <v>0</v>
      </c>
      <c r="F277" s="113">
        <f>Úrvinnsla!F277</f>
        <v>0</v>
      </c>
      <c r="G277" s="114">
        <f>Úrvinnsla!G277</f>
        <v>0</v>
      </c>
      <c r="H277" s="115">
        <f>Úrvinnsla!H277</f>
        <v>0</v>
      </c>
      <c r="I277" s="116">
        <f>Úrvinnsla!I277</f>
        <v>0</v>
      </c>
      <c r="J277" s="111">
        <f>Úrvinnsla!J277</f>
        <v>0</v>
      </c>
      <c r="K277" s="112">
        <f>Úrvinnsla!K277</f>
        <v>0</v>
      </c>
      <c r="L277" s="113">
        <f>Úrvinnsla!L277</f>
        <v>0</v>
      </c>
      <c r="M277" s="114">
        <f>Úrvinnsla!M277</f>
        <v>0</v>
      </c>
      <c r="N277" s="115">
        <f>Úrvinnsla!N277</f>
        <v>0</v>
      </c>
      <c r="P277" s="48">
        <f>Úrvinnsla!P277</f>
        <v>0</v>
      </c>
      <c r="Q277" s="49">
        <f>Úrvinnsla!Q277</f>
        <v>0</v>
      </c>
      <c r="R277" s="50">
        <f>Úrvinnsla!R277</f>
        <v>0</v>
      </c>
      <c r="S277" s="54">
        <f>Úrvinnsla!S277</f>
        <v>0</v>
      </c>
      <c r="T277" s="55">
        <f>Úrvinnsla!T277</f>
        <v>0</v>
      </c>
      <c r="V277" s="48">
        <f>Úrvinnsla!V277</f>
        <v>42</v>
      </c>
      <c r="W277" s="49">
        <f>Úrvinnsla!W277</f>
        <v>6</v>
      </c>
      <c r="X277" s="50">
        <f>Úrvinnsla!X277</f>
        <v>36</v>
      </c>
      <c r="Y277" s="60">
        <f>Úrvinnsla!Y277</f>
        <v>-1.8641819192995648E-5</v>
      </c>
      <c r="Z277" s="55">
        <f>Úrvinnsla!Z277</f>
        <v>1.1185091515797388E-4</v>
      </c>
    </row>
    <row r="278" spans="1:26" x14ac:dyDescent="0.35">
      <c r="C278" s="137"/>
      <c r="D278" s="137"/>
      <c r="H278" s="137"/>
      <c r="I278" s="137"/>
      <c r="J278" s="138"/>
      <c r="O278" s="2" t="s">
        <v>47</v>
      </c>
      <c r="P278" s="9">
        <f>SUM(P257:P277)</f>
        <v>10268</v>
      </c>
      <c r="Q278" s="9">
        <f>SUM(Q257:Q277)</f>
        <v>5425</v>
      </c>
      <c r="R278" s="9">
        <f>SUM(R257:R277)</f>
        <v>4843</v>
      </c>
      <c r="U278" s="2" t="s">
        <v>47</v>
      </c>
      <c r="V278" s="9">
        <f>SUM(V257:V277)</f>
        <v>321857</v>
      </c>
      <c r="W278" s="9">
        <f>SUM(W257:W277)</f>
        <v>161438</v>
      </c>
      <c r="X278" s="9">
        <f>SUM(X257:X277)</f>
        <v>160419</v>
      </c>
    </row>
    <row r="279" spans="1:26" ht="15" thickBot="1" x14ac:dyDescent="0.4"/>
    <row r="280" spans="1:26" ht="21.5" thickBot="1" x14ac:dyDescent="0.55000000000000004">
      <c r="A280" s="2" t="s">
        <v>45</v>
      </c>
      <c r="B280" s="94">
        <v>2014</v>
      </c>
      <c r="C280" s="227" t="s">
        <v>35</v>
      </c>
      <c r="D280" s="228"/>
      <c r="E280" s="229"/>
      <c r="F280" s="227" t="s">
        <v>36</v>
      </c>
      <c r="G280" s="228"/>
      <c r="H280" s="229"/>
      <c r="I280" s="227" t="s">
        <v>37</v>
      </c>
      <c r="J280" s="228"/>
      <c r="K280" s="229"/>
      <c r="L280" s="227" t="s">
        <v>38</v>
      </c>
      <c r="M280" s="228"/>
      <c r="N280" s="229"/>
      <c r="O280" s="51"/>
      <c r="P280" s="230" t="s">
        <v>45</v>
      </c>
      <c r="Q280" s="231"/>
      <c r="R280" s="232"/>
      <c r="S280" s="233">
        <f>B280</f>
        <v>2014</v>
      </c>
      <c r="T280" s="234"/>
      <c r="V280" s="230" t="s">
        <v>46</v>
      </c>
      <c r="W280" s="231"/>
      <c r="X280" s="232"/>
      <c r="Y280" s="233">
        <f>B280</f>
        <v>2014</v>
      </c>
      <c r="Z280" s="234"/>
    </row>
    <row r="281" spans="1:26" ht="15" thickBot="1" x14ac:dyDescent="0.4">
      <c r="A281" s="2"/>
      <c r="B281" s="95"/>
      <c r="C281" s="13" t="s">
        <v>47</v>
      </c>
      <c r="D281" s="12" t="s">
        <v>48</v>
      </c>
      <c r="E281" s="14" t="s">
        <v>49</v>
      </c>
      <c r="F281" s="13" t="s">
        <v>47</v>
      </c>
      <c r="G281" s="12" t="s">
        <v>48</v>
      </c>
      <c r="H281" s="14" t="s">
        <v>49</v>
      </c>
      <c r="I281" s="13" t="s">
        <v>47</v>
      </c>
      <c r="J281" s="12" t="s">
        <v>48</v>
      </c>
      <c r="K281" s="14" t="s">
        <v>49</v>
      </c>
      <c r="L281" s="13" t="s">
        <v>47</v>
      </c>
      <c r="M281" s="12" t="s">
        <v>48</v>
      </c>
      <c r="N281" s="14" t="s">
        <v>49</v>
      </c>
      <c r="O281" s="12"/>
      <c r="P281" s="21" t="s">
        <v>47</v>
      </c>
      <c r="Q281" s="22" t="s">
        <v>48</v>
      </c>
      <c r="R281" s="23" t="s">
        <v>49</v>
      </c>
      <c r="S281" s="18" t="s">
        <v>50</v>
      </c>
      <c r="T281" s="20" t="s">
        <v>51</v>
      </c>
      <c r="U281" s="2"/>
      <c r="V281" s="15" t="s">
        <v>47</v>
      </c>
      <c r="W281" s="16" t="s">
        <v>48</v>
      </c>
      <c r="X281" s="17" t="s">
        <v>49</v>
      </c>
      <c r="Y281" s="18" t="s">
        <v>50</v>
      </c>
      <c r="Z281" s="20" t="s">
        <v>51</v>
      </c>
    </row>
    <row r="282" spans="1:26" x14ac:dyDescent="0.35">
      <c r="B282" s="95" t="s">
        <v>52</v>
      </c>
      <c r="C282" s="96">
        <f>Úrvinnsla!C282</f>
        <v>373</v>
      </c>
      <c r="D282" s="97">
        <f>Úrvinnsla!D282</f>
        <v>190</v>
      </c>
      <c r="E282" s="98">
        <f>Úrvinnsla!E282</f>
        <v>183</v>
      </c>
      <c r="F282" s="99">
        <f>Úrvinnsla!F282</f>
        <v>330</v>
      </c>
      <c r="G282" s="100">
        <f>Úrvinnsla!G282</f>
        <v>164</v>
      </c>
      <c r="H282" s="101">
        <f>Úrvinnsla!H282</f>
        <v>166</v>
      </c>
      <c r="I282" s="102">
        <f>Úrvinnsla!I282</f>
        <v>29</v>
      </c>
      <c r="J282" s="97">
        <f>Úrvinnsla!J282</f>
        <v>15</v>
      </c>
      <c r="K282" s="98">
        <f>Úrvinnsla!K282</f>
        <v>14</v>
      </c>
      <c r="L282" s="99">
        <f>Úrvinnsla!L282</f>
        <v>0</v>
      </c>
      <c r="M282" s="100">
        <f>Úrvinnsla!M282</f>
        <v>0</v>
      </c>
      <c r="N282" s="101">
        <f>Úrvinnsla!N282</f>
        <v>0</v>
      </c>
      <c r="P282" s="42">
        <f>Úrvinnsla!P282</f>
        <v>732</v>
      </c>
      <c r="Q282" s="43">
        <f>Úrvinnsla!Q282</f>
        <v>369</v>
      </c>
      <c r="R282" s="44">
        <f>Úrvinnsla!R282</f>
        <v>363</v>
      </c>
      <c r="S282" s="52">
        <f>Úrvinnsla!S282</f>
        <v>-3.5628077628656947E-2</v>
      </c>
      <c r="T282" s="53">
        <f>Úrvinnsla!T282</f>
        <v>3.5048759293231632E-2</v>
      </c>
      <c r="V282" s="42">
        <f>Úrvinnsla!V282</f>
        <v>23153</v>
      </c>
      <c r="W282" s="43">
        <f>Úrvinnsla!W282</f>
        <v>11793</v>
      </c>
      <c r="X282" s="44">
        <f>Úrvinnsla!X282</f>
        <v>11360</v>
      </c>
      <c r="Y282" s="59">
        <f>Úrvinnsla!Y282</f>
        <v>-3.6211391250679369E-2</v>
      </c>
      <c r="Z282" s="57">
        <f>Úrvinnsla!Z282</f>
        <v>3.48818285938877E-2</v>
      </c>
    </row>
    <row r="283" spans="1:26" x14ac:dyDescent="0.35">
      <c r="B283" s="95" t="s">
        <v>53</v>
      </c>
      <c r="C283" s="103">
        <f>Úrvinnsla!C283</f>
        <v>307</v>
      </c>
      <c r="D283" s="104">
        <f>Úrvinnsla!D283</f>
        <v>152</v>
      </c>
      <c r="E283" s="105">
        <f>Úrvinnsla!E283</f>
        <v>155</v>
      </c>
      <c r="F283" s="106">
        <f>Úrvinnsla!F283</f>
        <v>332</v>
      </c>
      <c r="G283" s="107">
        <f>Úrvinnsla!G283</f>
        <v>191</v>
      </c>
      <c r="H283" s="108">
        <f>Úrvinnsla!H283</f>
        <v>141</v>
      </c>
      <c r="I283" s="109">
        <f>Úrvinnsla!I283</f>
        <v>48</v>
      </c>
      <c r="J283" s="104">
        <f>Úrvinnsla!J283</f>
        <v>18</v>
      </c>
      <c r="K283" s="105">
        <f>Úrvinnsla!K283</f>
        <v>30</v>
      </c>
      <c r="L283" s="106">
        <f>Úrvinnsla!L283</f>
        <v>1</v>
      </c>
      <c r="M283" s="107">
        <f>Úrvinnsla!M283</f>
        <v>1</v>
      </c>
      <c r="N283" s="108">
        <f>Úrvinnsla!N283</f>
        <v>0</v>
      </c>
      <c r="P283" s="45">
        <f>Úrvinnsla!P283</f>
        <v>688</v>
      </c>
      <c r="Q283" s="46">
        <f>Úrvinnsla!Q283</f>
        <v>362</v>
      </c>
      <c r="R283" s="47">
        <f>Úrvinnsla!R283</f>
        <v>326</v>
      </c>
      <c r="S283" s="52">
        <f>Úrvinnsla!S283</f>
        <v>-3.4952206237327414E-2</v>
      </c>
      <c r="T283" s="53">
        <f>Úrvinnsla!T283</f>
        <v>3.1476296224775512E-2</v>
      </c>
      <c r="V283" s="45">
        <f>Úrvinnsla!V283</f>
        <v>22480</v>
      </c>
      <c r="W283" s="46">
        <f>Úrvinnsla!W283</f>
        <v>11557</v>
      </c>
      <c r="X283" s="47">
        <f>Úrvinnsla!X283</f>
        <v>10923</v>
      </c>
      <c r="Y283" s="10">
        <f>Úrvinnsla!Y283</f>
        <v>-3.5486733543975364E-2</v>
      </c>
      <c r="Z283" s="53">
        <f>Úrvinnsla!Z283</f>
        <v>3.3539983603084092E-2</v>
      </c>
    </row>
    <row r="284" spans="1:26" x14ac:dyDescent="0.35">
      <c r="B284" s="95" t="s">
        <v>54</v>
      </c>
      <c r="C284" s="103">
        <f>Úrvinnsla!C284</f>
        <v>304</v>
      </c>
      <c r="D284" s="104">
        <f>Úrvinnsla!D284</f>
        <v>154</v>
      </c>
      <c r="E284" s="105">
        <f>Úrvinnsla!E284</f>
        <v>150</v>
      </c>
      <c r="F284" s="106">
        <f>Úrvinnsla!F284</f>
        <v>305</v>
      </c>
      <c r="G284" s="107">
        <f>Úrvinnsla!G284</f>
        <v>152</v>
      </c>
      <c r="H284" s="108">
        <f>Úrvinnsla!H284</f>
        <v>153</v>
      </c>
      <c r="I284" s="109">
        <f>Úrvinnsla!I284</f>
        <v>45</v>
      </c>
      <c r="J284" s="104">
        <f>Úrvinnsla!J284</f>
        <v>25</v>
      </c>
      <c r="K284" s="105">
        <f>Úrvinnsla!K284</f>
        <v>20</v>
      </c>
      <c r="L284" s="106">
        <f>Úrvinnsla!L284</f>
        <v>4</v>
      </c>
      <c r="M284" s="107">
        <f>Úrvinnsla!M284</f>
        <v>4</v>
      </c>
      <c r="N284" s="108">
        <f>Úrvinnsla!N284</f>
        <v>0</v>
      </c>
      <c r="P284" s="45">
        <f>Úrvinnsla!P284</f>
        <v>658</v>
      </c>
      <c r="Q284" s="46">
        <f>Úrvinnsla!Q284</f>
        <v>335</v>
      </c>
      <c r="R284" s="47">
        <f>Úrvinnsla!R284</f>
        <v>323</v>
      </c>
      <c r="S284" s="52">
        <f>Úrvinnsla!S284</f>
        <v>-3.2345273727913487E-2</v>
      </c>
      <c r="T284" s="53">
        <f>Úrvinnsla!T284</f>
        <v>3.1186637057062858E-2</v>
      </c>
      <c r="V284" s="45">
        <f>Úrvinnsla!V284</f>
        <v>21176</v>
      </c>
      <c r="W284" s="46">
        <f>Úrvinnsla!W284</f>
        <v>10670</v>
      </c>
      <c r="X284" s="47">
        <f>Úrvinnsla!X284</f>
        <v>10506</v>
      </c>
      <c r="Y284" s="10">
        <f>Úrvinnsla!Y284</f>
        <v>-3.2763125976829378E-2</v>
      </c>
      <c r="Z284" s="53">
        <f>Úrvinnsla!Z284</f>
        <v>3.2259550282340156E-2</v>
      </c>
    </row>
    <row r="285" spans="1:26" x14ac:dyDescent="0.35">
      <c r="B285" s="95" t="s">
        <v>55</v>
      </c>
      <c r="C285" s="103">
        <f>Úrvinnsla!C285</f>
        <v>367</v>
      </c>
      <c r="D285" s="104">
        <f>Úrvinnsla!D285</f>
        <v>190</v>
      </c>
      <c r="E285" s="105">
        <f>Úrvinnsla!E285</f>
        <v>177</v>
      </c>
      <c r="F285" s="106">
        <f>Úrvinnsla!F285</f>
        <v>327</v>
      </c>
      <c r="G285" s="107">
        <f>Úrvinnsla!G285</f>
        <v>156</v>
      </c>
      <c r="H285" s="108">
        <f>Úrvinnsla!H285</f>
        <v>171</v>
      </c>
      <c r="I285" s="109">
        <f>Úrvinnsla!I285</f>
        <v>51</v>
      </c>
      <c r="J285" s="104">
        <f>Úrvinnsla!J285</f>
        <v>24</v>
      </c>
      <c r="K285" s="105">
        <f>Úrvinnsla!K285</f>
        <v>27</v>
      </c>
      <c r="L285" s="106">
        <f>Úrvinnsla!L285</f>
        <v>4</v>
      </c>
      <c r="M285" s="107">
        <f>Úrvinnsla!M285</f>
        <v>2</v>
      </c>
      <c r="N285" s="108">
        <f>Úrvinnsla!N285</f>
        <v>2</v>
      </c>
      <c r="P285" s="45">
        <f>Úrvinnsla!P285</f>
        <v>749</v>
      </c>
      <c r="Q285" s="46">
        <f>Úrvinnsla!Q285</f>
        <v>372</v>
      </c>
      <c r="R285" s="47">
        <f>Úrvinnsla!R285</f>
        <v>377</v>
      </c>
      <c r="S285" s="52">
        <f>Úrvinnsla!S285</f>
        <v>-3.5917736796369608E-2</v>
      </c>
      <c r="T285" s="53">
        <f>Úrvinnsla!T285</f>
        <v>3.6400502075890705E-2</v>
      </c>
      <c r="V285" s="45">
        <f>Úrvinnsla!V285</f>
        <v>22445</v>
      </c>
      <c r="W285" s="46">
        <f>Úrvinnsla!W285</f>
        <v>11521</v>
      </c>
      <c r="X285" s="47">
        <f>Úrvinnsla!X285</f>
        <v>10924</v>
      </c>
      <c r="Y285" s="10">
        <f>Úrvinnsla!Y285</f>
        <v>-3.5376192537867973E-2</v>
      </c>
      <c r="Z285" s="53">
        <f>Úrvinnsla!Z285</f>
        <v>3.3543054186587075E-2</v>
      </c>
    </row>
    <row r="286" spans="1:26" x14ac:dyDescent="0.35">
      <c r="B286" s="95" t="s">
        <v>56</v>
      </c>
      <c r="C286" s="103">
        <f>Úrvinnsla!C286</f>
        <v>352</v>
      </c>
      <c r="D286" s="104">
        <f>Úrvinnsla!D286</f>
        <v>181</v>
      </c>
      <c r="E286" s="105">
        <f>Úrvinnsla!E286</f>
        <v>171</v>
      </c>
      <c r="F286" s="106">
        <f>Úrvinnsla!F286</f>
        <v>330</v>
      </c>
      <c r="G286" s="107">
        <f>Úrvinnsla!G286</f>
        <v>168</v>
      </c>
      <c r="H286" s="108">
        <f>Úrvinnsla!H286</f>
        <v>162</v>
      </c>
      <c r="I286" s="109">
        <f>Úrvinnsla!I286</f>
        <v>48</v>
      </c>
      <c r="J286" s="104">
        <f>Úrvinnsla!J286</f>
        <v>28</v>
      </c>
      <c r="K286" s="105">
        <f>Úrvinnsla!K286</f>
        <v>20</v>
      </c>
      <c r="L286" s="106">
        <f>Úrvinnsla!L286</f>
        <v>8</v>
      </c>
      <c r="M286" s="107">
        <f>Úrvinnsla!M286</f>
        <v>7</v>
      </c>
      <c r="N286" s="108">
        <f>Úrvinnsla!N286</f>
        <v>1</v>
      </c>
      <c r="P286" s="45">
        <f>Úrvinnsla!P286</f>
        <v>738</v>
      </c>
      <c r="Q286" s="46">
        <f>Úrvinnsla!Q286</f>
        <v>384</v>
      </c>
      <c r="R286" s="47">
        <f>Úrvinnsla!R286</f>
        <v>354</v>
      </c>
      <c r="S286" s="52">
        <f>Úrvinnsla!S286</f>
        <v>-3.7076373467220237E-2</v>
      </c>
      <c r="T286" s="53">
        <f>Úrvinnsla!T286</f>
        <v>3.4179781790093657E-2</v>
      </c>
      <c r="V286" s="45">
        <f>Úrvinnsla!V286</f>
        <v>24754</v>
      </c>
      <c r="W286" s="46">
        <f>Úrvinnsla!W286</f>
        <v>12670</v>
      </c>
      <c r="X286" s="47">
        <f>Úrvinnsla!X286</f>
        <v>12084</v>
      </c>
      <c r="Y286" s="10">
        <f>Úrvinnsla!Y286</f>
        <v>-3.8904292982795519E-2</v>
      </c>
      <c r="Z286" s="53">
        <f>Úrvinnsla!Z286</f>
        <v>3.7104931050047439E-2</v>
      </c>
    </row>
    <row r="287" spans="1:26" x14ac:dyDescent="0.35">
      <c r="B287" s="95" t="s">
        <v>57</v>
      </c>
      <c r="C287" s="103">
        <f>Úrvinnsla!C287</f>
        <v>341</v>
      </c>
      <c r="D287" s="104">
        <f>Úrvinnsla!D287</f>
        <v>189</v>
      </c>
      <c r="E287" s="105">
        <f>Úrvinnsla!E287</f>
        <v>152</v>
      </c>
      <c r="F287" s="106">
        <f>Úrvinnsla!F287</f>
        <v>283</v>
      </c>
      <c r="G287" s="107">
        <f>Úrvinnsla!G287</f>
        <v>151</v>
      </c>
      <c r="H287" s="108">
        <f>Úrvinnsla!H287</f>
        <v>132</v>
      </c>
      <c r="I287" s="109">
        <f>Úrvinnsla!I287</f>
        <v>35</v>
      </c>
      <c r="J287" s="104">
        <f>Úrvinnsla!J287</f>
        <v>23</v>
      </c>
      <c r="K287" s="105">
        <f>Úrvinnsla!K287</f>
        <v>12</v>
      </c>
      <c r="L287" s="106">
        <f>Úrvinnsla!L287</f>
        <v>4</v>
      </c>
      <c r="M287" s="107">
        <f>Úrvinnsla!M287</f>
        <v>3</v>
      </c>
      <c r="N287" s="108">
        <f>Úrvinnsla!N287</f>
        <v>1</v>
      </c>
      <c r="P287" s="45">
        <f>Úrvinnsla!P287</f>
        <v>663</v>
      </c>
      <c r="Q287" s="46">
        <f>Úrvinnsla!Q287</f>
        <v>366</v>
      </c>
      <c r="R287" s="47">
        <f>Úrvinnsla!R287</f>
        <v>297</v>
      </c>
      <c r="S287" s="52">
        <f>Úrvinnsla!S287</f>
        <v>-3.5338418460944286E-2</v>
      </c>
      <c r="T287" s="53">
        <f>Úrvinnsla!T287</f>
        <v>2.8676257603553152E-2</v>
      </c>
      <c r="V287" s="45">
        <f>Úrvinnsla!V287</f>
        <v>22751</v>
      </c>
      <c r="W287" s="46">
        <f>Úrvinnsla!W287</f>
        <v>11581</v>
      </c>
      <c r="X287" s="47">
        <f>Úrvinnsla!X287</f>
        <v>11170</v>
      </c>
      <c r="Y287" s="10">
        <f>Úrvinnsla!Y287</f>
        <v>-3.5560427548046954E-2</v>
      </c>
      <c r="Z287" s="53">
        <f>Úrvinnsla!Z287</f>
        <v>3.4298417728320915E-2</v>
      </c>
    </row>
    <row r="288" spans="1:26" x14ac:dyDescent="0.35">
      <c r="B288" s="95" t="s">
        <v>58</v>
      </c>
      <c r="C288" s="103">
        <f>Úrvinnsla!C288</f>
        <v>332</v>
      </c>
      <c r="D288" s="104">
        <f>Úrvinnsla!D288</f>
        <v>189</v>
      </c>
      <c r="E288" s="105">
        <f>Úrvinnsla!E288</f>
        <v>143</v>
      </c>
      <c r="F288" s="106">
        <f>Úrvinnsla!F288</f>
        <v>291</v>
      </c>
      <c r="G288" s="107">
        <f>Úrvinnsla!G288</f>
        <v>133</v>
      </c>
      <c r="H288" s="108">
        <f>Úrvinnsla!H288</f>
        <v>158</v>
      </c>
      <c r="I288" s="109">
        <f>Úrvinnsla!I288</f>
        <v>25</v>
      </c>
      <c r="J288" s="104">
        <f>Úrvinnsla!J288</f>
        <v>15</v>
      </c>
      <c r="K288" s="105">
        <f>Úrvinnsla!K288</f>
        <v>10</v>
      </c>
      <c r="L288" s="106">
        <f>Úrvinnsla!L288</f>
        <v>0</v>
      </c>
      <c r="M288" s="107">
        <f>Úrvinnsla!M288</f>
        <v>0</v>
      </c>
      <c r="N288" s="108">
        <f>Úrvinnsla!N288</f>
        <v>0</v>
      </c>
      <c r="P288" s="45">
        <f>Úrvinnsla!P288</f>
        <v>648</v>
      </c>
      <c r="Q288" s="46">
        <f>Úrvinnsla!Q288</f>
        <v>337</v>
      </c>
      <c r="R288" s="47">
        <f>Úrvinnsla!R288</f>
        <v>311</v>
      </c>
      <c r="S288" s="52">
        <f>Úrvinnsla!S288</f>
        <v>-3.253837983972193E-2</v>
      </c>
      <c r="T288" s="53">
        <f>Úrvinnsla!T288</f>
        <v>3.0028000386212225E-2</v>
      </c>
      <c r="V288" s="45">
        <f>Úrvinnsla!V288</f>
        <v>23482</v>
      </c>
      <c r="W288" s="46">
        <f>Úrvinnsla!W288</f>
        <v>12037</v>
      </c>
      <c r="X288" s="47">
        <f>Úrvinnsla!X288</f>
        <v>11445</v>
      </c>
      <c r="Y288" s="10">
        <f>Úrvinnsla!Y288</f>
        <v>-3.6960613625407236E-2</v>
      </c>
      <c r="Z288" s="53">
        <f>Úrvinnsla!Z288</f>
        <v>3.5142828191641259E-2</v>
      </c>
    </row>
    <row r="289" spans="2:26" x14ac:dyDescent="0.35">
      <c r="B289" s="95" t="s">
        <v>59</v>
      </c>
      <c r="C289" s="103">
        <f>Úrvinnsla!C289</f>
        <v>276</v>
      </c>
      <c r="D289" s="104">
        <f>Úrvinnsla!D289</f>
        <v>156</v>
      </c>
      <c r="E289" s="105">
        <f>Úrvinnsla!E289</f>
        <v>120</v>
      </c>
      <c r="F289" s="106">
        <f>Úrvinnsla!F289</f>
        <v>281</v>
      </c>
      <c r="G289" s="107">
        <f>Úrvinnsla!G289</f>
        <v>146</v>
      </c>
      <c r="H289" s="108">
        <f>Úrvinnsla!H289</f>
        <v>135</v>
      </c>
      <c r="I289" s="109">
        <f>Úrvinnsla!I289</f>
        <v>39</v>
      </c>
      <c r="J289" s="104">
        <f>Úrvinnsla!J289</f>
        <v>15</v>
      </c>
      <c r="K289" s="105">
        <f>Úrvinnsla!K289</f>
        <v>24</v>
      </c>
      <c r="L289" s="106">
        <f>Úrvinnsla!L289</f>
        <v>5</v>
      </c>
      <c r="M289" s="107">
        <f>Úrvinnsla!M289</f>
        <v>4</v>
      </c>
      <c r="N289" s="108">
        <f>Úrvinnsla!N289</f>
        <v>1</v>
      </c>
      <c r="P289" s="45">
        <f>Úrvinnsla!P289</f>
        <v>601</v>
      </c>
      <c r="Q289" s="46">
        <f>Úrvinnsla!Q289</f>
        <v>321</v>
      </c>
      <c r="R289" s="47">
        <f>Úrvinnsla!R289</f>
        <v>280</v>
      </c>
      <c r="S289" s="52">
        <f>Úrvinnsla!S289</f>
        <v>-3.0993530945254418E-2</v>
      </c>
      <c r="T289" s="53">
        <f>Úrvinnsla!T289</f>
        <v>2.7034855653181422E-2</v>
      </c>
      <c r="V289" s="45">
        <f>Úrvinnsla!V289</f>
        <v>21220</v>
      </c>
      <c r="W289" s="46">
        <f>Úrvinnsla!W289</f>
        <v>10717</v>
      </c>
      <c r="X289" s="47">
        <f>Úrvinnsla!X289</f>
        <v>10503</v>
      </c>
      <c r="Y289" s="10">
        <f>Úrvinnsla!Y289</f>
        <v>-3.2907443401469581E-2</v>
      </c>
      <c r="Z289" s="53">
        <f>Úrvinnsla!Z289</f>
        <v>3.2250338531831201E-2</v>
      </c>
    </row>
    <row r="290" spans="2:26" x14ac:dyDescent="0.35">
      <c r="B290" s="95" t="s">
        <v>60</v>
      </c>
      <c r="C290" s="103">
        <f>Úrvinnsla!C290</f>
        <v>309</v>
      </c>
      <c r="D290" s="104">
        <f>Úrvinnsla!D290</f>
        <v>167</v>
      </c>
      <c r="E290" s="105">
        <f>Úrvinnsla!E290</f>
        <v>142</v>
      </c>
      <c r="F290" s="106">
        <f>Úrvinnsla!F290</f>
        <v>328</v>
      </c>
      <c r="G290" s="107">
        <f>Úrvinnsla!G290</f>
        <v>177</v>
      </c>
      <c r="H290" s="108">
        <f>Úrvinnsla!H290</f>
        <v>151</v>
      </c>
      <c r="I290" s="109">
        <f>Úrvinnsla!I290</f>
        <v>46</v>
      </c>
      <c r="J290" s="104">
        <f>Úrvinnsla!J290</f>
        <v>26</v>
      </c>
      <c r="K290" s="105">
        <f>Úrvinnsla!K290</f>
        <v>20</v>
      </c>
      <c r="L290" s="106">
        <f>Úrvinnsla!L290</f>
        <v>2</v>
      </c>
      <c r="M290" s="107">
        <f>Úrvinnsla!M290</f>
        <v>2</v>
      </c>
      <c r="N290" s="108">
        <f>Úrvinnsla!N290</f>
        <v>0</v>
      </c>
      <c r="P290" s="45">
        <f>Úrvinnsla!P290</f>
        <v>685</v>
      </c>
      <c r="Q290" s="46">
        <f>Úrvinnsla!Q290</f>
        <v>372</v>
      </c>
      <c r="R290" s="47">
        <f>Úrvinnsla!R290</f>
        <v>313</v>
      </c>
      <c r="S290" s="52">
        <f>Úrvinnsla!S290</f>
        <v>-3.5917736796369608E-2</v>
      </c>
      <c r="T290" s="53">
        <f>Úrvinnsla!T290</f>
        <v>3.0221106498020664E-2</v>
      </c>
      <c r="V290" s="45">
        <f>Úrvinnsla!V290</f>
        <v>21038</v>
      </c>
      <c r="W290" s="46">
        <f>Úrvinnsla!W290</f>
        <v>10592</v>
      </c>
      <c r="X290" s="47">
        <f>Úrvinnsla!X290</f>
        <v>10446</v>
      </c>
      <c r="Y290" s="10">
        <f>Úrvinnsla!Y290</f>
        <v>-3.2523620463596699E-2</v>
      </c>
      <c r="Z290" s="53">
        <f>Úrvinnsla!Z290</f>
        <v>3.2075315272161169E-2</v>
      </c>
    </row>
    <row r="291" spans="2:26" x14ac:dyDescent="0.35">
      <c r="B291" s="95" t="s">
        <v>61</v>
      </c>
      <c r="C291" s="103">
        <f>Úrvinnsla!C291</f>
        <v>339</v>
      </c>
      <c r="D291" s="104">
        <f>Úrvinnsla!D291</f>
        <v>184</v>
      </c>
      <c r="E291" s="105">
        <f>Úrvinnsla!E291</f>
        <v>155</v>
      </c>
      <c r="F291" s="106">
        <f>Úrvinnsla!F291</f>
        <v>316</v>
      </c>
      <c r="G291" s="107">
        <f>Úrvinnsla!G291</f>
        <v>161</v>
      </c>
      <c r="H291" s="108">
        <f>Úrvinnsla!H291</f>
        <v>155</v>
      </c>
      <c r="I291" s="109">
        <f>Úrvinnsla!I291</f>
        <v>34</v>
      </c>
      <c r="J291" s="104">
        <f>Úrvinnsla!J291</f>
        <v>17</v>
      </c>
      <c r="K291" s="105">
        <f>Úrvinnsla!K291</f>
        <v>17</v>
      </c>
      <c r="L291" s="106">
        <f>Úrvinnsla!L291</f>
        <v>6</v>
      </c>
      <c r="M291" s="107">
        <f>Úrvinnsla!M291</f>
        <v>4</v>
      </c>
      <c r="N291" s="108">
        <f>Úrvinnsla!N291</f>
        <v>2</v>
      </c>
      <c r="P291" s="45">
        <f>Úrvinnsla!P291</f>
        <v>695</v>
      </c>
      <c r="Q291" s="46">
        <f>Úrvinnsla!Q291</f>
        <v>366</v>
      </c>
      <c r="R291" s="47">
        <f>Úrvinnsla!R291</f>
        <v>329</v>
      </c>
      <c r="S291" s="52">
        <f>Úrvinnsla!S291</f>
        <v>-3.5338418460944286E-2</v>
      </c>
      <c r="T291" s="53">
        <f>Úrvinnsla!T291</f>
        <v>3.1765955392488172E-2</v>
      </c>
      <c r="V291" s="45">
        <f>Úrvinnsla!V291</f>
        <v>21329</v>
      </c>
      <c r="W291" s="46">
        <f>Úrvinnsla!W291</f>
        <v>10515</v>
      </c>
      <c r="X291" s="47">
        <f>Úrvinnsla!X291</f>
        <v>10814</v>
      </c>
      <c r="Y291" s="10">
        <f>Úrvinnsla!Y291</f>
        <v>-3.2287185533867002E-2</v>
      </c>
      <c r="Z291" s="53">
        <f>Úrvinnsla!Z291</f>
        <v>3.3205290001258936E-2</v>
      </c>
    </row>
    <row r="292" spans="2:26" x14ac:dyDescent="0.35">
      <c r="B292" s="95" t="s">
        <v>62</v>
      </c>
      <c r="C292" s="103">
        <f>Úrvinnsla!C292</f>
        <v>360</v>
      </c>
      <c r="D292" s="104">
        <f>Úrvinnsla!D292</f>
        <v>202</v>
      </c>
      <c r="E292" s="105">
        <f>Úrvinnsla!E292</f>
        <v>158</v>
      </c>
      <c r="F292" s="106">
        <f>Úrvinnsla!F292</f>
        <v>319</v>
      </c>
      <c r="G292" s="107">
        <f>Úrvinnsla!G292</f>
        <v>152</v>
      </c>
      <c r="H292" s="108">
        <f>Úrvinnsla!H292</f>
        <v>167</v>
      </c>
      <c r="I292" s="109">
        <f>Úrvinnsla!I292</f>
        <v>53</v>
      </c>
      <c r="J292" s="104">
        <f>Úrvinnsla!J292</f>
        <v>22</v>
      </c>
      <c r="K292" s="105">
        <f>Úrvinnsla!K292</f>
        <v>31</v>
      </c>
      <c r="L292" s="106">
        <f>Úrvinnsla!L292</f>
        <v>10</v>
      </c>
      <c r="M292" s="107">
        <f>Úrvinnsla!M292</f>
        <v>5</v>
      </c>
      <c r="N292" s="108">
        <f>Úrvinnsla!N292</f>
        <v>5</v>
      </c>
      <c r="P292" s="45">
        <f>Úrvinnsla!P292</f>
        <v>742</v>
      </c>
      <c r="Q292" s="46">
        <f>Úrvinnsla!Q292</f>
        <v>381</v>
      </c>
      <c r="R292" s="47">
        <f>Úrvinnsla!R292</f>
        <v>361</v>
      </c>
      <c r="S292" s="52">
        <f>Úrvinnsla!S292</f>
        <v>-3.6786714299507577E-2</v>
      </c>
      <c r="T292" s="53">
        <f>Úrvinnsla!T292</f>
        <v>3.4855653181423189E-2</v>
      </c>
      <c r="V292" s="45">
        <f>Úrvinnsla!V292</f>
        <v>21598</v>
      </c>
      <c r="W292" s="46">
        <f>Úrvinnsla!W292</f>
        <v>10781</v>
      </c>
      <c r="X292" s="47">
        <f>Úrvinnsla!X292</f>
        <v>10817</v>
      </c>
      <c r="Y292" s="10">
        <f>Úrvinnsla!Y292</f>
        <v>-3.31039607456605E-2</v>
      </c>
      <c r="Z292" s="53">
        <f>Úrvinnsla!Z292</f>
        <v>3.3214501751767891E-2</v>
      </c>
    </row>
    <row r="293" spans="2:26" x14ac:dyDescent="0.35">
      <c r="B293" s="95" t="s">
        <v>63</v>
      </c>
      <c r="C293" s="103">
        <f>Úrvinnsla!C293</f>
        <v>287</v>
      </c>
      <c r="D293" s="104">
        <f>Úrvinnsla!D293</f>
        <v>169</v>
      </c>
      <c r="E293" s="105">
        <f>Úrvinnsla!E293</f>
        <v>118</v>
      </c>
      <c r="F293" s="106">
        <f>Úrvinnsla!F293</f>
        <v>311</v>
      </c>
      <c r="G293" s="107">
        <f>Úrvinnsla!G293</f>
        <v>169</v>
      </c>
      <c r="H293" s="108">
        <f>Úrvinnsla!H293</f>
        <v>142</v>
      </c>
      <c r="I293" s="109">
        <f>Úrvinnsla!I293</f>
        <v>56</v>
      </c>
      <c r="J293" s="104">
        <f>Úrvinnsla!J293</f>
        <v>35</v>
      </c>
      <c r="K293" s="105">
        <f>Úrvinnsla!K293</f>
        <v>21</v>
      </c>
      <c r="L293" s="106">
        <f>Úrvinnsla!L293</f>
        <v>7</v>
      </c>
      <c r="M293" s="107">
        <f>Úrvinnsla!M293</f>
        <v>4</v>
      </c>
      <c r="N293" s="108">
        <f>Úrvinnsla!N293</f>
        <v>3</v>
      </c>
      <c r="P293" s="45">
        <f>Úrvinnsla!P293</f>
        <v>661</v>
      </c>
      <c r="Q293" s="46">
        <f>Úrvinnsla!Q293</f>
        <v>377</v>
      </c>
      <c r="R293" s="47">
        <f>Úrvinnsla!R293</f>
        <v>284</v>
      </c>
      <c r="S293" s="52">
        <f>Úrvinnsla!S293</f>
        <v>-3.6400502075890705E-2</v>
      </c>
      <c r="T293" s="53">
        <f>Úrvinnsla!T293</f>
        <v>2.7421067876798301E-2</v>
      </c>
      <c r="V293" s="45">
        <f>Úrvinnsla!V293</f>
        <v>20062</v>
      </c>
      <c r="W293" s="46">
        <f>Úrvinnsla!W293</f>
        <v>10060</v>
      </c>
      <c r="X293" s="47">
        <f>Úrvinnsla!X293</f>
        <v>10002</v>
      </c>
      <c r="Y293" s="10">
        <f>Úrvinnsla!Y293</f>
        <v>-3.0890070040009703E-2</v>
      </c>
      <c r="Z293" s="53">
        <f>Úrvinnsla!Z293</f>
        <v>3.0711976196836684E-2</v>
      </c>
    </row>
    <row r="294" spans="2:26" x14ac:dyDescent="0.35">
      <c r="B294" s="95" t="s">
        <v>64</v>
      </c>
      <c r="C294" s="103">
        <f>Úrvinnsla!C294</f>
        <v>276</v>
      </c>
      <c r="D294" s="104">
        <f>Úrvinnsla!D294</f>
        <v>157</v>
      </c>
      <c r="E294" s="105">
        <f>Úrvinnsla!E294</f>
        <v>119</v>
      </c>
      <c r="F294" s="106">
        <f>Úrvinnsla!F294</f>
        <v>285</v>
      </c>
      <c r="G294" s="107">
        <f>Úrvinnsla!G294</f>
        <v>154</v>
      </c>
      <c r="H294" s="108">
        <f>Úrvinnsla!H294</f>
        <v>131</v>
      </c>
      <c r="I294" s="109">
        <f>Úrvinnsla!I294</f>
        <v>42</v>
      </c>
      <c r="J294" s="104">
        <f>Úrvinnsla!J294</f>
        <v>20</v>
      </c>
      <c r="K294" s="105">
        <f>Úrvinnsla!K294</f>
        <v>22</v>
      </c>
      <c r="L294" s="106">
        <f>Úrvinnsla!L294</f>
        <v>7</v>
      </c>
      <c r="M294" s="107">
        <f>Úrvinnsla!M294</f>
        <v>4</v>
      </c>
      <c r="N294" s="108">
        <f>Úrvinnsla!N294</f>
        <v>3</v>
      </c>
      <c r="P294" s="45">
        <f>Úrvinnsla!P294</f>
        <v>610</v>
      </c>
      <c r="Q294" s="46">
        <f>Úrvinnsla!Q294</f>
        <v>335</v>
      </c>
      <c r="R294" s="47">
        <f>Úrvinnsla!R294</f>
        <v>275</v>
      </c>
      <c r="S294" s="52">
        <f>Úrvinnsla!S294</f>
        <v>-3.2345273727913487E-2</v>
      </c>
      <c r="T294" s="53">
        <f>Úrvinnsla!T294</f>
        <v>2.6552090373660325E-2</v>
      </c>
      <c r="V294" s="45">
        <f>Úrvinnsla!V294</f>
        <v>17141</v>
      </c>
      <c r="W294" s="46">
        <f>Úrvinnsla!W294</f>
        <v>8701</v>
      </c>
      <c r="X294" s="47">
        <f>Úrvinnsla!X294</f>
        <v>8440</v>
      </c>
      <c r="Y294" s="10">
        <f>Úrvinnsla!Y294</f>
        <v>-2.6717147059455708E-2</v>
      </c>
      <c r="Z294" s="53">
        <f>Úrvinnsla!Z294</f>
        <v>2.5915724765177128E-2</v>
      </c>
    </row>
    <row r="295" spans="2:26" x14ac:dyDescent="0.35">
      <c r="B295" s="95" t="s">
        <v>65</v>
      </c>
      <c r="C295" s="103">
        <f>Úrvinnsla!C295</f>
        <v>220</v>
      </c>
      <c r="D295" s="104">
        <f>Úrvinnsla!D295</f>
        <v>117</v>
      </c>
      <c r="E295" s="105">
        <f>Úrvinnsla!E295</f>
        <v>103</v>
      </c>
      <c r="F295" s="106">
        <f>Úrvinnsla!F295</f>
        <v>224</v>
      </c>
      <c r="G295" s="107">
        <f>Úrvinnsla!G295</f>
        <v>122</v>
      </c>
      <c r="H295" s="108">
        <f>Úrvinnsla!H295</f>
        <v>102</v>
      </c>
      <c r="I295" s="109">
        <f>Úrvinnsla!I295</f>
        <v>40</v>
      </c>
      <c r="J295" s="104">
        <f>Úrvinnsla!J295</f>
        <v>25</v>
      </c>
      <c r="K295" s="105">
        <f>Úrvinnsla!K295</f>
        <v>15</v>
      </c>
      <c r="L295" s="106">
        <f>Úrvinnsla!L295</f>
        <v>3</v>
      </c>
      <c r="M295" s="107">
        <f>Úrvinnsla!M295</f>
        <v>2</v>
      </c>
      <c r="N295" s="108">
        <f>Úrvinnsla!N295</f>
        <v>1</v>
      </c>
      <c r="P295" s="45">
        <f>Úrvinnsla!P295</f>
        <v>487</v>
      </c>
      <c r="Q295" s="46">
        <f>Úrvinnsla!Q295</f>
        <v>266</v>
      </c>
      <c r="R295" s="47">
        <f>Úrvinnsla!R295</f>
        <v>221</v>
      </c>
      <c r="S295" s="52">
        <f>Úrvinnsla!S295</f>
        <v>-2.5683112870522353E-2</v>
      </c>
      <c r="T295" s="53">
        <f>Úrvinnsla!T295</f>
        <v>2.1338225354832482E-2</v>
      </c>
      <c r="V295" s="45">
        <f>Úrvinnsla!V295</f>
        <v>13870</v>
      </c>
      <c r="W295" s="46">
        <f>Úrvinnsla!W295</f>
        <v>7015</v>
      </c>
      <c r="X295" s="47">
        <f>Úrvinnsla!X295</f>
        <v>6855</v>
      </c>
      <c r="Y295" s="10">
        <f>Úrvinnsla!Y295</f>
        <v>-2.1540143273426248E-2</v>
      </c>
      <c r="Z295" s="53">
        <f>Úrvinnsla!Z295</f>
        <v>2.1048849912948957E-2</v>
      </c>
    </row>
    <row r="296" spans="2:26" x14ac:dyDescent="0.35">
      <c r="B296" s="95" t="s">
        <v>66</v>
      </c>
      <c r="C296" s="103">
        <f>Úrvinnsla!C296</f>
        <v>154</v>
      </c>
      <c r="D296" s="104">
        <f>Úrvinnsla!D296</f>
        <v>85</v>
      </c>
      <c r="E296" s="105">
        <f>Úrvinnsla!E296</f>
        <v>69</v>
      </c>
      <c r="F296" s="106">
        <f>Úrvinnsla!F296</f>
        <v>178</v>
      </c>
      <c r="G296" s="107">
        <f>Úrvinnsla!G296</f>
        <v>100</v>
      </c>
      <c r="H296" s="108">
        <f>Úrvinnsla!H296</f>
        <v>78</v>
      </c>
      <c r="I296" s="109">
        <f>Úrvinnsla!I296</f>
        <v>27</v>
      </c>
      <c r="J296" s="104">
        <f>Úrvinnsla!J296</f>
        <v>18</v>
      </c>
      <c r="K296" s="105">
        <f>Úrvinnsla!K296</f>
        <v>9</v>
      </c>
      <c r="L296" s="106">
        <f>Úrvinnsla!L296</f>
        <v>2</v>
      </c>
      <c r="M296" s="107">
        <f>Úrvinnsla!M296</f>
        <v>1</v>
      </c>
      <c r="N296" s="108">
        <f>Úrvinnsla!N296</f>
        <v>1</v>
      </c>
      <c r="P296" s="45">
        <f>Úrvinnsla!P296</f>
        <v>361</v>
      </c>
      <c r="Q296" s="46">
        <f>Úrvinnsla!Q296</f>
        <v>204</v>
      </c>
      <c r="R296" s="47">
        <f>Úrvinnsla!R296</f>
        <v>157</v>
      </c>
      <c r="S296" s="52">
        <f>Úrvinnsla!S296</f>
        <v>-1.9696823404460752E-2</v>
      </c>
      <c r="T296" s="53">
        <f>Úrvinnsla!T296</f>
        <v>1.5158829776962441E-2</v>
      </c>
      <c r="V296" s="45">
        <f>Úrvinnsla!V296</f>
        <v>9781</v>
      </c>
      <c r="W296" s="46">
        <f>Úrvinnsla!W296</f>
        <v>4690</v>
      </c>
      <c r="X296" s="47">
        <f>Úrvinnsla!X296</f>
        <v>5091</v>
      </c>
      <c r="Y296" s="10">
        <f>Úrvinnsla!Y296</f>
        <v>-1.4401036628990607E-2</v>
      </c>
      <c r="Z296" s="53">
        <f>Úrvinnsla!Z296</f>
        <v>1.5632340613686818E-2</v>
      </c>
    </row>
    <row r="297" spans="2:26" x14ac:dyDescent="0.35">
      <c r="B297" s="95" t="s">
        <v>67</v>
      </c>
      <c r="C297" s="103">
        <f>Úrvinnsla!C297</f>
        <v>113</v>
      </c>
      <c r="D297" s="104">
        <f>Úrvinnsla!D297</f>
        <v>56</v>
      </c>
      <c r="E297" s="105">
        <f>Úrvinnsla!E297</f>
        <v>57</v>
      </c>
      <c r="F297" s="106">
        <f>Úrvinnsla!F297</f>
        <v>122</v>
      </c>
      <c r="G297" s="107">
        <f>Úrvinnsla!G297</f>
        <v>60</v>
      </c>
      <c r="H297" s="108">
        <f>Úrvinnsla!H297</f>
        <v>62</v>
      </c>
      <c r="I297" s="109">
        <f>Úrvinnsla!I297</f>
        <v>21</v>
      </c>
      <c r="J297" s="104">
        <f>Úrvinnsla!J297</f>
        <v>8</v>
      </c>
      <c r="K297" s="105">
        <f>Úrvinnsla!K297</f>
        <v>13</v>
      </c>
      <c r="L297" s="106">
        <f>Úrvinnsla!L297</f>
        <v>1</v>
      </c>
      <c r="M297" s="107">
        <f>Úrvinnsla!M297</f>
        <v>0</v>
      </c>
      <c r="N297" s="108">
        <f>Úrvinnsla!N297</f>
        <v>1</v>
      </c>
      <c r="P297" s="45">
        <f>Úrvinnsla!P297</f>
        <v>257</v>
      </c>
      <c r="Q297" s="46">
        <f>Úrvinnsla!Q297</f>
        <v>124</v>
      </c>
      <c r="R297" s="47">
        <f>Úrvinnsla!R297</f>
        <v>133</v>
      </c>
      <c r="S297" s="52">
        <f>Úrvinnsla!S297</f>
        <v>-1.1972578932123201E-2</v>
      </c>
      <c r="T297" s="53">
        <f>Úrvinnsla!T297</f>
        <v>1.2841556435261177E-2</v>
      </c>
      <c r="V297" s="45">
        <f>Úrvinnsla!V297</f>
        <v>7574</v>
      </c>
      <c r="W297" s="46">
        <f>Úrvinnsla!W297</f>
        <v>3562</v>
      </c>
      <c r="X297" s="47">
        <f>Úrvinnsla!X297</f>
        <v>4012</v>
      </c>
      <c r="Y297" s="10">
        <f>Úrvinnsla!Y297</f>
        <v>-1.0937418437625702E-2</v>
      </c>
      <c r="Z297" s="53">
        <f>Úrvinnsla!Z297</f>
        <v>1.2319181013968084E-2</v>
      </c>
    </row>
    <row r="298" spans="2:26" x14ac:dyDescent="0.35">
      <c r="B298" s="95" t="s">
        <v>68</v>
      </c>
      <c r="C298" s="103">
        <f>Úrvinnsla!C298</f>
        <v>72</v>
      </c>
      <c r="D298" s="104">
        <f>Úrvinnsla!D298</f>
        <v>42</v>
      </c>
      <c r="E298" s="105">
        <f>Úrvinnsla!E298</f>
        <v>30</v>
      </c>
      <c r="F298" s="106">
        <f>Úrvinnsla!F298</f>
        <v>83</v>
      </c>
      <c r="G298" s="107">
        <f>Úrvinnsla!G298</f>
        <v>42</v>
      </c>
      <c r="H298" s="108">
        <f>Úrvinnsla!H298</f>
        <v>41</v>
      </c>
      <c r="I298" s="109">
        <f>Úrvinnsla!I298</f>
        <v>29</v>
      </c>
      <c r="J298" s="104">
        <f>Úrvinnsla!J298</f>
        <v>18</v>
      </c>
      <c r="K298" s="105">
        <f>Úrvinnsla!K298</f>
        <v>11</v>
      </c>
      <c r="L298" s="106">
        <f>Úrvinnsla!L298</f>
        <v>2</v>
      </c>
      <c r="M298" s="107">
        <f>Úrvinnsla!M298</f>
        <v>2</v>
      </c>
      <c r="N298" s="108">
        <f>Úrvinnsla!N298</f>
        <v>0</v>
      </c>
      <c r="P298" s="45">
        <f>Úrvinnsla!P298</f>
        <v>186</v>
      </c>
      <c r="Q298" s="46">
        <f>Úrvinnsla!Q298</f>
        <v>104</v>
      </c>
      <c r="R298" s="47">
        <f>Úrvinnsla!R298</f>
        <v>82</v>
      </c>
      <c r="S298" s="52">
        <f>Úrvinnsla!S298</f>
        <v>-1.0041517814038814E-2</v>
      </c>
      <c r="T298" s="53">
        <f>Úrvinnsla!T298</f>
        <v>7.9173505841459886E-3</v>
      </c>
      <c r="V298" s="45">
        <f>Úrvinnsla!V298</f>
        <v>6262</v>
      </c>
      <c r="W298" s="46">
        <f>Úrvinnsla!W298</f>
        <v>2786</v>
      </c>
      <c r="X298" s="47">
        <f>Úrvinnsla!X298</f>
        <v>3476</v>
      </c>
      <c r="Y298" s="10">
        <f>Úrvinnsla!Y298</f>
        <v>-8.5546456393108383E-3</v>
      </c>
      <c r="Z298" s="53">
        <f>Úrvinnsla!Z298</f>
        <v>1.0673348256369158E-2</v>
      </c>
    </row>
    <row r="299" spans="2:26" x14ac:dyDescent="0.35">
      <c r="B299" s="95" t="s">
        <v>69</v>
      </c>
      <c r="C299" s="103">
        <f>Úrvinnsla!C299</f>
        <v>57</v>
      </c>
      <c r="D299" s="104">
        <f>Úrvinnsla!D299</f>
        <v>20</v>
      </c>
      <c r="E299" s="105">
        <f>Úrvinnsla!E299</f>
        <v>37</v>
      </c>
      <c r="F299" s="106">
        <f>Úrvinnsla!F299</f>
        <v>65</v>
      </c>
      <c r="G299" s="107">
        <f>Úrvinnsla!G299</f>
        <v>32</v>
      </c>
      <c r="H299" s="108">
        <f>Úrvinnsla!H299</f>
        <v>33</v>
      </c>
      <c r="I299" s="109">
        <f>Úrvinnsla!I299</f>
        <v>22</v>
      </c>
      <c r="J299" s="104">
        <f>Úrvinnsla!J299</f>
        <v>7</v>
      </c>
      <c r="K299" s="105">
        <f>Úrvinnsla!K299</f>
        <v>15</v>
      </c>
      <c r="L299" s="106">
        <f>Úrvinnsla!L299</f>
        <v>1</v>
      </c>
      <c r="M299" s="107">
        <f>Úrvinnsla!M299</f>
        <v>0</v>
      </c>
      <c r="N299" s="108">
        <f>Úrvinnsla!N299</f>
        <v>1</v>
      </c>
      <c r="P299" s="45">
        <f>Úrvinnsla!P299</f>
        <v>145</v>
      </c>
      <c r="Q299" s="46">
        <f>Úrvinnsla!Q299</f>
        <v>59</v>
      </c>
      <c r="R299" s="47">
        <f>Úrvinnsla!R299</f>
        <v>86</v>
      </c>
      <c r="S299" s="52">
        <f>Úrvinnsla!S299</f>
        <v>-5.696630298348943E-3</v>
      </c>
      <c r="T299" s="53">
        <f>Úrvinnsla!T299</f>
        <v>8.3035628077628657E-3</v>
      </c>
      <c r="V299" s="45">
        <f>Úrvinnsla!V299</f>
        <v>3722</v>
      </c>
      <c r="W299" s="46">
        <f>Úrvinnsla!W299</f>
        <v>1481</v>
      </c>
      <c r="X299" s="47">
        <f>Úrvinnsla!X299</f>
        <v>2241</v>
      </c>
      <c r="Y299" s="10">
        <f>Úrvinnsla!Y299</f>
        <v>-4.5475341679179293E-3</v>
      </c>
      <c r="Z299" s="53">
        <f>Úrvinnsla!Z299</f>
        <v>6.8811776301850643E-3</v>
      </c>
    </row>
    <row r="300" spans="2:26" x14ac:dyDescent="0.35">
      <c r="B300" s="95" t="s">
        <v>70</v>
      </c>
      <c r="C300" s="103">
        <f>Úrvinnsla!C300</f>
        <v>17</v>
      </c>
      <c r="D300" s="104">
        <f>Úrvinnsla!D300</f>
        <v>6</v>
      </c>
      <c r="E300" s="105">
        <f>Úrvinnsla!E300</f>
        <v>11</v>
      </c>
      <c r="F300" s="106">
        <f>Úrvinnsla!F300</f>
        <v>17</v>
      </c>
      <c r="G300" s="107">
        <f>Úrvinnsla!G300</f>
        <v>6</v>
      </c>
      <c r="H300" s="108">
        <f>Úrvinnsla!H300</f>
        <v>11</v>
      </c>
      <c r="I300" s="109">
        <f>Úrvinnsla!I300</f>
        <v>2</v>
      </c>
      <c r="J300" s="104">
        <f>Úrvinnsla!J300</f>
        <v>1</v>
      </c>
      <c r="K300" s="105">
        <f>Úrvinnsla!K300</f>
        <v>1</v>
      </c>
      <c r="L300" s="106">
        <f>Úrvinnsla!L300</f>
        <v>1</v>
      </c>
      <c r="M300" s="107">
        <f>Úrvinnsla!M300</f>
        <v>1</v>
      </c>
      <c r="N300" s="108">
        <f>Úrvinnsla!N300</f>
        <v>0</v>
      </c>
      <c r="P300" s="45">
        <f>Úrvinnsla!P300</f>
        <v>37</v>
      </c>
      <c r="Q300" s="46">
        <f>Úrvinnsla!Q300</f>
        <v>14</v>
      </c>
      <c r="R300" s="47">
        <f>Úrvinnsla!R300</f>
        <v>23</v>
      </c>
      <c r="S300" s="52">
        <f>Úrvinnsla!S300</f>
        <v>-1.3517427826590712E-3</v>
      </c>
      <c r="T300" s="53">
        <f>Úrvinnsla!T300</f>
        <v>2.2207202857970456E-3</v>
      </c>
      <c r="V300" s="45">
        <f>Úrvinnsla!V300</f>
        <v>1498</v>
      </c>
      <c r="W300" s="46">
        <f>Úrvinnsla!W300</f>
        <v>492</v>
      </c>
      <c r="X300" s="47">
        <f>Úrvinnsla!X300</f>
        <v>1006</v>
      </c>
      <c r="Y300" s="10">
        <f>Úrvinnsla!Y300</f>
        <v>-1.5107270834676713E-3</v>
      </c>
      <c r="Z300" s="53">
        <f>Úrvinnsla!Z300</f>
        <v>3.0890070040009705E-3</v>
      </c>
    </row>
    <row r="301" spans="2:26" x14ac:dyDescent="0.35">
      <c r="B301" s="95" t="s">
        <v>71</v>
      </c>
      <c r="C301" s="103">
        <f>Úrvinnsla!C301</f>
        <v>5</v>
      </c>
      <c r="D301" s="104">
        <f>Úrvinnsla!D301</f>
        <v>3</v>
      </c>
      <c r="E301" s="105">
        <f>Úrvinnsla!E301</f>
        <v>2</v>
      </c>
      <c r="F301" s="106">
        <f>Úrvinnsla!F301</f>
        <v>5</v>
      </c>
      <c r="G301" s="107">
        <f>Úrvinnsla!G301</f>
        <v>3</v>
      </c>
      <c r="H301" s="108">
        <f>Úrvinnsla!H301</f>
        <v>2</v>
      </c>
      <c r="I301" s="109">
        <f>Úrvinnsla!I301</f>
        <v>3</v>
      </c>
      <c r="J301" s="104">
        <f>Úrvinnsla!J301</f>
        <v>1</v>
      </c>
      <c r="K301" s="105">
        <f>Úrvinnsla!K301</f>
        <v>2</v>
      </c>
      <c r="L301" s="106">
        <f>Úrvinnsla!L301</f>
        <v>0</v>
      </c>
      <c r="M301" s="107">
        <f>Úrvinnsla!M301</f>
        <v>0</v>
      </c>
      <c r="N301" s="108">
        <f>Úrvinnsla!N301</f>
        <v>0</v>
      </c>
      <c r="P301" s="45">
        <f>Úrvinnsla!P301</f>
        <v>13</v>
      </c>
      <c r="Q301" s="46">
        <f>Úrvinnsla!Q301</f>
        <v>7</v>
      </c>
      <c r="R301" s="47">
        <f>Úrvinnsla!R301</f>
        <v>6</v>
      </c>
      <c r="S301" s="52">
        <f>Úrvinnsla!S301</f>
        <v>-6.758713913295356E-4</v>
      </c>
      <c r="T301" s="53">
        <f>Úrvinnsla!T301</f>
        <v>5.7931833542531621E-4</v>
      </c>
      <c r="V301" s="45">
        <f>Úrvinnsla!V301</f>
        <v>300</v>
      </c>
      <c r="W301" s="46">
        <f>Úrvinnsla!W301</f>
        <v>91</v>
      </c>
      <c r="X301" s="47">
        <f>Úrvinnsla!X301</f>
        <v>209</v>
      </c>
      <c r="Y301" s="10">
        <f>Úrvinnsla!Y301</f>
        <v>-2.7942309877145954E-4</v>
      </c>
      <c r="Z301" s="53">
        <f>Úrvinnsla!Z301</f>
        <v>6.4175195212346197E-4</v>
      </c>
    </row>
    <row r="302" spans="2:26" ht="15" thickBot="1" x14ac:dyDescent="0.4">
      <c r="B302" s="95" t="s">
        <v>72</v>
      </c>
      <c r="C302" s="110">
        <f>Úrvinnsla!C302</f>
        <v>1</v>
      </c>
      <c r="D302" s="111">
        <f>Úrvinnsla!D302</f>
        <v>1</v>
      </c>
      <c r="E302" s="112">
        <f>Úrvinnsla!E302</f>
        <v>0</v>
      </c>
      <c r="F302" s="113">
        <f>Úrvinnsla!F302</f>
        <v>0</v>
      </c>
      <c r="G302" s="114">
        <f>Úrvinnsla!G302</f>
        <v>0</v>
      </c>
      <c r="H302" s="115">
        <f>Úrvinnsla!H302</f>
        <v>0</v>
      </c>
      <c r="I302" s="116">
        <f>Úrvinnsla!I302</f>
        <v>0</v>
      </c>
      <c r="J302" s="111">
        <f>Úrvinnsla!J302</f>
        <v>0</v>
      </c>
      <c r="K302" s="112">
        <f>Úrvinnsla!K302</f>
        <v>0</v>
      </c>
      <c r="L302" s="113">
        <f>Úrvinnsla!L302</f>
        <v>0</v>
      </c>
      <c r="M302" s="114">
        <f>Úrvinnsla!M302</f>
        <v>0</v>
      </c>
      <c r="N302" s="115">
        <f>Úrvinnsla!N302</f>
        <v>0</v>
      </c>
      <c r="P302" s="48">
        <f>Úrvinnsla!P302</f>
        <v>1</v>
      </c>
      <c r="Q302" s="49">
        <f>Úrvinnsla!Q302</f>
        <v>1</v>
      </c>
      <c r="R302" s="50">
        <f>Úrvinnsla!R302</f>
        <v>0</v>
      </c>
      <c r="S302" s="54">
        <f>Úrvinnsla!S302</f>
        <v>-9.6553055904219373E-5</v>
      </c>
      <c r="T302" s="55">
        <f>Úrvinnsla!T302</f>
        <v>0</v>
      </c>
      <c r="V302" s="48">
        <f>Úrvinnsla!V302</f>
        <v>35</v>
      </c>
      <c r="W302" s="49">
        <f>Úrvinnsla!W302</f>
        <v>6</v>
      </c>
      <c r="X302" s="50">
        <f>Úrvinnsla!X302</f>
        <v>29</v>
      </c>
      <c r="Y302" s="60">
        <f>Úrvinnsla!Y302</f>
        <v>-1.842350101789843E-5</v>
      </c>
      <c r="Z302" s="55">
        <f>Úrvinnsla!Z302</f>
        <v>8.9046921586509079E-5</v>
      </c>
    </row>
    <row r="303" spans="2:26" x14ac:dyDescent="0.35">
      <c r="C303" s="137"/>
      <c r="D303" s="137"/>
      <c r="H303" s="137"/>
      <c r="I303" s="137"/>
      <c r="J303" s="138"/>
      <c r="O303" s="2" t="s">
        <v>47</v>
      </c>
      <c r="P303" s="9">
        <f>SUM(P282:P302)</f>
        <v>10357</v>
      </c>
      <c r="Q303" s="9">
        <f>SUM(Q282:Q302)</f>
        <v>5456</v>
      </c>
      <c r="R303" s="9">
        <f>SUM(R282:R302)</f>
        <v>4901</v>
      </c>
      <c r="U303" s="2" t="s">
        <v>47</v>
      </c>
      <c r="V303" s="9">
        <f>SUM(V282:V302)</f>
        <v>325671</v>
      </c>
      <c r="W303" s="9">
        <f>SUM(W282:W302)</f>
        <v>163318</v>
      </c>
      <c r="X303" s="9">
        <f>SUM(X282:X302)</f>
        <v>162353</v>
      </c>
    </row>
    <row r="304" spans="2:26" ht="15" thickBot="1" x14ac:dyDescent="0.4"/>
    <row r="305" spans="1:26" ht="21.5" thickBot="1" x14ac:dyDescent="0.55000000000000004">
      <c r="A305" s="2" t="s">
        <v>45</v>
      </c>
      <c r="B305" s="94">
        <v>2015</v>
      </c>
      <c r="C305" s="227" t="s">
        <v>35</v>
      </c>
      <c r="D305" s="228"/>
      <c r="E305" s="229"/>
      <c r="F305" s="227" t="s">
        <v>36</v>
      </c>
      <c r="G305" s="228"/>
      <c r="H305" s="229"/>
      <c r="I305" s="227" t="s">
        <v>37</v>
      </c>
      <c r="J305" s="228"/>
      <c r="K305" s="229"/>
      <c r="L305" s="227" t="s">
        <v>38</v>
      </c>
      <c r="M305" s="228"/>
      <c r="N305" s="229"/>
      <c r="O305" s="51"/>
      <c r="P305" s="230" t="s">
        <v>45</v>
      </c>
      <c r="Q305" s="231"/>
      <c r="R305" s="232"/>
      <c r="S305" s="233">
        <f>B305</f>
        <v>2015</v>
      </c>
      <c r="T305" s="234"/>
      <c r="V305" s="230" t="s">
        <v>46</v>
      </c>
      <c r="W305" s="231"/>
      <c r="X305" s="232"/>
      <c r="Y305" s="233">
        <f>B305</f>
        <v>2015</v>
      </c>
      <c r="Z305" s="234"/>
    </row>
    <row r="306" spans="1:26" ht="15" thickBot="1" x14ac:dyDescent="0.4">
      <c r="A306" s="2"/>
      <c r="B306" s="95"/>
      <c r="C306" s="13" t="s">
        <v>47</v>
      </c>
      <c r="D306" s="12" t="s">
        <v>48</v>
      </c>
      <c r="E306" s="14" t="s">
        <v>49</v>
      </c>
      <c r="F306" s="13" t="s">
        <v>47</v>
      </c>
      <c r="G306" s="12" t="s">
        <v>48</v>
      </c>
      <c r="H306" s="14" t="s">
        <v>49</v>
      </c>
      <c r="I306" s="13" t="s">
        <v>47</v>
      </c>
      <c r="J306" s="12" t="s">
        <v>48</v>
      </c>
      <c r="K306" s="14" t="s">
        <v>49</v>
      </c>
      <c r="L306" s="13" t="s">
        <v>47</v>
      </c>
      <c r="M306" s="12" t="s">
        <v>48</v>
      </c>
      <c r="N306" s="14" t="s">
        <v>49</v>
      </c>
      <c r="O306" s="12"/>
      <c r="P306" s="21" t="s">
        <v>47</v>
      </c>
      <c r="Q306" s="22" t="s">
        <v>48</v>
      </c>
      <c r="R306" s="23" t="s">
        <v>49</v>
      </c>
      <c r="S306" s="18" t="s">
        <v>50</v>
      </c>
      <c r="T306" s="20" t="s">
        <v>51</v>
      </c>
      <c r="U306" s="2"/>
      <c r="V306" s="15" t="s">
        <v>47</v>
      </c>
      <c r="W306" s="16" t="s">
        <v>48</v>
      </c>
      <c r="X306" s="17" t="s">
        <v>49</v>
      </c>
      <c r="Y306" s="18" t="s">
        <v>50</v>
      </c>
      <c r="Z306" s="20" t="s">
        <v>51</v>
      </c>
    </row>
    <row r="307" spans="1:26" x14ac:dyDescent="0.35">
      <c r="B307" s="95" t="s">
        <v>52</v>
      </c>
      <c r="C307" s="96">
        <f>Úrvinnsla!C307</f>
        <v>368</v>
      </c>
      <c r="D307" s="97">
        <f>Úrvinnsla!D307</f>
        <v>193</v>
      </c>
      <c r="E307" s="98">
        <f>Úrvinnsla!E307</f>
        <v>175</v>
      </c>
      <c r="F307" s="99">
        <f>Úrvinnsla!F307</f>
        <v>326</v>
      </c>
      <c r="G307" s="100">
        <f>Úrvinnsla!G307</f>
        <v>160</v>
      </c>
      <c r="H307" s="101">
        <f>Úrvinnsla!H307</f>
        <v>166</v>
      </c>
      <c r="I307" s="102">
        <f>Úrvinnsla!I307</f>
        <v>24</v>
      </c>
      <c r="J307" s="97">
        <f>Úrvinnsla!J307</f>
        <v>9</v>
      </c>
      <c r="K307" s="98">
        <f>Úrvinnsla!K307</f>
        <v>15</v>
      </c>
      <c r="L307" s="99">
        <f>Úrvinnsla!L307</f>
        <v>0</v>
      </c>
      <c r="M307" s="100">
        <f>Úrvinnsla!M307</f>
        <v>0</v>
      </c>
      <c r="N307" s="101">
        <f>Úrvinnsla!N307</f>
        <v>0</v>
      </c>
      <c r="P307" s="42">
        <f>Úrvinnsla!P307</f>
        <v>718</v>
      </c>
      <c r="Q307" s="43">
        <f>Úrvinnsla!Q307</f>
        <v>362</v>
      </c>
      <c r="R307" s="44">
        <f>Úrvinnsla!R307</f>
        <v>356</v>
      </c>
      <c r="S307" s="52">
        <f>Úrvinnsla!S307</f>
        <v>-3.4989367871641211E-2</v>
      </c>
      <c r="T307" s="53">
        <f>Úrvinnsla!T307</f>
        <v>3.4409433597525615E-2</v>
      </c>
      <c r="V307" s="42">
        <f>Úrvinnsla!V307</f>
        <v>22679</v>
      </c>
      <c r="W307" s="43">
        <f>Úrvinnsla!W307</f>
        <v>11532</v>
      </c>
      <c r="X307" s="44">
        <f>Úrvinnsla!X307</f>
        <v>11147</v>
      </c>
      <c r="Y307" s="59">
        <f>Úrvinnsla!Y307</f>
        <v>-3.5041020966271652E-2</v>
      </c>
      <c r="Z307" s="57">
        <f>Úrvinnsla!Z307</f>
        <v>3.3871163780006076E-2</v>
      </c>
    </row>
    <row r="308" spans="1:26" x14ac:dyDescent="0.35">
      <c r="B308" s="95" t="s">
        <v>53</v>
      </c>
      <c r="C308" s="103">
        <f>Úrvinnsla!C308</f>
        <v>329</v>
      </c>
      <c r="D308" s="104">
        <f>Úrvinnsla!D308</f>
        <v>167</v>
      </c>
      <c r="E308" s="105">
        <f>Úrvinnsla!E308</f>
        <v>162</v>
      </c>
      <c r="F308" s="106">
        <f>Úrvinnsla!F308</f>
        <v>329</v>
      </c>
      <c r="G308" s="107">
        <f>Úrvinnsla!G308</f>
        <v>180</v>
      </c>
      <c r="H308" s="108">
        <f>Úrvinnsla!H308</f>
        <v>149</v>
      </c>
      <c r="I308" s="109">
        <f>Úrvinnsla!I308</f>
        <v>41</v>
      </c>
      <c r="J308" s="104">
        <f>Úrvinnsla!J308</f>
        <v>19</v>
      </c>
      <c r="K308" s="105">
        <f>Úrvinnsla!K308</f>
        <v>22</v>
      </c>
      <c r="L308" s="106">
        <f>Úrvinnsla!L308</f>
        <v>0</v>
      </c>
      <c r="M308" s="107">
        <f>Úrvinnsla!M308</f>
        <v>0</v>
      </c>
      <c r="N308" s="108">
        <f>Úrvinnsla!N308</f>
        <v>0</v>
      </c>
      <c r="P308" s="45">
        <f>Úrvinnsla!P308</f>
        <v>699</v>
      </c>
      <c r="Q308" s="46">
        <f>Úrvinnsla!Q308</f>
        <v>366</v>
      </c>
      <c r="R308" s="47">
        <f>Úrvinnsla!R308</f>
        <v>333</v>
      </c>
      <c r="S308" s="52">
        <f>Úrvinnsla!S308</f>
        <v>-3.5375990721051617E-2</v>
      </c>
      <c r="T308" s="53">
        <f>Úrvinnsla!T308</f>
        <v>3.2186352213415814E-2</v>
      </c>
      <c r="V308" s="45">
        <f>Úrvinnsla!V308</f>
        <v>22998</v>
      </c>
      <c r="W308" s="46">
        <f>Úrvinnsla!W308</f>
        <v>11852</v>
      </c>
      <c r="X308" s="47">
        <f>Úrvinnsla!X308</f>
        <v>11146</v>
      </c>
      <c r="Y308" s="10">
        <f>Úrvinnsla!Y308</f>
        <v>-3.6013369796414466E-2</v>
      </c>
      <c r="Z308" s="53">
        <f>Úrvinnsla!Z308</f>
        <v>3.3868125189911884E-2</v>
      </c>
    </row>
    <row r="309" spans="1:26" x14ac:dyDescent="0.35">
      <c r="B309" s="95" t="s">
        <v>54</v>
      </c>
      <c r="C309" s="103">
        <f>Úrvinnsla!C309</f>
        <v>319</v>
      </c>
      <c r="D309" s="104">
        <f>Úrvinnsla!D309</f>
        <v>151</v>
      </c>
      <c r="E309" s="105">
        <f>Úrvinnsla!E309</f>
        <v>168</v>
      </c>
      <c r="F309" s="106">
        <f>Úrvinnsla!F309</f>
        <v>314</v>
      </c>
      <c r="G309" s="107">
        <f>Úrvinnsla!G309</f>
        <v>159</v>
      </c>
      <c r="H309" s="108">
        <f>Úrvinnsla!H309</f>
        <v>155</v>
      </c>
      <c r="I309" s="109">
        <f>Úrvinnsla!I309</f>
        <v>51</v>
      </c>
      <c r="J309" s="104">
        <f>Úrvinnsla!J309</f>
        <v>26</v>
      </c>
      <c r="K309" s="105">
        <f>Úrvinnsla!K309</f>
        <v>25</v>
      </c>
      <c r="L309" s="106">
        <f>Úrvinnsla!L309</f>
        <v>4</v>
      </c>
      <c r="M309" s="107">
        <f>Úrvinnsla!M309</f>
        <v>4</v>
      </c>
      <c r="N309" s="108">
        <f>Úrvinnsla!N309</f>
        <v>0</v>
      </c>
      <c r="P309" s="45">
        <f>Úrvinnsla!P309</f>
        <v>688</v>
      </c>
      <c r="Q309" s="46">
        <f>Úrvinnsla!Q309</f>
        <v>340</v>
      </c>
      <c r="R309" s="47">
        <f>Úrvinnsla!R309</f>
        <v>348</v>
      </c>
      <c r="S309" s="52">
        <f>Úrvinnsla!S309</f>
        <v>-3.2862942199884011E-2</v>
      </c>
      <c r="T309" s="53">
        <f>Úrvinnsla!T309</f>
        <v>3.3636187898704817E-2</v>
      </c>
      <c r="V309" s="45">
        <f>Úrvinnsla!V309</f>
        <v>21325</v>
      </c>
      <c r="W309" s="46">
        <f>Úrvinnsla!W309</f>
        <v>10812</v>
      </c>
      <c r="X309" s="47">
        <f>Úrvinnsla!X309</f>
        <v>10513</v>
      </c>
      <c r="Y309" s="10">
        <f>Úrvinnsla!Y309</f>
        <v>-3.2853236098450318E-2</v>
      </c>
      <c r="Z309" s="53">
        <f>Úrvinnsla!Z309</f>
        <v>3.1944697660285626E-2</v>
      </c>
    </row>
    <row r="310" spans="1:26" x14ac:dyDescent="0.35">
      <c r="B310" s="95" t="s">
        <v>55</v>
      </c>
      <c r="C310" s="103">
        <f>Úrvinnsla!C310</f>
        <v>363</v>
      </c>
      <c r="D310" s="104">
        <f>Úrvinnsla!D310</f>
        <v>187</v>
      </c>
      <c r="E310" s="105">
        <f>Úrvinnsla!E310</f>
        <v>176</v>
      </c>
      <c r="F310" s="106">
        <f>Úrvinnsla!F310</f>
        <v>323</v>
      </c>
      <c r="G310" s="107">
        <f>Úrvinnsla!G310</f>
        <v>160</v>
      </c>
      <c r="H310" s="108">
        <f>Úrvinnsla!H310</f>
        <v>163</v>
      </c>
      <c r="I310" s="109">
        <f>Úrvinnsla!I310</f>
        <v>47</v>
      </c>
      <c r="J310" s="104">
        <f>Úrvinnsla!J310</f>
        <v>22</v>
      </c>
      <c r="K310" s="105">
        <f>Úrvinnsla!K310</f>
        <v>25</v>
      </c>
      <c r="L310" s="106">
        <f>Úrvinnsla!L310</f>
        <v>7</v>
      </c>
      <c r="M310" s="107">
        <f>Úrvinnsla!M310</f>
        <v>3</v>
      </c>
      <c r="N310" s="108">
        <f>Úrvinnsla!N310</f>
        <v>4</v>
      </c>
      <c r="P310" s="45">
        <f>Úrvinnsla!P310</f>
        <v>740</v>
      </c>
      <c r="Q310" s="46">
        <f>Úrvinnsla!Q310</f>
        <v>372</v>
      </c>
      <c r="R310" s="47">
        <f>Úrvinnsla!R310</f>
        <v>368</v>
      </c>
      <c r="S310" s="52">
        <f>Úrvinnsla!S310</f>
        <v>-3.5955924995167213E-2</v>
      </c>
      <c r="T310" s="53">
        <f>Úrvinnsla!T310</f>
        <v>3.5569302145756813E-2</v>
      </c>
      <c r="V310" s="45">
        <f>Úrvinnsla!V310</f>
        <v>22110</v>
      </c>
      <c r="W310" s="46">
        <f>Úrvinnsla!W310</f>
        <v>11296</v>
      </c>
      <c r="X310" s="47">
        <f>Úrvinnsla!X310</f>
        <v>10814</v>
      </c>
      <c r="Y310" s="10">
        <f>Úrvinnsla!Y310</f>
        <v>-3.4323913704041323E-2</v>
      </c>
      <c r="Z310" s="53">
        <f>Úrvinnsla!Z310</f>
        <v>3.285931327863871E-2</v>
      </c>
    </row>
    <row r="311" spans="1:26" x14ac:dyDescent="0.35">
      <c r="B311" s="95" t="s">
        <v>56</v>
      </c>
      <c r="C311" s="103">
        <f>Úrvinnsla!C311</f>
        <v>341</v>
      </c>
      <c r="D311" s="104">
        <f>Úrvinnsla!D311</f>
        <v>197</v>
      </c>
      <c r="E311" s="105">
        <f>Úrvinnsla!E311</f>
        <v>144</v>
      </c>
      <c r="F311" s="106">
        <f>Úrvinnsla!F311</f>
        <v>300</v>
      </c>
      <c r="G311" s="107">
        <f>Úrvinnsla!G311</f>
        <v>153</v>
      </c>
      <c r="H311" s="108">
        <f>Úrvinnsla!H311</f>
        <v>147</v>
      </c>
      <c r="I311" s="109">
        <f>Úrvinnsla!I311</f>
        <v>37</v>
      </c>
      <c r="J311" s="104">
        <f>Úrvinnsla!J311</f>
        <v>20</v>
      </c>
      <c r="K311" s="105">
        <f>Úrvinnsla!K311</f>
        <v>17</v>
      </c>
      <c r="L311" s="106">
        <f>Úrvinnsla!L311</f>
        <v>8</v>
      </c>
      <c r="M311" s="107">
        <f>Úrvinnsla!M311</f>
        <v>7</v>
      </c>
      <c r="N311" s="108">
        <f>Úrvinnsla!N311</f>
        <v>1</v>
      </c>
      <c r="P311" s="45">
        <f>Úrvinnsla!P311</f>
        <v>686</v>
      </c>
      <c r="Q311" s="46">
        <f>Úrvinnsla!Q311</f>
        <v>377</v>
      </c>
      <c r="R311" s="47">
        <f>Úrvinnsla!R311</f>
        <v>309</v>
      </c>
      <c r="S311" s="52">
        <f>Úrvinnsla!S311</f>
        <v>-3.6439203556930214E-2</v>
      </c>
      <c r="T311" s="53">
        <f>Úrvinnsla!T311</f>
        <v>2.9866615116953411E-2</v>
      </c>
      <c r="V311" s="45">
        <f>Úrvinnsla!V311</f>
        <v>25039</v>
      </c>
      <c r="W311" s="46">
        <f>Úrvinnsla!W311</f>
        <v>12883</v>
      </c>
      <c r="X311" s="47">
        <f>Úrvinnsla!X311</f>
        <v>12156</v>
      </c>
      <c r="Y311" s="10">
        <f>Úrvinnsla!Y311</f>
        <v>-3.9146156183530845E-2</v>
      </c>
      <c r="Z311" s="53">
        <f>Úrvinnsla!Z311</f>
        <v>3.6937101185050135E-2</v>
      </c>
    </row>
    <row r="312" spans="1:26" x14ac:dyDescent="0.35">
      <c r="B312" s="95" t="s">
        <v>57</v>
      </c>
      <c r="C312" s="103">
        <f>Úrvinnsla!C312</f>
        <v>344</v>
      </c>
      <c r="D312" s="104">
        <f>Úrvinnsla!D312</f>
        <v>180</v>
      </c>
      <c r="E312" s="105">
        <f>Úrvinnsla!E312</f>
        <v>164</v>
      </c>
      <c r="F312" s="106">
        <f>Úrvinnsla!F312</f>
        <v>288</v>
      </c>
      <c r="G312" s="107">
        <f>Úrvinnsla!G312</f>
        <v>156</v>
      </c>
      <c r="H312" s="108">
        <f>Úrvinnsla!H312</f>
        <v>132</v>
      </c>
      <c r="I312" s="109">
        <f>Úrvinnsla!I312</f>
        <v>39</v>
      </c>
      <c r="J312" s="104">
        <f>Úrvinnsla!J312</f>
        <v>25</v>
      </c>
      <c r="K312" s="105">
        <f>Úrvinnsla!K312</f>
        <v>14</v>
      </c>
      <c r="L312" s="106">
        <f>Úrvinnsla!L312</f>
        <v>4</v>
      </c>
      <c r="M312" s="107">
        <f>Úrvinnsla!M312</f>
        <v>2</v>
      </c>
      <c r="N312" s="108">
        <f>Úrvinnsla!N312</f>
        <v>2</v>
      </c>
      <c r="P312" s="45">
        <f>Úrvinnsla!P312</f>
        <v>675</v>
      </c>
      <c r="Q312" s="46">
        <f>Úrvinnsla!Q312</f>
        <v>363</v>
      </c>
      <c r="R312" s="47">
        <f>Úrvinnsla!R312</f>
        <v>312</v>
      </c>
      <c r="S312" s="52">
        <f>Úrvinnsla!S312</f>
        <v>-3.5086023583993813E-2</v>
      </c>
      <c r="T312" s="53">
        <f>Úrvinnsla!T312</f>
        <v>3.0156582254011213E-2</v>
      </c>
      <c r="V312" s="45">
        <f>Úrvinnsla!V312</f>
        <v>23234</v>
      </c>
      <c r="W312" s="46">
        <f>Úrvinnsla!W312</f>
        <v>11839</v>
      </c>
      <c r="X312" s="47">
        <f>Úrvinnsla!X312</f>
        <v>11395</v>
      </c>
      <c r="Y312" s="10">
        <f>Úrvinnsla!Y312</f>
        <v>-3.5973868125189913E-2</v>
      </c>
      <c r="Z312" s="53">
        <f>Úrvinnsla!Z312</f>
        <v>3.4624734123366759E-2</v>
      </c>
    </row>
    <row r="313" spans="1:26" x14ac:dyDescent="0.35">
      <c r="B313" s="95" t="s">
        <v>58</v>
      </c>
      <c r="C313" s="103">
        <f>Úrvinnsla!C313</f>
        <v>362</v>
      </c>
      <c r="D313" s="104">
        <f>Úrvinnsla!D313</f>
        <v>204</v>
      </c>
      <c r="E313" s="105">
        <f>Úrvinnsla!E313</f>
        <v>158</v>
      </c>
      <c r="F313" s="106">
        <f>Úrvinnsla!F313</f>
        <v>275</v>
      </c>
      <c r="G313" s="107">
        <f>Úrvinnsla!G313</f>
        <v>126</v>
      </c>
      <c r="H313" s="108">
        <f>Úrvinnsla!H313</f>
        <v>149</v>
      </c>
      <c r="I313" s="109">
        <f>Úrvinnsla!I313</f>
        <v>26</v>
      </c>
      <c r="J313" s="104">
        <f>Úrvinnsla!J313</f>
        <v>17</v>
      </c>
      <c r="K313" s="105">
        <f>Úrvinnsla!K313</f>
        <v>9</v>
      </c>
      <c r="L313" s="106">
        <f>Úrvinnsla!L313</f>
        <v>2</v>
      </c>
      <c r="M313" s="107">
        <f>Úrvinnsla!M313</f>
        <v>2</v>
      </c>
      <c r="N313" s="108">
        <f>Úrvinnsla!N313</f>
        <v>0</v>
      </c>
      <c r="P313" s="45">
        <f>Úrvinnsla!P313</f>
        <v>665</v>
      </c>
      <c r="Q313" s="46">
        <f>Úrvinnsla!Q313</f>
        <v>349</v>
      </c>
      <c r="R313" s="47">
        <f>Úrvinnsla!R313</f>
        <v>316</v>
      </c>
      <c r="S313" s="52">
        <f>Úrvinnsla!S313</f>
        <v>-3.3732843611057411E-2</v>
      </c>
      <c r="T313" s="53">
        <f>Úrvinnsla!T313</f>
        <v>3.0543205103421612E-2</v>
      </c>
      <c r="V313" s="45">
        <f>Úrvinnsla!V313</f>
        <v>23369</v>
      </c>
      <c r="W313" s="46">
        <f>Úrvinnsla!W313</f>
        <v>11964</v>
      </c>
      <c r="X313" s="47">
        <f>Úrvinnsla!X313</f>
        <v>11405</v>
      </c>
      <c r="Y313" s="10">
        <f>Úrvinnsla!Y313</f>
        <v>-3.6353691886964447E-2</v>
      </c>
      <c r="Z313" s="53">
        <f>Úrvinnsla!Z313</f>
        <v>3.4655120024308719E-2</v>
      </c>
    </row>
    <row r="314" spans="1:26" x14ac:dyDescent="0.35">
      <c r="B314" s="95" t="s">
        <v>59</v>
      </c>
      <c r="C314" s="103">
        <f>Úrvinnsla!C314</f>
        <v>277</v>
      </c>
      <c r="D314" s="104">
        <f>Úrvinnsla!D314</f>
        <v>155</v>
      </c>
      <c r="E314" s="105">
        <f>Úrvinnsla!E314</f>
        <v>122</v>
      </c>
      <c r="F314" s="106">
        <f>Úrvinnsla!F314</f>
        <v>286</v>
      </c>
      <c r="G314" s="107">
        <f>Úrvinnsla!G314</f>
        <v>149</v>
      </c>
      <c r="H314" s="108">
        <f>Úrvinnsla!H314</f>
        <v>137</v>
      </c>
      <c r="I314" s="109">
        <f>Úrvinnsla!I314</f>
        <v>38</v>
      </c>
      <c r="J314" s="104">
        <f>Úrvinnsla!J314</f>
        <v>14</v>
      </c>
      <c r="K314" s="105">
        <f>Úrvinnsla!K314</f>
        <v>24</v>
      </c>
      <c r="L314" s="106">
        <f>Úrvinnsla!L314</f>
        <v>3</v>
      </c>
      <c r="M314" s="107">
        <f>Úrvinnsla!M314</f>
        <v>2</v>
      </c>
      <c r="N314" s="108">
        <f>Úrvinnsla!N314</f>
        <v>1</v>
      </c>
      <c r="P314" s="45">
        <f>Úrvinnsla!P314</f>
        <v>604</v>
      </c>
      <c r="Q314" s="46">
        <f>Úrvinnsla!Q314</f>
        <v>320</v>
      </c>
      <c r="R314" s="47">
        <f>Úrvinnsla!R314</f>
        <v>284</v>
      </c>
      <c r="S314" s="52">
        <f>Úrvinnsla!S314</f>
        <v>-3.0929827952832011E-2</v>
      </c>
      <c r="T314" s="53">
        <f>Úrvinnsla!T314</f>
        <v>2.745022230813841E-2</v>
      </c>
      <c r="V314" s="45">
        <f>Úrvinnsla!V314</f>
        <v>21781</v>
      </c>
      <c r="W314" s="46">
        <f>Úrvinnsla!W314</f>
        <v>10997</v>
      </c>
      <c r="X314" s="47">
        <f>Úrvinnsla!X314</f>
        <v>10784</v>
      </c>
      <c r="Y314" s="10">
        <f>Úrvinnsla!Y314</f>
        <v>-3.341537526587663E-2</v>
      </c>
      <c r="Z314" s="53">
        <f>Úrvinnsla!Z314</f>
        <v>3.2768155575812821E-2</v>
      </c>
    </row>
    <row r="315" spans="1:26" x14ac:dyDescent="0.35">
      <c r="B315" s="95" t="s">
        <v>60</v>
      </c>
      <c r="C315" s="103">
        <f>Úrvinnsla!C315</f>
        <v>305</v>
      </c>
      <c r="D315" s="104">
        <f>Úrvinnsla!D315</f>
        <v>172</v>
      </c>
      <c r="E315" s="105">
        <f>Úrvinnsla!E315</f>
        <v>133</v>
      </c>
      <c r="F315" s="106">
        <f>Úrvinnsla!F315</f>
        <v>322</v>
      </c>
      <c r="G315" s="107">
        <f>Úrvinnsla!G315</f>
        <v>168</v>
      </c>
      <c r="H315" s="108">
        <f>Úrvinnsla!H315</f>
        <v>154</v>
      </c>
      <c r="I315" s="109">
        <f>Úrvinnsla!I315</f>
        <v>39</v>
      </c>
      <c r="J315" s="104">
        <f>Úrvinnsla!J315</f>
        <v>23</v>
      </c>
      <c r="K315" s="105">
        <f>Úrvinnsla!K315</f>
        <v>16</v>
      </c>
      <c r="L315" s="106">
        <f>Úrvinnsla!L315</f>
        <v>2</v>
      </c>
      <c r="M315" s="107">
        <f>Úrvinnsla!M315</f>
        <v>2</v>
      </c>
      <c r="N315" s="108">
        <f>Úrvinnsla!N315</f>
        <v>0</v>
      </c>
      <c r="P315" s="45">
        <f>Úrvinnsla!P315</f>
        <v>668</v>
      </c>
      <c r="Q315" s="46">
        <f>Úrvinnsla!Q315</f>
        <v>365</v>
      </c>
      <c r="R315" s="47">
        <f>Úrvinnsla!R315</f>
        <v>303</v>
      </c>
      <c r="S315" s="52">
        <f>Úrvinnsla!S315</f>
        <v>-3.5279335008699016E-2</v>
      </c>
      <c r="T315" s="53">
        <f>Úrvinnsla!T315</f>
        <v>2.9286680842837812E-2</v>
      </c>
      <c r="V315" s="45">
        <f>Úrvinnsla!V315</f>
        <v>21222</v>
      </c>
      <c r="W315" s="46">
        <f>Úrvinnsla!W315</f>
        <v>10758</v>
      </c>
      <c r="X315" s="47">
        <f>Úrvinnsla!X315</f>
        <v>10464</v>
      </c>
      <c r="Y315" s="10">
        <f>Úrvinnsla!Y315</f>
        <v>-3.2689152233363716E-2</v>
      </c>
      <c r="Z315" s="53">
        <f>Úrvinnsla!Z315</f>
        <v>3.1795806745670008E-2</v>
      </c>
    </row>
    <row r="316" spans="1:26" x14ac:dyDescent="0.35">
      <c r="B316" s="95" t="s">
        <v>61</v>
      </c>
      <c r="C316" s="103">
        <f>Úrvinnsla!C316</f>
        <v>350</v>
      </c>
      <c r="D316" s="104">
        <f>Úrvinnsla!D316</f>
        <v>191</v>
      </c>
      <c r="E316" s="105">
        <f>Úrvinnsla!E316</f>
        <v>159</v>
      </c>
      <c r="F316" s="106">
        <f>Úrvinnsla!F316</f>
        <v>286</v>
      </c>
      <c r="G316" s="107">
        <f>Úrvinnsla!G316</f>
        <v>150</v>
      </c>
      <c r="H316" s="108">
        <f>Úrvinnsla!H316</f>
        <v>136</v>
      </c>
      <c r="I316" s="109">
        <f>Úrvinnsla!I316</f>
        <v>34</v>
      </c>
      <c r="J316" s="104">
        <f>Úrvinnsla!J316</f>
        <v>16</v>
      </c>
      <c r="K316" s="105">
        <f>Úrvinnsla!K316</f>
        <v>18</v>
      </c>
      <c r="L316" s="106">
        <f>Úrvinnsla!L316</f>
        <v>3</v>
      </c>
      <c r="M316" s="107">
        <f>Úrvinnsla!M316</f>
        <v>3</v>
      </c>
      <c r="N316" s="108">
        <f>Úrvinnsla!N316</f>
        <v>0</v>
      </c>
      <c r="P316" s="45">
        <f>Úrvinnsla!P316</f>
        <v>673</v>
      </c>
      <c r="Q316" s="46">
        <f>Úrvinnsla!Q316</f>
        <v>360</v>
      </c>
      <c r="R316" s="47">
        <f>Úrvinnsla!R316</f>
        <v>313</v>
      </c>
      <c r="S316" s="52">
        <f>Úrvinnsla!S316</f>
        <v>-3.4796056446936015E-2</v>
      </c>
      <c r="T316" s="53">
        <f>Úrvinnsla!T316</f>
        <v>3.0253237966363811E-2</v>
      </c>
      <c r="V316" s="45">
        <f>Úrvinnsla!V316</f>
        <v>20978</v>
      </c>
      <c r="W316" s="46">
        <f>Úrvinnsla!W316</f>
        <v>10426</v>
      </c>
      <c r="X316" s="47">
        <f>Úrvinnsla!X316</f>
        <v>10552</v>
      </c>
      <c r="Y316" s="10">
        <f>Úrvinnsla!Y316</f>
        <v>-3.168034032209055E-2</v>
      </c>
      <c r="Z316" s="53">
        <f>Úrvinnsla!Z316</f>
        <v>3.2063202673959283E-2</v>
      </c>
    </row>
    <row r="317" spans="1:26" x14ac:dyDescent="0.35">
      <c r="B317" s="95" t="s">
        <v>62</v>
      </c>
      <c r="C317" s="103">
        <f>Úrvinnsla!C317</f>
        <v>349</v>
      </c>
      <c r="D317" s="104">
        <f>Úrvinnsla!D317</f>
        <v>193</v>
      </c>
      <c r="E317" s="105">
        <f>Úrvinnsla!E317</f>
        <v>156</v>
      </c>
      <c r="F317" s="106">
        <f>Úrvinnsla!F317</f>
        <v>323</v>
      </c>
      <c r="G317" s="107">
        <f>Úrvinnsla!G317</f>
        <v>157</v>
      </c>
      <c r="H317" s="108">
        <f>Úrvinnsla!H317</f>
        <v>166</v>
      </c>
      <c r="I317" s="109">
        <f>Úrvinnsla!I317</f>
        <v>50</v>
      </c>
      <c r="J317" s="104">
        <f>Úrvinnsla!J317</f>
        <v>22</v>
      </c>
      <c r="K317" s="105">
        <f>Úrvinnsla!K317</f>
        <v>28</v>
      </c>
      <c r="L317" s="106">
        <f>Úrvinnsla!L317</f>
        <v>18</v>
      </c>
      <c r="M317" s="107">
        <f>Úrvinnsla!M317</f>
        <v>9</v>
      </c>
      <c r="N317" s="108">
        <f>Úrvinnsla!N317</f>
        <v>9</v>
      </c>
      <c r="P317" s="45">
        <f>Úrvinnsla!P317</f>
        <v>740</v>
      </c>
      <c r="Q317" s="46">
        <f>Úrvinnsla!Q317</f>
        <v>381</v>
      </c>
      <c r="R317" s="47">
        <f>Úrvinnsla!R317</f>
        <v>359</v>
      </c>
      <c r="S317" s="52">
        <f>Úrvinnsla!S317</f>
        <v>-3.6825826406340613E-2</v>
      </c>
      <c r="T317" s="53">
        <f>Úrvinnsla!T317</f>
        <v>3.4699400734583413E-2</v>
      </c>
      <c r="V317" s="45">
        <f>Úrvinnsla!V317</f>
        <v>21605</v>
      </c>
      <c r="W317" s="46">
        <f>Úrvinnsla!W317</f>
        <v>10675</v>
      </c>
      <c r="X317" s="47">
        <f>Úrvinnsla!X317</f>
        <v>10930</v>
      </c>
      <c r="Y317" s="10">
        <f>Úrvinnsla!Y317</f>
        <v>-3.2436949255545425E-2</v>
      </c>
      <c r="Z317" s="53">
        <f>Úrvinnsla!Z317</f>
        <v>3.3211789729565483E-2</v>
      </c>
    </row>
    <row r="318" spans="1:26" x14ac:dyDescent="0.35">
      <c r="B318" s="95" t="s">
        <v>63</v>
      </c>
      <c r="C318" s="103">
        <f>Úrvinnsla!C318</f>
        <v>300</v>
      </c>
      <c r="D318" s="104">
        <f>Úrvinnsla!D318</f>
        <v>172</v>
      </c>
      <c r="E318" s="105">
        <f>Úrvinnsla!E318</f>
        <v>128</v>
      </c>
      <c r="F318" s="106">
        <f>Úrvinnsla!F318</f>
        <v>319</v>
      </c>
      <c r="G318" s="107">
        <f>Úrvinnsla!G318</f>
        <v>162</v>
      </c>
      <c r="H318" s="108">
        <f>Úrvinnsla!H318</f>
        <v>157</v>
      </c>
      <c r="I318" s="109">
        <f>Úrvinnsla!I318</f>
        <v>59</v>
      </c>
      <c r="J318" s="104">
        <f>Úrvinnsla!J318</f>
        <v>34</v>
      </c>
      <c r="K318" s="105">
        <f>Úrvinnsla!K318</f>
        <v>25</v>
      </c>
      <c r="L318" s="106">
        <f>Úrvinnsla!L318</f>
        <v>7</v>
      </c>
      <c r="M318" s="107">
        <f>Úrvinnsla!M318</f>
        <v>3</v>
      </c>
      <c r="N318" s="108">
        <f>Úrvinnsla!N318</f>
        <v>4</v>
      </c>
      <c r="P318" s="45">
        <f>Úrvinnsla!P318</f>
        <v>685</v>
      </c>
      <c r="Q318" s="46">
        <f>Úrvinnsla!Q318</f>
        <v>371</v>
      </c>
      <c r="R318" s="47">
        <f>Úrvinnsla!R318</f>
        <v>314</v>
      </c>
      <c r="S318" s="52">
        <f>Úrvinnsla!S318</f>
        <v>-3.5859269282814611E-2</v>
      </c>
      <c r="T318" s="53">
        <f>Úrvinnsla!T318</f>
        <v>3.0349893678716412E-2</v>
      </c>
      <c r="V318" s="45">
        <f>Úrvinnsla!V318</f>
        <v>20626</v>
      </c>
      <c r="W318" s="46">
        <f>Úrvinnsla!W318</f>
        <v>10336</v>
      </c>
      <c r="X318" s="47">
        <f>Úrvinnsla!X318</f>
        <v>10290</v>
      </c>
      <c r="Y318" s="10">
        <f>Úrvinnsla!Y318</f>
        <v>-3.1406867213612882E-2</v>
      </c>
      <c r="Z318" s="53">
        <f>Úrvinnsla!Z318</f>
        <v>3.1267092069279856E-2</v>
      </c>
    </row>
    <row r="319" spans="1:26" x14ac:dyDescent="0.35">
      <c r="B319" s="95" t="s">
        <v>64</v>
      </c>
      <c r="C319" s="103">
        <f>Úrvinnsla!C319</f>
        <v>260</v>
      </c>
      <c r="D319" s="104">
        <f>Úrvinnsla!D319</f>
        <v>155</v>
      </c>
      <c r="E319" s="105">
        <f>Úrvinnsla!E319</f>
        <v>105</v>
      </c>
      <c r="F319" s="106">
        <f>Úrvinnsla!F319</f>
        <v>283</v>
      </c>
      <c r="G319" s="107">
        <f>Úrvinnsla!G319</f>
        <v>152</v>
      </c>
      <c r="H319" s="108">
        <f>Úrvinnsla!H319</f>
        <v>131</v>
      </c>
      <c r="I319" s="109">
        <f>Úrvinnsla!I319</f>
        <v>44</v>
      </c>
      <c r="J319" s="104">
        <f>Úrvinnsla!J319</f>
        <v>23</v>
      </c>
      <c r="K319" s="105">
        <f>Úrvinnsla!K319</f>
        <v>21</v>
      </c>
      <c r="L319" s="106">
        <f>Úrvinnsla!L319</f>
        <v>8</v>
      </c>
      <c r="M319" s="107">
        <f>Úrvinnsla!M319</f>
        <v>4</v>
      </c>
      <c r="N319" s="108">
        <f>Úrvinnsla!N319</f>
        <v>4</v>
      </c>
      <c r="P319" s="45">
        <f>Úrvinnsla!P319</f>
        <v>595</v>
      </c>
      <c r="Q319" s="46">
        <f>Úrvinnsla!Q319</f>
        <v>334</v>
      </c>
      <c r="R319" s="47">
        <f>Úrvinnsla!R319</f>
        <v>261</v>
      </c>
      <c r="S319" s="52">
        <f>Úrvinnsla!S319</f>
        <v>-3.2283007925768416E-2</v>
      </c>
      <c r="T319" s="53">
        <f>Úrvinnsla!T319</f>
        <v>2.5227140924028609E-2</v>
      </c>
      <c r="V319" s="45">
        <f>Úrvinnsla!V319</f>
        <v>17593</v>
      </c>
      <c r="W319" s="46">
        <f>Úrvinnsla!W319</f>
        <v>8894</v>
      </c>
      <c r="X319" s="47">
        <f>Úrvinnsla!X319</f>
        <v>8699</v>
      </c>
      <c r="Y319" s="10">
        <f>Úrvinnsla!Y319</f>
        <v>-2.702522029778183E-2</v>
      </c>
      <c r="Z319" s="53">
        <f>Úrvinnsla!Z319</f>
        <v>2.6432695229413553E-2</v>
      </c>
    </row>
    <row r="320" spans="1:26" x14ac:dyDescent="0.35">
      <c r="B320" s="95" t="s">
        <v>65</v>
      </c>
      <c r="C320" s="103">
        <f>Úrvinnsla!C320</f>
        <v>233</v>
      </c>
      <c r="D320" s="104">
        <f>Úrvinnsla!D320</f>
        <v>119</v>
      </c>
      <c r="E320" s="105">
        <f>Úrvinnsla!E320</f>
        <v>114</v>
      </c>
      <c r="F320" s="106">
        <f>Úrvinnsla!F320</f>
        <v>230</v>
      </c>
      <c r="G320" s="107">
        <f>Úrvinnsla!G320</f>
        <v>131</v>
      </c>
      <c r="H320" s="108">
        <f>Úrvinnsla!H320</f>
        <v>99</v>
      </c>
      <c r="I320" s="109">
        <f>Úrvinnsla!I320</f>
        <v>42</v>
      </c>
      <c r="J320" s="104">
        <f>Úrvinnsla!J320</f>
        <v>26</v>
      </c>
      <c r="K320" s="105">
        <f>Úrvinnsla!K320</f>
        <v>16</v>
      </c>
      <c r="L320" s="106">
        <f>Úrvinnsla!L320</f>
        <v>3</v>
      </c>
      <c r="M320" s="107">
        <f>Úrvinnsla!M320</f>
        <v>3</v>
      </c>
      <c r="N320" s="108">
        <f>Úrvinnsla!N320</f>
        <v>0</v>
      </c>
      <c r="P320" s="45">
        <f>Úrvinnsla!P320</f>
        <v>508</v>
      </c>
      <c r="Q320" s="46">
        <f>Úrvinnsla!Q320</f>
        <v>279</v>
      </c>
      <c r="R320" s="47">
        <f>Úrvinnsla!R320</f>
        <v>229</v>
      </c>
      <c r="S320" s="52">
        <f>Úrvinnsla!S320</f>
        <v>-2.696694374637541E-2</v>
      </c>
      <c r="T320" s="53">
        <f>Úrvinnsla!T320</f>
        <v>2.2134158128745408E-2</v>
      </c>
      <c r="V320" s="45">
        <f>Úrvinnsla!V320</f>
        <v>14487</v>
      </c>
      <c r="W320" s="46">
        <f>Úrvinnsla!W320</f>
        <v>7351</v>
      </c>
      <c r="X320" s="47">
        <f>Úrvinnsla!X320</f>
        <v>7136</v>
      </c>
      <c r="Y320" s="10">
        <f>Úrvinnsla!Y320</f>
        <v>-2.2336675782436949E-2</v>
      </c>
      <c r="Z320" s="53">
        <f>Úrvinnsla!Z320</f>
        <v>2.1683378912184748E-2</v>
      </c>
    </row>
    <row r="321" spans="1:26" x14ac:dyDescent="0.35">
      <c r="B321" s="95" t="s">
        <v>66</v>
      </c>
      <c r="C321" s="103">
        <f>Úrvinnsla!C321</f>
        <v>171</v>
      </c>
      <c r="D321" s="104">
        <f>Úrvinnsla!D321</f>
        <v>99</v>
      </c>
      <c r="E321" s="105">
        <f>Úrvinnsla!E321</f>
        <v>72</v>
      </c>
      <c r="F321" s="106">
        <f>Úrvinnsla!F321</f>
        <v>186</v>
      </c>
      <c r="G321" s="107">
        <f>Úrvinnsla!G321</f>
        <v>99</v>
      </c>
      <c r="H321" s="108">
        <f>Úrvinnsla!H321</f>
        <v>87</v>
      </c>
      <c r="I321" s="109">
        <f>Úrvinnsla!I321</f>
        <v>26</v>
      </c>
      <c r="J321" s="104">
        <f>Úrvinnsla!J321</f>
        <v>14</v>
      </c>
      <c r="K321" s="105">
        <f>Úrvinnsla!K321</f>
        <v>12</v>
      </c>
      <c r="L321" s="106">
        <f>Úrvinnsla!L321</f>
        <v>1</v>
      </c>
      <c r="M321" s="107">
        <f>Úrvinnsla!M321</f>
        <v>0</v>
      </c>
      <c r="N321" s="108">
        <f>Úrvinnsla!N321</f>
        <v>1</v>
      </c>
      <c r="P321" s="45">
        <f>Úrvinnsla!P321</f>
        <v>384</v>
      </c>
      <c r="Q321" s="46">
        <f>Úrvinnsla!Q321</f>
        <v>212</v>
      </c>
      <c r="R321" s="47">
        <f>Úrvinnsla!R321</f>
        <v>172</v>
      </c>
      <c r="S321" s="52">
        <f>Úrvinnsla!S321</f>
        <v>-2.0491011018751209E-2</v>
      </c>
      <c r="T321" s="53">
        <f>Úrvinnsla!T321</f>
        <v>1.6624782524647205E-2</v>
      </c>
      <c r="V321" s="45">
        <f>Úrvinnsla!V321</f>
        <v>10378</v>
      </c>
      <c r="W321" s="46">
        <f>Úrvinnsla!W321</f>
        <v>5007</v>
      </c>
      <c r="X321" s="47">
        <f>Úrvinnsla!X321</f>
        <v>5371</v>
      </c>
      <c r="Y321" s="10">
        <f>Úrvinnsla!Y321</f>
        <v>-1.5214220601640838E-2</v>
      </c>
      <c r="Z321" s="53">
        <f>Úrvinnsla!Z321</f>
        <v>1.632026739592829E-2</v>
      </c>
    </row>
    <row r="322" spans="1:26" x14ac:dyDescent="0.35">
      <c r="B322" s="95" t="s">
        <v>67</v>
      </c>
      <c r="C322" s="103">
        <f>Úrvinnsla!C322</f>
        <v>110</v>
      </c>
      <c r="D322" s="104">
        <f>Úrvinnsla!D322</f>
        <v>51</v>
      </c>
      <c r="E322" s="105">
        <f>Úrvinnsla!E322</f>
        <v>59</v>
      </c>
      <c r="F322" s="106">
        <f>Úrvinnsla!F322</f>
        <v>119</v>
      </c>
      <c r="G322" s="107">
        <f>Úrvinnsla!G322</f>
        <v>61</v>
      </c>
      <c r="H322" s="108">
        <f>Úrvinnsla!H322</f>
        <v>58</v>
      </c>
      <c r="I322" s="109">
        <f>Úrvinnsla!I322</f>
        <v>20</v>
      </c>
      <c r="J322" s="104">
        <f>Úrvinnsla!J322</f>
        <v>10</v>
      </c>
      <c r="K322" s="105">
        <f>Úrvinnsla!K322</f>
        <v>10</v>
      </c>
      <c r="L322" s="106">
        <f>Úrvinnsla!L322</f>
        <v>2</v>
      </c>
      <c r="M322" s="107">
        <f>Úrvinnsla!M322</f>
        <v>1</v>
      </c>
      <c r="N322" s="108">
        <f>Úrvinnsla!N322</f>
        <v>1</v>
      </c>
      <c r="P322" s="45">
        <f>Úrvinnsla!P322</f>
        <v>251</v>
      </c>
      <c r="Q322" s="46">
        <f>Úrvinnsla!Q322</f>
        <v>123</v>
      </c>
      <c r="R322" s="47">
        <f>Úrvinnsla!R322</f>
        <v>128</v>
      </c>
      <c r="S322" s="52">
        <f>Úrvinnsla!S322</f>
        <v>-1.1888652619369805E-2</v>
      </c>
      <c r="T322" s="53">
        <f>Úrvinnsla!T322</f>
        <v>1.2371931181132804E-2</v>
      </c>
      <c r="V322" s="45">
        <f>Úrvinnsla!V322</f>
        <v>7624</v>
      </c>
      <c r="W322" s="46">
        <f>Úrvinnsla!W322</f>
        <v>3608</v>
      </c>
      <c r="X322" s="47">
        <f>Úrvinnsla!X322</f>
        <v>4016</v>
      </c>
      <c r="Y322" s="10">
        <f>Úrvinnsla!Y322</f>
        <v>-1.0963233059860225E-2</v>
      </c>
      <c r="Z322" s="53">
        <f>Úrvinnsla!Z322</f>
        <v>1.2202977818292313E-2</v>
      </c>
    </row>
    <row r="323" spans="1:26" x14ac:dyDescent="0.35">
      <c r="B323" s="95" t="s">
        <v>68</v>
      </c>
      <c r="C323" s="103">
        <f>Úrvinnsla!C323</f>
        <v>67</v>
      </c>
      <c r="D323" s="104">
        <f>Úrvinnsla!D323</f>
        <v>37</v>
      </c>
      <c r="E323" s="105">
        <f>Úrvinnsla!E323</f>
        <v>30</v>
      </c>
      <c r="F323" s="106">
        <f>Úrvinnsla!F323</f>
        <v>83</v>
      </c>
      <c r="G323" s="107">
        <f>Úrvinnsla!G323</f>
        <v>39</v>
      </c>
      <c r="H323" s="108">
        <f>Úrvinnsla!H323</f>
        <v>44</v>
      </c>
      <c r="I323" s="109">
        <f>Úrvinnsla!I323</f>
        <v>26</v>
      </c>
      <c r="J323" s="104">
        <f>Úrvinnsla!J323</f>
        <v>12</v>
      </c>
      <c r="K323" s="105">
        <f>Úrvinnsla!K323</f>
        <v>14</v>
      </c>
      <c r="L323" s="106">
        <f>Úrvinnsla!L323</f>
        <v>1</v>
      </c>
      <c r="M323" s="107">
        <f>Úrvinnsla!M323</f>
        <v>1</v>
      </c>
      <c r="N323" s="108">
        <f>Úrvinnsla!N323</f>
        <v>0</v>
      </c>
      <c r="P323" s="45">
        <f>Úrvinnsla!P323</f>
        <v>177</v>
      </c>
      <c r="Q323" s="46">
        <f>Úrvinnsla!Q323</f>
        <v>89</v>
      </c>
      <c r="R323" s="47">
        <f>Úrvinnsla!R323</f>
        <v>88</v>
      </c>
      <c r="S323" s="52">
        <f>Úrvinnsla!S323</f>
        <v>-8.6023583993814039E-3</v>
      </c>
      <c r="T323" s="53">
        <f>Úrvinnsla!T323</f>
        <v>8.505702687028804E-3</v>
      </c>
      <c r="V323" s="45">
        <f>Úrvinnsla!V323</f>
        <v>6275</v>
      </c>
      <c r="W323" s="46">
        <f>Úrvinnsla!W323</f>
        <v>2805</v>
      </c>
      <c r="X323" s="47">
        <f>Úrvinnsla!X323</f>
        <v>3470</v>
      </c>
      <c r="Y323" s="10">
        <f>Úrvinnsla!Y323</f>
        <v>-8.5232452142206018E-3</v>
      </c>
      <c r="Z323" s="53">
        <f>Úrvinnsla!Z323</f>
        <v>1.0543907626861136E-2</v>
      </c>
    </row>
    <row r="324" spans="1:26" x14ac:dyDescent="0.35">
      <c r="B324" s="95" t="s">
        <v>69</v>
      </c>
      <c r="C324" s="103">
        <f>Úrvinnsla!C324</f>
        <v>60</v>
      </c>
      <c r="D324" s="104">
        <f>Úrvinnsla!D324</f>
        <v>23</v>
      </c>
      <c r="E324" s="105">
        <f>Úrvinnsla!E324</f>
        <v>37</v>
      </c>
      <c r="F324" s="106">
        <f>Úrvinnsla!F324</f>
        <v>54</v>
      </c>
      <c r="G324" s="107">
        <f>Úrvinnsla!G324</f>
        <v>28</v>
      </c>
      <c r="H324" s="108">
        <f>Úrvinnsla!H324</f>
        <v>26</v>
      </c>
      <c r="I324" s="109">
        <f>Úrvinnsla!I324</f>
        <v>24</v>
      </c>
      <c r="J324" s="104">
        <f>Úrvinnsla!J324</f>
        <v>11</v>
      </c>
      <c r="K324" s="105">
        <f>Úrvinnsla!K324</f>
        <v>13</v>
      </c>
      <c r="L324" s="106">
        <f>Úrvinnsla!L324</f>
        <v>1</v>
      </c>
      <c r="M324" s="107">
        <f>Úrvinnsla!M324</f>
        <v>0</v>
      </c>
      <c r="N324" s="108">
        <f>Úrvinnsla!N324</f>
        <v>1</v>
      </c>
      <c r="P324" s="45">
        <f>Úrvinnsla!P324</f>
        <v>139</v>
      </c>
      <c r="Q324" s="46">
        <f>Úrvinnsla!Q324</f>
        <v>62</v>
      </c>
      <c r="R324" s="47">
        <f>Úrvinnsla!R324</f>
        <v>77</v>
      </c>
      <c r="S324" s="52">
        <f>Úrvinnsla!S324</f>
        <v>-5.9926541658612024E-3</v>
      </c>
      <c r="T324" s="53">
        <f>Úrvinnsla!T324</f>
        <v>7.4424898511502033E-3</v>
      </c>
      <c r="V324" s="45">
        <f>Úrvinnsla!V324</f>
        <v>3889</v>
      </c>
      <c r="W324" s="46">
        <f>Úrvinnsla!W324</f>
        <v>1560</v>
      </c>
      <c r="X324" s="47">
        <f>Úrvinnsla!X324</f>
        <v>2329</v>
      </c>
      <c r="Y324" s="10">
        <f>Úrvinnsla!Y324</f>
        <v>-4.7402005469462166E-3</v>
      </c>
      <c r="Z324" s="53">
        <f>Úrvinnsla!Z324</f>
        <v>7.0768763293831659E-3</v>
      </c>
    </row>
    <row r="325" spans="1:26" x14ac:dyDescent="0.35">
      <c r="B325" s="95" t="s">
        <v>70</v>
      </c>
      <c r="C325" s="103">
        <f>Úrvinnsla!C325</f>
        <v>19</v>
      </c>
      <c r="D325" s="104">
        <f>Úrvinnsla!D325</f>
        <v>5</v>
      </c>
      <c r="E325" s="105">
        <f>Úrvinnsla!E325</f>
        <v>14</v>
      </c>
      <c r="F325" s="106">
        <f>Úrvinnsla!F325</f>
        <v>16</v>
      </c>
      <c r="G325" s="107">
        <f>Úrvinnsla!G325</f>
        <v>4</v>
      </c>
      <c r="H325" s="108">
        <f>Úrvinnsla!H325</f>
        <v>12</v>
      </c>
      <c r="I325" s="109">
        <f>Úrvinnsla!I325</f>
        <v>5</v>
      </c>
      <c r="J325" s="104">
        <f>Úrvinnsla!J325</f>
        <v>2</v>
      </c>
      <c r="K325" s="105">
        <f>Úrvinnsla!K325</f>
        <v>3</v>
      </c>
      <c r="L325" s="106">
        <f>Úrvinnsla!L325</f>
        <v>1</v>
      </c>
      <c r="M325" s="107">
        <f>Úrvinnsla!M325</f>
        <v>1</v>
      </c>
      <c r="N325" s="108">
        <f>Úrvinnsla!N325</f>
        <v>0</v>
      </c>
      <c r="P325" s="45">
        <f>Úrvinnsla!P325</f>
        <v>41</v>
      </c>
      <c r="Q325" s="46">
        <f>Úrvinnsla!Q325</f>
        <v>12</v>
      </c>
      <c r="R325" s="47">
        <f>Úrvinnsla!R325</f>
        <v>29</v>
      </c>
      <c r="S325" s="52">
        <f>Úrvinnsla!S325</f>
        <v>-1.1598685482312006E-3</v>
      </c>
      <c r="T325" s="53">
        <f>Úrvinnsla!T325</f>
        <v>2.8030156582254011E-3</v>
      </c>
      <c r="V325" s="45">
        <f>Úrvinnsla!V325</f>
        <v>1542</v>
      </c>
      <c r="W325" s="46">
        <f>Úrvinnsla!W325</f>
        <v>491</v>
      </c>
      <c r="X325" s="47">
        <f>Úrvinnsla!X325</f>
        <v>1051</v>
      </c>
      <c r="Y325" s="10">
        <f>Úrvinnsla!Y325</f>
        <v>-1.4919477362503799E-3</v>
      </c>
      <c r="Z325" s="53">
        <f>Úrvinnsla!Z325</f>
        <v>3.1935581890003037E-3</v>
      </c>
    </row>
    <row r="326" spans="1:26" x14ac:dyDescent="0.35">
      <c r="B326" s="95" t="s">
        <v>71</v>
      </c>
      <c r="C326" s="103">
        <f>Úrvinnsla!C326</f>
        <v>5</v>
      </c>
      <c r="D326" s="104">
        <f>Úrvinnsla!D326</f>
        <v>3</v>
      </c>
      <c r="E326" s="105">
        <f>Úrvinnsla!E326</f>
        <v>2</v>
      </c>
      <c r="F326" s="106">
        <f>Úrvinnsla!F326</f>
        <v>2</v>
      </c>
      <c r="G326" s="107">
        <f>Úrvinnsla!G326</f>
        <v>0</v>
      </c>
      <c r="H326" s="108">
        <f>Úrvinnsla!H326</f>
        <v>2</v>
      </c>
      <c r="I326" s="109">
        <f>Úrvinnsla!I326</f>
        <v>1</v>
      </c>
      <c r="J326" s="104">
        <f>Úrvinnsla!J326</f>
        <v>0</v>
      </c>
      <c r="K326" s="105">
        <f>Úrvinnsla!K326</f>
        <v>1</v>
      </c>
      <c r="L326" s="106">
        <f>Úrvinnsla!L326</f>
        <v>0</v>
      </c>
      <c r="M326" s="107">
        <f>Úrvinnsla!M326</f>
        <v>0</v>
      </c>
      <c r="N326" s="108">
        <f>Úrvinnsla!N326</f>
        <v>0</v>
      </c>
      <c r="P326" s="45">
        <f>Úrvinnsla!P326</f>
        <v>8</v>
      </c>
      <c r="Q326" s="46">
        <f>Úrvinnsla!Q326</f>
        <v>3</v>
      </c>
      <c r="R326" s="47">
        <f>Úrvinnsla!R326</f>
        <v>5</v>
      </c>
      <c r="S326" s="52">
        <f>Úrvinnsla!S326</f>
        <v>-2.8996713705780014E-4</v>
      </c>
      <c r="T326" s="53">
        <f>Úrvinnsla!T326</f>
        <v>4.8327856176300018E-4</v>
      </c>
      <c r="V326" s="45">
        <f>Úrvinnsla!V326</f>
        <v>314</v>
      </c>
      <c r="W326" s="46">
        <f>Úrvinnsla!W326</f>
        <v>94</v>
      </c>
      <c r="X326" s="47">
        <f>Úrvinnsla!X326</f>
        <v>220</v>
      </c>
      <c r="Y326" s="10">
        <f>Úrvinnsla!Y326</f>
        <v>-2.8562746885445151E-4</v>
      </c>
      <c r="Z326" s="53">
        <f>Úrvinnsla!Z326</f>
        <v>6.6848982072318448E-4</v>
      </c>
    </row>
    <row r="327" spans="1:26" ht="15" thickBot="1" x14ac:dyDescent="0.4">
      <c r="B327" s="95" t="s">
        <v>72</v>
      </c>
      <c r="C327" s="110">
        <f>Úrvinnsla!C327</f>
        <v>1</v>
      </c>
      <c r="D327" s="111">
        <f>Úrvinnsla!D327</f>
        <v>1</v>
      </c>
      <c r="E327" s="112">
        <f>Úrvinnsla!E327</f>
        <v>0</v>
      </c>
      <c r="F327" s="113">
        <f>Úrvinnsla!F327</f>
        <v>0</v>
      </c>
      <c r="G327" s="114">
        <f>Úrvinnsla!G327</f>
        <v>0</v>
      </c>
      <c r="H327" s="115">
        <f>Úrvinnsla!H327</f>
        <v>0</v>
      </c>
      <c r="I327" s="116">
        <f>Úrvinnsla!I327</f>
        <v>1</v>
      </c>
      <c r="J327" s="111">
        <f>Úrvinnsla!J327</f>
        <v>0</v>
      </c>
      <c r="K327" s="112">
        <f>Úrvinnsla!K327</f>
        <v>1</v>
      </c>
      <c r="L327" s="113">
        <f>Úrvinnsla!L327</f>
        <v>0</v>
      </c>
      <c r="M327" s="114">
        <f>Úrvinnsla!M327</f>
        <v>0</v>
      </c>
      <c r="N327" s="115">
        <f>Úrvinnsla!N327</f>
        <v>0</v>
      </c>
      <c r="P327" s="48">
        <f>Úrvinnsla!P327</f>
        <v>2</v>
      </c>
      <c r="Q327" s="49">
        <f>Úrvinnsla!Q327</f>
        <v>1</v>
      </c>
      <c r="R327" s="50">
        <f>Úrvinnsla!R327</f>
        <v>1</v>
      </c>
      <c r="S327" s="54">
        <f>Úrvinnsla!S327</f>
        <v>-9.6655712352600032E-5</v>
      </c>
      <c r="T327" s="55">
        <f>Úrvinnsla!T327</f>
        <v>9.6655712352600032E-5</v>
      </c>
      <c r="V327" s="48">
        <f>Úrvinnsla!V327</f>
        <v>32</v>
      </c>
      <c r="W327" s="49">
        <f>Úrvinnsla!W327</f>
        <v>6</v>
      </c>
      <c r="X327" s="50">
        <f>Úrvinnsla!X327</f>
        <v>26</v>
      </c>
      <c r="Y327" s="60">
        <f>Úrvinnsla!Y327</f>
        <v>-1.8231540565177756E-5</v>
      </c>
      <c r="Z327" s="55">
        <f>Úrvinnsla!Z327</f>
        <v>7.9003342449103622E-5</v>
      </c>
    </row>
    <row r="328" spans="1:26" x14ac:dyDescent="0.35">
      <c r="C328" s="137"/>
      <c r="D328" s="137"/>
      <c r="H328" s="137"/>
      <c r="I328" s="137"/>
      <c r="J328" s="138"/>
      <c r="O328" s="2" t="s">
        <v>47</v>
      </c>
      <c r="P328" s="9">
        <f>SUM(P307:P327)</f>
        <v>10346</v>
      </c>
      <c r="Q328" s="9">
        <f>SUM(Q307:Q327)</f>
        <v>5441</v>
      </c>
      <c r="R328" s="9">
        <f>SUM(R307:R327)</f>
        <v>4905</v>
      </c>
      <c r="U328" s="2" t="s">
        <v>47</v>
      </c>
      <c r="V328" s="9">
        <f>SUM(V307:V327)</f>
        <v>329100</v>
      </c>
      <c r="W328" s="9">
        <f>SUM(W307:W327)</f>
        <v>165186</v>
      </c>
      <c r="X328" s="9">
        <f>SUM(X307:X327)</f>
        <v>163914</v>
      </c>
    </row>
    <row r="329" spans="1:26" ht="15" thickBot="1" x14ac:dyDescent="0.4"/>
    <row r="330" spans="1:26" ht="21.5" thickBot="1" x14ac:dyDescent="0.55000000000000004">
      <c r="A330" s="2" t="s">
        <v>45</v>
      </c>
      <c r="B330" s="94">
        <v>2016</v>
      </c>
      <c r="C330" s="227" t="s">
        <v>35</v>
      </c>
      <c r="D330" s="228"/>
      <c r="E330" s="229"/>
      <c r="F330" s="227" t="s">
        <v>36</v>
      </c>
      <c r="G330" s="228"/>
      <c r="H330" s="229"/>
      <c r="I330" s="227" t="s">
        <v>37</v>
      </c>
      <c r="J330" s="228"/>
      <c r="K330" s="229"/>
      <c r="L330" s="227" t="s">
        <v>38</v>
      </c>
      <c r="M330" s="228"/>
      <c r="N330" s="229"/>
      <c r="O330" s="51"/>
      <c r="P330" s="230" t="s">
        <v>45</v>
      </c>
      <c r="Q330" s="231"/>
      <c r="R330" s="232"/>
      <c r="S330" s="233">
        <f>B330</f>
        <v>2016</v>
      </c>
      <c r="T330" s="234"/>
      <c r="V330" s="230" t="s">
        <v>46</v>
      </c>
      <c r="W330" s="231"/>
      <c r="X330" s="232"/>
      <c r="Y330" s="233">
        <f>B330</f>
        <v>2016</v>
      </c>
      <c r="Z330" s="234"/>
    </row>
    <row r="331" spans="1:26" ht="15" thickBot="1" x14ac:dyDescent="0.4">
      <c r="A331" s="2"/>
      <c r="B331" s="95"/>
      <c r="C331" s="13" t="s">
        <v>47</v>
      </c>
      <c r="D331" s="12" t="s">
        <v>48</v>
      </c>
      <c r="E331" s="14" t="s">
        <v>49</v>
      </c>
      <c r="F331" s="13" t="s">
        <v>47</v>
      </c>
      <c r="G331" s="12" t="s">
        <v>48</v>
      </c>
      <c r="H331" s="14" t="s">
        <v>49</v>
      </c>
      <c r="I331" s="13" t="s">
        <v>47</v>
      </c>
      <c r="J331" s="12" t="s">
        <v>48</v>
      </c>
      <c r="K331" s="14" t="s">
        <v>49</v>
      </c>
      <c r="L331" s="13" t="s">
        <v>47</v>
      </c>
      <c r="M331" s="12" t="s">
        <v>48</v>
      </c>
      <c r="N331" s="14" t="s">
        <v>49</v>
      </c>
      <c r="O331" s="12"/>
      <c r="P331" s="21" t="s">
        <v>47</v>
      </c>
      <c r="Q331" s="22" t="s">
        <v>48</v>
      </c>
      <c r="R331" s="23" t="s">
        <v>49</v>
      </c>
      <c r="S331" s="18" t="s">
        <v>50</v>
      </c>
      <c r="T331" s="20" t="s">
        <v>51</v>
      </c>
      <c r="U331" s="2"/>
      <c r="V331" s="15" t="s">
        <v>47</v>
      </c>
      <c r="W331" s="16" t="s">
        <v>48</v>
      </c>
      <c r="X331" s="17" t="s">
        <v>49</v>
      </c>
      <c r="Y331" s="18" t="s">
        <v>50</v>
      </c>
      <c r="Z331" s="20" t="s">
        <v>51</v>
      </c>
    </row>
    <row r="332" spans="1:26" x14ac:dyDescent="0.35">
      <c r="B332" s="95" t="s">
        <v>52</v>
      </c>
      <c r="C332" s="96">
        <f>Úrvinnsla!C332</f>
        <v>349</v>
      </c>
      <c r="D332" s="97">
        <f>Úrvinnsla!D332</f>
        <v>188</v>
      </c>
      <c r="E332" s="98">
        <f>Úrvinnsla!E332</f>
        <v>161</v>
      </c>
      <c r="F332" s="99">
        <f>Úrvinnsla!F332</f>
        <v>331</v>
      </c>
      <c r="G332" s="100">
        <f>Úrvinnsla!G332</f>
        <v>163</v>
      </c>
      <c r="H332" s="101">
        <f>Úrvinnsla!H332</f>
        <v>168</v>
      </c>
      <c r="I332" s="102">
        <f>Úrvinnsla!I332</f>
        <v>23</v>
      </c>
      <c r="J332" s="97">
        <f>Úrvinnsla!J332</f>
        <v>8</v>
      </c>
      <c r="K332" s="98">
        <f>Úrvinnsla!K332</f>
        <v>15</v>
      </c>
      <c r="L332" s="99">
        <f>Úrvinnsla!L332</f>
        <v>0</v>
      </c>
      <c r="M332" s="100">
        <f>Úrvinnsla!M332</f>
        <v>0</v>
      </c>
      <c r="N332" s="101">
        <f>Úrvinnsla!N332</f>
        <v>0</v>
      </c>
      <c r="P332" s="42">
        <f>Úrvinnsla!P332</f>
        <v>703</v>
      </c>
      <c r="Q332" s="43">
        <f>Úrvinnsla!Q332</f>
        <v>359</v>
      </c>
      <c r="R332" s="44">
        <f>Úrvinnsla!R332</f>
        <v>344</v>
      </c>
      <c r="S332" s="52">
        <f>Úrvinnsla!S332</f>
        <v>-3.4918782219628443E-2</v>
      </c>
      <c r="T332" s="53">
        <f>Úrvinnsla!T332</f>
        <v>3.3459780177025583E-2</v>
      </c>
      <c r="V332" s="42">
        <f>Úrvinnsla!V332</f>
        <v>21845</v>
      </c>
      <c r="W332" s="43">
        <f>Úrvinnsla!W332</f>
        <v>11102</v>
      </c>
      <c r="X332" s="44">
        <f>Úrvinnsla!X332</f>
        <v>10743</v>
      </c>
      <c r="Y332" s="59">
        <f>Úrvinnsla!Y332</f>
        <v>-3.33865617735596E-2</v>
      </c>
      <c r="Z332" s="57">
        <f>Úrvinnsla!Z332</f>
        <v>3.2306956686484485E-2</v>
      </c>
    </row>
    <row r="333" spans="1:26" x14ac:dyDescent="0.35">
      <c r="B333" s="95" t="s">
        <v>53</v>
      </c>
      <c r="C333" s="103">
        <f>Úrvinnsla!C333</f>
        <v>352</v>
      </c>
      <c r="D333" s="104">
        <f>Úrvinnsla!D333</f>
        <v>176</v>
      </c>
      <c r="E333" s="105">
        <f>Úrvinnsla!E333</f>
        <v>176</v>
      </c>
      <c r="F333" s="106">
        <f>Úrvinnsla!F333</f>
        <v>346</v>
      </c>
      <c r="G333" s="107">
        <f>Úrvinnsla!G333</f>
        <v>187</v>
      </c>
      <c r="H333" s="108">
        <f>Úrvinnsla!H333</f>
        <v>159</v>
      </c>
      <c r="I333" s="109">
        <f>Úrvinnsla!I333</f>
        <v>34</v>
      </c>
      <c r="J333" s="104">
        <f>Úrvinnsla!J333</f>
        <v>19</v>
      </c>
      <c r="K333" s="105">
        <f>Úrvinnsla!K333</f>
        <v>15</v>
      </c>
      <c r="L333" s="106">
        <f>Úrvinnsla!L333</f>
        <v>0</v>
      </c>
      <c r="M333" s="107">
        <f>Úrvinnsla!M333</f>
        <v>0</v>
      </c>
      <c r="N333" s="108">
        <f>Úrvinnsla!N333</f>
        <v>0</v>
      </c>
      <c r="P333" s="45">
        <f>Úrvinnsla!P333</f>
        <v>732</v>
      </c>
      <c r="Q333" s="46">
        <f>Úrvinnsla!Q333</f>
        <v>382</v>
      </c>
      <c r="R333" s="47">
        <f>Úrvinnsla!R333</f>
        <v>350</v>
      </c>
      <c r="S333" s="52">
        <f>Úrvinnsla!S333</f>
        <v>-3.7155918684952827E-2</v>
      </c>
      <c r="T333" s="53">
        <f>Úrvinnsla!T333</f>
        <v>3.4043380994066723E-2</v>
      </c>
      <c r="V333" s="45">
        <f>Úrvinnsla!V333</f>
        <v>23408</v>
      </c>
      <c r="W333" s="46">
        <f>Úrvinnsla!W333</f>
        <v>12064</v>
      </c>
      <c r="X333" s="47">
        <f>Úrvinnsla!X333</f>
        <v>11344</v>
      </c>
      <c r="Y333" s="10">
        <f>Úrvinnsla!Y333</f>
        <v>-3.6279542536139707E-2</v>
      </c>
      <c r="Z333" s="53">
        <f>Úrvinnsla!Z333</f>
        <v>3.4114317848969566E-2</v>
      </c>
    </row>
    <row r="334" spans="1:26" x14ac:dyDescent="0.35">
      <c r="B334" s="95" t="s">
        <v>54</v>
      </c>
      <c r="C334" s="103">
        <f>Úrvinnsla!C334</f>
        <v>305</v>
      </c>
      <c r="D334" s="104">
        <f>Úrvinnsla!D334</f>
        <v>152</v>
      </c>
      <c r="E334" s="105">
        <f>Úrvinnsla!E334</f>
        <v>153</v>
      </c>
      <c r="F334" s="106">
        <f>Úrvinnsla!F334</f>
        <v>289</v>
      </c>
      <c r="G334" s="107">
        <f>Úrvinnsla!G334</f>
        <v>150</v>
      </c>
      <c r="H334" s="108">
        <f>Úrvinnsla!H334</f>
        <v>139</v>
      </c>
      <c r="I334" s="109">
        <f>Úrvinnsla!I334</f>
        <v>48</v>
      </c>
      <c r="J334" s="104">
        <f>Úrvinnsla!J334</f>
        <v>16</v>
      </c>
      <c r="K334" s="105">
        <f>Úrvinnsla!K334</f>
        <v>32</v>
      </c>
      <c r="L334" s="106">
        <f>Úrvinnsla!L334</f>
        <v>2</v>
      </c>
      <c r="M334" s="107">
        <f>Úrvinnsla!M334</f>
        <v>2</v>
      </c>
      <c r="N334" s="108">
        <f>Úrvinnsla!N334</f>
        <v>0</v>
      </c>
      <c r="P334" s="45">
        <f>Úrvinnsla!P334</f>
        <v>644</v>
      </c>
      <c r="Q334" s="46">
        <f>Úrvinnsla!Q334</f>
        <v>320</v>
      </c>
      <c r="R334" s="47">
        <f>Úrvinnsla!R334</f>
        <v>324</v>
      </c>
      <c r="S334" s="52">
        <f>Úrvinnsla!S334</f>
        <v>-3.1125376908861007E-2</v>
      </c>
      <c r="T334" s="53">
        <f>Úrvinnsla!T334</f>
        <v>3.1514444120221766E-2</v>
      </c>
      <c r="V334" s="45">
        <f>Úrvinnsla!V334</f>
        <v>21287</v>
      </c>
      <c r="W334" s="46">
        <f>Úrvinnsla!W334</f>
        <v>10814</v>
      </c>
      <c r="X334" s="47">
        <f>Úrvinnsla!X334</f>
        <v>10473</v>
      </c>
      <c r="Y334" s="10">
        <f>Úrvinnsla!Y334</f>
        <v>-3.252047189869154E-2</v>
      </c>
      <c r="Z334" s="53">
        <f>Úrvinnsla!Z334</f>
        <v>3.1494997428795683E-2</v>
      </c>
    </row>
    <row r="335" spans="1:26" x14ac:dyDescent="0.35">
      <c r="B335" s="95" t="s">
        <v>55</v>
      </c>
      <c r="C335" s="103">
        <f>Úrvinnsla!C335</f>
        <v>348</v>
      </c>
      <c r="D335" s="104">
        <f>Úrvinnsla!D335</f>
        <v>178</v>
      </c>
      <c r="E335" s="105">
        <f>Úrvinnsla!E335</f>
        <v>170</v>
      </c>
      <c r="F335" s="106">
        <f>Úrvinnsla!F335</f>
        <v>316</v>
      </c>
      <c r="G335" s="107">
        <f>Úrvinnsla!G335</f>
        <v>160</v>
      </c>
      <c r="H335" s="108">
        <f>Úrvinnsla!H335</f>
        <v>156</v>
      </c>
      <c r="I335" s="109">
        <f>Úrvinnsla!I335</f>
        <v>45</v>
      </c>
      <c r="J335" s="104">
        <f>Úrvinnsla!J335</f>
        <v>24</v>
      </c>
      <c r="K335" s="105">
        <f>Úrvinnsla!K335</f>
        <v>21</v>
      </c>
      <c r="L335" s="106">
        <f>Úrvinnsla!L335</f>
        <v>9</v>
      </c>
      <c r="M335" s="107">
        <f>Úrvinnsla!M335</f>
        <v>6</v>
      </c>
      <c r="N335" s="108">
        <f>Úrvinnsla!N335</f>
        <v>3</v>
      </c>
      <c r="P335" s="45">
        <f>Úrvinnsla!P335</f>
        <v>718</v>
      </c>
      <c r="Q335" s="46">
        <f>Úrvinnsla!Q335</f>
        <v>368</v>
      </c>
      <c r="R335" s="47">
        <f>Úrvinnsla!R335</f>
        <v>350</v>
      </c>
      <c r="S335" s="52">
        <f>Úrvinnsla!S335</f>
        <v>-3.5794183445190156E-2</v>
      </c>
      <c r="T335" s="53">
        <f>Úrvinnsla!T335</f>
        <v>3.4043380994066723E-2</v>
      </c>
      <c r="V335" s="45">
        <f>Úrvinnsla!V335</f>
        <v>22121</v>
      </c>
      <c r="W335" s="46">
        <f>Úrvinnsla!W335</f>
        <v>11261</v>
      </c>
      <c r="X335" s="47">
        <f>Úrvinnsla!X335</f>
        <v>10860</v>
      </c>
      <c r="Y335" s="10">
        <f>Úrvinnsla!Y335</f>
        <v>-3.3864715558643003E-2</v>
      </c>
      <c r="Z335" s="53">
        <f>Úrvinnsla!Z335</f>
        <v>3.2658805698149634E-2</v>
      </c>
    </row>
    <row r="336" spans="1:26" x14ac:dyDescent="0.35">
      <c r="B336" s="95" t="s">
        <v>56</v>
      </c>
      <c r="C336" s="103">
        <f>Úrvinnsla!C336</f>
        <v>351</v>
      </c>
      <c r="D336" s="104">
        <f>Úrvinnsla!D336</f>
        <v>201</v>
      </c>
      <c r="E336" s="105">
        <f>Úrvinnsla!E336</f>
        <v>150</v>
      </c>
      <c r="F336" s="106">
        <f>Úrvinnsla!F336</f>
        <v>312</v>
      </c>
      <c r="G336" s="107">
        <f>Úrvinnsla!G336</f>
        <v>159</v>
      </c>
      <c r="H336" s="108">
        <f>Úrvinnsla!H336</f>
        <v>153</v>
      </c>
      <c r="I336" s="109">
        <f>Úrvinnsla!I336</f>
        <v>39</v>
      </c>
      <c r="J336" s="104">
        <f>Úrvinnsla!J336</f>
        <v>22</v>
      </c>
      <c r="K336" s="105">
        <f>Úrvinnsla!K336</f>
        <v>17</v>
      </c>
      <c r="L336" s="106">
        <f>Úrvinnsla!L336</f>
        <v>5</v>
      </c>
      <c r="M336" s="107">
        <f>Úrvinnsla!M336</f>
        <v>5</v>
      </c>
      <c r="N336" s="108">
        <f>Úrvinnsla!N336</f>
        <v>0</v>
      </c>
      <c r="P336" s="45">
        <f>Úrvinnsla!P336</f>
        <v>707</v>
      </c>
      <c r="Q336" s="46">
        <f>Úrvinnsla!Q336</f>
        <v>387</v>
      </c>
      <c r="R336" s="47">
        <f>Úrvinnsla!R336</f>
        <v>320</v>
      </c>
      <c r="S336" s="52">
        <f>Úrvinnsla!S336</f>
        <v>-3.7642252699153778E-2</v>
      </c>
      <c r="T336" s="53">
        <f>Úrvinnsla!T336</f>
        <v>3.1125376908861007E-2</v>
      </c>
      <c r="V336" s="45">
        <f>Úrvinnsla!V336</f>
        <v>24886</v>
      </c>
      <c r="W336" s="46">
        <f>Úrvinnsla!W336</f>
        <v>12792</v>
      </c>
      <c r="X336" s="47">
        <f>Úrvinnsla!X336</f>
        <v>12094</v>
      </c>
      <c r="Y336" s="10">
        <f>Úrvinnsla!Y336</f>
        <v>-3.8468825275389515E-2</v>
      </c>
      <c r="Z336" s="53">
        <f>Úrvinnsla!Z336</f>
        <v>3.636976023143846E-2</v>
      </c>
    </row>
    <row r="337" spans="2:26" x14ac:dyDescent="0.35">
      <c r="B337" s="95" t="s">
        <v>57</v>
      </c>
      <c r="C337" s="103">
        <f>Úrvinnsla!C337</f>
        <v>335</v>
      </c>
      <c r="D337" s="104">
        <f>Úrvinnsla!D337</f>
        <v>185</v>
      </c>
      <c r="E337" s="105">
        <f>Úrvinnsla!E337</f>
        <v>150</v>
      </c>
      <c r="F337" s="106">
        <f>Úrvinnsla!F337</f>
        <v>286</v>
      </c>
      <c r="G337" s="107">
        <f>Úrvinnsla!G337</f>
        <v>152</v>
      </c>
      <c r="H337" s="108">
        <f>Úrvinnsla!H337</f>
        <v>134</v>
      </c>
      <c r="I337" s="109">
        <f>Úrvinnsla!I337</f>
        <v>41</v>
      </c>
      <c r="J337" s="104">
        <f>Úrvinnsla!J337</f>
        <v>27</v>
      </c>
      <c r="K337" s="105">
        <f>Úrvinnsla!K337</f>
        <v>14</v>
      </c>
      <c r="L337" s="106">
        <f>Úrvinnsla!L337</f>
        <v>6</v>
      </c>
      <c r="M337" s="107">
        <f>Úrvinnsla!M337</f>
        <v>3</v>
      </c>
      <c r="N337" s="108">
        <f>Úrvinnsla!N337</f>
        <v>3</v>
      </c>
      <c r="P337" s="45">
        <f>Úrvinnsla!P337</f>
        <v>668</v>
      </c>
      <c r="Q337" s="46">
        <f>Úrvinnsla!Q337</f>
        <v>367</v>
      </c>
      <c r="R337" s="47">
        <f>Úrvinnsla!R337</f>
        <v>301</v>
      </c>
      <c r="S337" s="52">
        <f>Úrvinnsla!S337</f>
        <v>-3.5696916642349967E-2</v>
      </c>
      <c r="T337" s="53">
        <f>Úrvinnsla!T337</f>
        <v>2.9277307654897382E-2</v>
      </c>
      <c r="V337" s="45">
        <f>Úrvinnsla!V337</f>
        <v>24370</v>
      </c>
      <c r="W337" s="46">
        <f>Úrvinnsla!W337</f>
        <v>12583</v>
      </c>
      <c r="X337" s="47">
        <f>Úrvinnsla!X337</f>
        <v>11787</v>
      </c>
      <c r="Y337" s="10">
        <f>Úrvinnsla!Y337</f>
        <v>-3.7840308664808184E-2</v>
      </c>
      <c r="Z337" s="53">
        <f>Úrvinnsla!Z337</f>
        <v>3.5446532482881189E-2</v>
      </c>
    </row>
    <row r="338" spans="2:26" x14ac:dyDescent="0.35">
      <c r="B338" s="95" t="s">
        <v>58</v>
      </c>
      <c r="C338" s="103">
        <f>Úrvinnsla!C338</f>
        <v>366</v>
      </c>
      <c r="D338" s="104">
        <f>Úrvinnsla!D338</f>
        <v>198</v>
      </c>
      <c r="E338" s="105">
        <f>Úrvinnsla!E338</f>
        <v>168</v>
      </c>
      <c r="F338" s="106">
        <f>Úrvinnsla!F338</f>
        <v>282</v>
      </c>
      <c r="G338" s="107">
        <f>Úrvinnsla!G338</f>
        <v>140</v>
      </c>
      <c r="H338" s="108">
        <f>Úrvinnsla!H338</f>
        <v>142</v>
      </c>
      <c r="I338" s="109">
        <f>Úrvinnsla!I338</f>
        <v>24</v>
      </c>
      <c r="J338" s="104">
        <f>Úrvinnsla!J338</f>
        <v>15</v>
      </c>
      <c r="K338" s="105">
        <f>Úrvinnsla!K338</f>
        <v>9</v>
      </c>
      <c r="L338" s="106">
        <f>Úrvinnsla!L338</f>
        <v>3</v>
      </c>
      <c r="M338" s="107">
        <f>Úrvinnsla!M338</f>
        <v>2</v>
      </c>
      <c r="N338" s="108">
        <f>Úrvinnsla!N338</f>
        <v>1</v>
      </c>
      <c r="P338" s="45">
        <f>Úrvinnsla!P338</f>
        <v>675</v>
      </c>
      <c r="Q338" s="46">
        <f>Úrvinnsla!Q338</f>
        <v>355</v>
      </c>
      <c r="R338" s="47">
        <f>Úrvinnsla!R338</f>
        <v>320</v>
      </c>
      <c r="S338" s="52">
        <f>Úrvinnsla!S338</f>
        <v>-3.4529715008267681E-2</v>
      </c>
      <c r="T338" s="53">
        <f>Úrvinnsla!T338</f>
        <v>3.1125376908861007E-2</v>
      </c>
      <c r="V338" s="45">
        <f>Úrvinnsla!V338</f>
        <v>23109</v>
      </c>
      <c r="W338" s="46">
        <f>Úrvinnsla!W338</f>
        <v>11870</v>
      </c>
      <c r="X338" s="47">
        <f>Úrvinnsla!X338</f>
        <v>11239</v>
      </c>
      <c r="Y338" s="10">
        <f>Úrvinnsla!Y338</f>
        <v>-3.5696134773207752E-2</v>
      </c>
      <c r="Z338" s="53">
        <f>Úrvinnsla!Z338</f>
        <v>3.3798555915423918E-2</v>
      </c>
    </row>
    <row r="339" spans="2:26" x14ac:dyDescent="0.35">
      <c r="B339" s="95" t="s">
        <v>59</v>
      </c>
      <c r="C339" s="103">
        <f>Úrvinnsla!C339</f>
        <v>272</v>
      </c>
      <c r="D339" s="104">
        <f>Úrvinnsla!D339</f>
        <v>150</v>
      </c>
      <c r="E339" s="105">
        <f>Úrvinnsla!E339</f>
        <v>122</v>
      </c>
      <c r="F339" s="106">
        <f>Úrvinnsla!F339</f>
        <v>283</v>
      </c>
      <c r="G339" s="107">
        <f>Úrvinnsla!G339</f>
        <v>146</v>
      </c>
      <c r="H339" s="108">
        <f>Úrvinnsla!H339</f>
        <v>137</v>
      </c>
      <c r="I339" s="109">
        <f>Úrvinnsla!I339</f>
        <v>38</v>
      </c>
      <c r="J339" s="104">
        <f>Úrvinnsla!J339</f>
        <v>14</v>
      </c>
      <c r="K339" s="105">
        <f>Úrvinnsla!K339</f>
        <v>24</v>
      </c>
      <c r="L339" s="106">
        <f>Úrvinnsla!L339</f>
        <v>5</v>
      </c>
      <c r="M339" s="107">
        <f>Úrvinnsla!M339</f>
        <v>3</v>
      </c>
      <c r="N339" s="108">
        <f>Úrvinnsla!N339</f>
        <v>2</v>
      </c>
      <c r="P339" s="45">
        <f>Úrvinnsla!P339</f>
        <v>598</v>
      </c>
      <c r="Q339" s="46">
        <f>Úrvinnsla!Q339</f>
        <v>313</v>
      </c>
      <c r="R339" s="47">
        <f>Úrvinnsla!R339</f>
        <v>285</v>
      </c>
      <c r="S339" s="52">
        <f>Úrvinnsla!S339</f>
        <v>-3.0444509288979672E-2</v>
      </c>
      <c r="T339" s="53">
        <f>Úrvinnsla!T339</f>
        <v>2.7721038809454333E-2</v>
      </c>
      <c r="V339" s="45">
        <f>Úrvinnsla!V339</f>
        <v>22431</v>
      </c>
      <c r="W339" s="46">
        <f>Úrvinnsla!W339</f>
        <v>11402</v>
      </c>
      <c r="X339" s="47">
        <f>Úrvinnsla!X339</f>
        <v>11029</v>
      </c>
      <c r="Y339" s="10">
        <f>Úrvinnsla!Y339</f>
        <v>-3.4288738726547155E-2</v>
      </c>
      <c r="Z339" s="53">
        <f>Úrvinnsla!Z339</f>
        <v>3.3167032048332629E-2</v>
      </c>
    </row>
    <row r="340" spans="2:26" x14ac:dyDescent="0.35">
      <c r="B340" s="95" t="s">
        <v>60</v>
      </c>
      <c r="C340" s="103">
        <f>Úrvinnsla!C340</f>
        <v>285</v>
      </c>
      <c r="D340" s="104">
        <f>Úrvinnsla!D340</f>
        <v>154</v>
      </c>
      <c r="E340" s="105">
        <f>Úrvinnsla!E340</f>
        <v>131</v>
      </c>
      <c r="F340" s="106">
        <f>Úrvinnsla!F340</f>
        <v>317</v>
      </c>
      <c r="G340" s="107">
        <f>Úrvinnsla!G340</f>
        <v>157</v>
      </c>
      <c r="H340" s="108">
        <f>Úrvinnsla!H340</f>
        <v>160</v>
      </c>
      <c r="I340" s="109">
        <f>Úrvinnsla!I340</f>
        <v>31</v>
      </c>
      <c r="J340" s="104">
        <f>Úrvinnsla!J340</f>
        <v>19</v>
      </c>
      <c r="K340" s="105">
        <f>Úrvinnsla!K340</f>
        <v>12</v>
      </c>
      <c r="L340" s="106">
        <f>Úrvinnsla!L340</f>
        <v>1</v>
      </c>
      <c r="M340" s="107">
        <f>Úrvinnsla!M340</f>
        <v>1</v>
      </c>
      <c r="N340" s="108">
        <f>Úrvinnsla!N340</f>
        <v>0</v>
      </c>
      <c r="P340" s="45">
        <f>Úrvinnsla!P340</f>
        <v>634</v>
      </c>
      <c r="Q340" s="46">
        <f>Úrvinnsla!Q340</f>
        <v>331</v>
      </c>
      <c r="R340" s="47">
        <f>Úrvinnsla!R340</f>
        <v>303</v>
      </c>
      <c r="S340" s="52">
        <f>Úrvinnsla!S340</f>
        <v>-3.2195311740103101E-2</v>
      </c>
      <c r="T340" s="53">
        <f>Úrvinnsla!T340</f>
        <v>2.9471841260577766E-2</v>
      </c>
      <c r="V340" s="45">
        <f>Úrvinnsla!V340</f>
        <v>21721</v>
      </c>
      <c r="W340" s="46">
        <f>Úrvinnsla!W340</f>
        <v>11019</v>
      </c>
      <c r="X340" s="47">
        <f>Úrvinnsla!X340</f>
        <v>10702</v>
      </c>
      <c r="Y340" s="10">
        <f>Úrvinnsla!Y340</f>
        <v>-3.3136959483233044E-2</v>
      </c>
      <c r="Z340" s="53">
        <f>Úrvinnsla!Z340</f>
        <v>3.218365916957619E-2</v>
      </c>
    </row>
    <row r="341" spans="2:26" x14ac:dyDescent="0.35">
      <c r="B341" s="95" t="s">
        <v>61</v>
      </c>
      <c r="C341" s="103">
        <f>Úrvinnsla!C341</f>
        <v>324</v>
      </c>
      <c r="D341" s="104">
        <f>Úrvinnsla!D341</f>
        <v>177</v>
      </c>
      <c r="E341" s="105">
        <f>Úrvinnsla!E341</f>
        <v>147</v>
      </c>
      <c r="F341" s="106">
        <f>Úrvinnsla!F341</f>
        <v>274</v>
      </c>
      <c r="G341" s="107">
        <f>Úrvinnsla!G341</f>
        <v>137</v>
      </c>
      <c r="H341" s="108">
        <f>Úrvinnsla!H341</f>
        <v>137</v>
      </c>
      <c r="I341" s="109">
        <f>Úrvinnsla!I341</f>
        <v>36</v>
      </c>
      <c r="J341" s="104">
        <f>Úrvinnsla!J341</f>
        <v>18</v>
      </c>
      <c r="K341" s="105">
        <f>Úrvinnsla!K341</f>
        <v>18</v>
      </c>
      <c r="L341" s="106">
        <f>Úrvinnsla!L341</f>
        <v>4</v>
      </c>
      <c r="M341" s="107">
        <f>Úrvinnsla!M341</f>
        <v>4</v>
      </c>
      <c r="N341" s="108">
        <f>Úrvinnsla!N341</f>
        <v>0</v>
      </c>
      <c r="P341" s="45">
        <f>Úrvinnsla!P341</f>
        <v>638</v>
      </c>
      <c r="Q341" s="46">
        <f>Úrvinnsla!Q341</f>
        <v>336</v>
      </c>
      <c r="R341" s="47">
        <f>Úrvinnsla!R341</f>
        <v>302</v>
      </c>
      <c r="S341" s="52">
        <f>Úrvinnsla!S341</f>
        <v>-3.2681645754304059E-2</v>
      </c>
      <c r="T341" s="53">
        <f>Úrvinnsla!T341</f>
        <v>2.9374574457737574E-2</v>
      </c>
      <c r="V341" s="45">
        <f>Úrvinnsla!V341</f>
        <v>20567</v>
      </c>
      <c r="W341" s="46">
        <f>Úrvinnsla!W341</f>
        <v>10251</v>
      </c>
      <c r="X341" s="47">
        <f>Úrvinnsla!X341</f>
        <v>10316</v>
      </c>
      <c r="Y341" s="10">
        <f>Úrvinnsla!Y341</f>
        <v>-3.0827386483584889E-2</v>
      </c>
      <c r="Z341" s="53">
        <f>Úrvinnsla!Z341</f>
        <v>3.1022858156732194E-2</v>
      </c>
    </row>
    <row r="342" spans="2:26" x14ac:dyDescent="0.35">
      <c r="B342" s="95" t="s">
        <v>62</v>
      </c>
      <c r="C342" s="103">
        <f>Úrvinnsla!C342</f>
        <v>346</v>
      </c>
      <c r="D342" s="104">
        <f>Úrvinnsla!D342</f>
        <v>194</v>
      </c>
      <c r="E342" s="105">
        <f>Úrvinnsla!E342</f>
        <v>152</v>
      </c>
      <c r="F342" s="106">
        <f>Úrvinnsla!F342</f>
        <v>328</v>
      </c>
      <c r="G342" s="107">
        <f>Úrvinnsla!G342</f>
        <v>163</v>
      </c>
      <c r="H342" s="108">
        <f>Úrvinnsla!H342</f>
        <v>165</v>
      </c>
      <c r="I342" s="109">
        <f>Úrvinnsla!I342</f>
        <v>45</v>
      </c>
      <c r="J342" s="104">
        <f>Úrvinnsla!J342</f>
        <v>20</v>
      </c>
      <c r="K342" s="105">
        <f>Úrvinnsla!K342</f>
        <v>25</v>
      </c>
      <c r="L342" s="106">
        <f>Úrvinnsla!L342</f>
        <v>14</v>
      </c>
      <c r="M342" s="107">
        <f>Úrvinnsla!M342</f>
        <v>7</v>
      </c>
      <c r="N342" s="108">
        <f>Úrvinnsla!N342</f>
        <v>7</v>
      </c>
      <c r="P342" s="45">
        <f>Úrvinnsla!P342</f>
        <v>733</v>
      </c>
      <c r="Q342" s="46">
        <f>Úrvinnsla!Q342</f>
        <v>384</v>
      </c>
      <c r="R342" s="47">
        <f>Úrvinnsla!R342</f>
        <v>349</v>
      </c>
      <c r="S342" s="52">
        <f>Úrvinnsla!S342</f>
        <v>-3.7350452290633204E-2</v>
      </c>
      <c r="T342" s="53">
        <f>Úrvinnsla!T342</f>
        <v>3.3946114191226534E-2</v>
      </c>
      <c r="V342" s="45">
        <f>Úrvinnsla!V342</f>
        <v>21649</v>
      </c>
      <c r="W342" s="46">
        <f>Úrvinnsla!W342</f>
        <v>10710</v>
      </c>
      <c r="X342" s="47">
        <f>Úrvinnsla!X342</f>
        <v>10939</v>
      </c>
      <c r="Y342" s="10">
        <f>Úrvinnsla!Y342</f>
        <v>-3.2207717221655857E-2</v>
      </c>
      <c r="Z342" s="53">
        <f>Úrvinnsla!Z342</f>
        <v>3.2896378962436357E-2</v>
      </c>
    </row>
    <row r="343" spans="2:26" x14ac:dyDescent="0.35">
      <c r="B343" s="95" t="s">
        <v>63</v>
      </c>
      <c r="C343" s="103">
        <f>Úrvinnsla!C343</f>
        <v>317</v>
      </c>
      <c r="D343" s="104">
        <f>Úrvinnsla!D343</f>
        <v>174</v>
      </c>
      <c r="E343" s="105">
        <f>Úrvinnsla!E343</f>
        <v>143</v>
      </c>
      <c r="F343" s="106">
        <f>Úrvinnsla!F343</f>
        <v>318</v>
      </c>
      <c r="G343" s="107">
        <f>Úrvinnsla!G343</f>
        <v>166</v>
      </c>
      <c r="H343" s="108">
        <f>Úrvinnsla!H343</f>
        <v>152</v>
      </c>
      <c r="I343" s="109">
        <f>Úrvinnsla!I343</f>
        <v>55</v>
      </c>
      <c r="J343" s="104">
        <f>Úrvinnsla!J343</f>
        <v>30</v>
      </c>
      <c r="K343" s="105">
        <f>Úrvinnsla!K343</f>
        <v>25</v>
      </c>
      <c r="L343" s="106">
        <f>Úrvinnsla!L343</f>
        <v>8</v>
      </c>
      <c r="M343" s="107">
        <f>Úrvinnsla!M343</f>
        <v>4</v>
      </c>
      <c r="N343" s="108">
        <f>Úrvinnsla!N343</f>
        <v>4</v>
      </c>
      <c r="P343" s="45">
        <f>Úrvinnsla!P343</f>
        <v>698</v>
      </c>
      <c r="Q343" s="46">
        <f>Úrvinnsla!Q343</f>
        <v>374</v>
      </c>
      <c r="R343" s="47">
        <f>Úrvinnsla!R343</f>
        <v>324</v>
      </c>
      <c r="S343" s="52">
        <f>Úrvinnsla!S343</f>
        <v>-3.6377784262231302E-2</v>
      </c>
      <c r="T343" s="53">
        <f>Úrvinnsla!T343</f>
        <v>3.1514444120221766E-2</v>
      </c>
      <c r="V343" s="45">
        <f>Úrvinnsla!V343</f>
        <v>21030</v>
      </c>
      <c r="W343" s="46">
        <f>Úrvinnsla!W343</f>
        <v>10571</v>
      </c>
      <c r="X343" s="47">
        <f>Úrvinnsla!X343</f>
        <v>10459</v>
      </c>
      <c r="Y343" s="10">
        <f>Úrvinnsla!Y343</f>
        <v>-3.1789708566771623E-2</v>
      </c>
      <c r="Z343" s="53">
        <f>Úrvinnsla!Z343</f>
        <v>3.1452895837656265E-2</v>
      </c>
    </row>
    <row r="344" spans="2:26" x14ac:dyDescent="0.35">
      <c r="B344" s="95" t="s">
        <v>64</v>
      </c>
      <c r="C344" s="103">
        <f>Úrvinnsla!C344</f>
        <v>245</v>
      </c>
      <c r="D344" s="104">
        <f>Úrvinnsla!D344</f>
        <v>146</v>
      </c>
      <c r="E344" s="105">
        <f>Úrvinnsla!E344</f>
        <v>99</v>
      </c>
      <c r="F344" s="106">
        <f>Úrvinnsla!F344</f>
        <v>283</v>
      </c>
      <c r="G344" s="107">
        <f>Úrvinnsla!G344</f>
        <v>146</v>
      </c>
      <c r="H344" s="108">
        <f>Úrvinnsla!H344</f>
        <v>137</v>
      </c>
      <c r="I344" s="109">
        <f>Úrvinnsla!I344</f>
        <v>46</v>
      </c>
      <c r="J344" s="104">
        <f>Úrvinnsla!J344</f>
        <v>27</v>
      </c>
      <c r="K344" s="105">
        <f>Úrvinnsla!K344</f>
        <v>19</v>
      </c>
      <c r="L344" s="106">
        <f>Úrvinnsla!L344</f>
        <v>7</v>
      </c>
      <c r="M344" s="107">
        <f>Úrvinnsla!M344</f>
        <v>5</v>
      </c>
      <c r="N344" s="108">
        <f>Úrvinnsla!N344</f>
        <v>2</v>
      </c>
      <c r="P344" s="45">
        <f>Úrvinnsla!P344</f>
        <v>581</v>
      </c>
      <c r="Q344" s="46">
        <f>Úrvinnsla!Q344</f>
        <v>324</v>
      </c>
      <c r="R344" s="47">
        <f>Úrvinnsla!R344</f>
        <v>257</v>
      </c>
      <c r="S344" s="52">
        <f>Úrvinnsla!S344</f>
        <v>-3.1514444120221766E-2</v>
      </c>
      <c r="T344" s="53">
        <f>Úrvinnsla!T344</f>
        <v>2.4997568329928995E-2</v>
      </c>
      <c r="V344" s="45">
        <f>Úrvinnsla!V344</f>
        <v>18032</v>
      </c>
      <c r="W344" s="46">
        <f>Úrvinnsla!W344</f>
        <v>9019</v>
      </c>
      <c r="X344" s="47">
        <f>Úrvinnsla!X344</f>
        <v>9013</v>
      </c>
      <c r="Y344" s="10">
        <f>Úrvinnsla!Y344</f>
        <v>-2.7122446463315981E-2</v>
      </c>
      <c r="Z344" s="53">
        <f>Úrvinnsla!Z344</f>
        <v>2.710440292425623E-2</v>
      </c>
    </row>
    <row r="345" spans="2:26" x14ac:dyDescent="0.35">
      <c r="B345" s="95" t="s">
        <v>65</v>
      </c>
      <c r="C345" s="103">
        <f>Úrvinnsla!C345</f>
        <v>241</v>
      </c>
      <c r="D345" s="104">
        <f>Úrvinnsla!D345</f>
        <v>125</v>
      </c>
      <c r="E345" s="105">
        <f>Úrvinnsla!E345</f>
        <v>116</v>
      </c>
      <c r="F345" s="106">
        <f>Úrvinnsla!F345</f>
        <v>230</v>
      </c>
      <c r="G345" s="107">
        <f>Úrvinnsla!G345</f>
        <v>137</v>
      </c>
      <c r="H345" s="108">
        <f>Úrvinnsla!H345</f>
        <v>93</v>
      </c>
      <c r="I345" s="109">
        <f>Úrvinnsla!I345</f>
        <v>48</v>
      </c>
      <c r="J345" s="104">
        <f>Úrvinnsla!J345</f>
        <v>28</v>
      </c>
      <c r="K345" s="105">
        <f>Úrvinnsla!K345</f>
        <v>20</v>
      </c>
      <c r="L345" s="106">
        <f>Úrvinnsla!L345</f>
        <v>4</v>
      </c>
      <c r="M345" s="107">
        <f>Úrvinnsla!M345</f>
        <v>3</v>
      </c>
      <c r="N345" s="108">
        <f>Úrvinnsla!N345</f>
        <v>1</v>
      </c>
      <c r="P345" s="45">
        <f>Úrvinnsla!P345</f>
        <v>523</v>
      </c>
      <c r="Q345" s="46">
        <f>Úrvinnsla!Q345</f>
        <v>293</v>
      </c>
      <c r="R345" s="47">
        <f>Úrvinnsla!R345</f>
        <v>230</v>
      </c>
      <c r="S345" s="52">
        <f>Úrvinnsla!S345</f>
        <v>-2.8499173232175858E-2</v>
      </c>
      <c r="T345" s="53">
        <f>Úrvinnsla!T345</f>
        <v>2.2371364653243849E-2</v>
      </c>
      <c r="V345" s="45">
        <f>Úrvinnsla!V345</f>
        <v>15045</v>
      </c>
      <c r="W345" s="46">
        <f>Úrvinnsla!W345</f>
        <v>7686</v>
      </c>
      <c r="X345" s="47">
        <f>Úrvinnsla!X345</f>
        <v>7359</v>
      </c>
      <c r="Y345" s="10">
        <f>Úrvinnsla!Y345</f>
        <v>-2.3113773535541261E-2</v>
      </c>
      <c r="Z345" s="53">
        <f>Úrvinnsla!Z345</f>
        <v>2.2130400656784822E-2</v>
      </c>
    </row>
    <row r="346" spans="2:26" x14ac:dyDescent="0.35">
      <c r="B346" s="95" t="s">
        <v>66</v>
      </c>
      <c r="C346" s="103">
        <f>Úrvinnsla!C346</f>
        <v>195</v>
      </c>
      <c r="D346" s="104">
        <f>Úrvinnsla!D346</f>
        <v>107</v>
      </c>
      <c r="E346" s="105">
        <f>Úrvinnsla!E346</f>
        <v>88</v>
      </c>
      <c r="F346" s="106">
        <f>Úrvinnsla!F346</f>
        <v>196</v>
      </c>
      <c r="G346" s="107">
        <f>Úrvinnsla!G346</f>
        <v>104</v>
      </c>
      <c r="H346" s="108">
        <f>Úrvinnsla!H346</f>
        <v>92</v>
      </c>
      <c r="I346" s="109">
        <f>Úrvinnsla!I346</f>
        <v>27</v>
      </c>
      <c r="J346" s="104">
        <f>Úrvinnsla!J346</f>
        <v>14</v>
      </c>
      <c r="K346" s="105">
        <f>Úrvinnsla!K346</f>
        <v>13</v>
      </c>
      <c r="L346" s="106">
        <f>Úrvinnsla!L346</f>
        <v>3</v>
      </c>
      <c r="M346" s="107">
        <f>Úrvinnsla!M346</f>
        <v>1</v>
      </c>
      <c r="N346" s="108">
        <f>Úrvinnsla!N346</f>
        <v>2</v>
      </c>
      <c r="P346" s="45">
        <f>Úrvinnsla!P346</f>
        <v>421</v>
      </c>
      <c r="Q346" s="46">
        <f>Úrvinnsla!Q346</f>
        <v>226</v>
      </c>
      <c r="R346" s="47">
        <f>Úrvinnsla!R346</f>
        <v>195</v>
      </c>
      <c r="S346" s="52">
        <f>Úrvinnsla!S346</f>
        <v>-2.1982297441883087E-2</v>
      </c>
      <c r="T346" s="53">
        <f>Úrvinnsla!T346</f>
        <v>1.8967026553837175E-2</v>
      </c>
      <c r="V346" s="45">
        <f>Úrvinnsla!V346</f>
        <v>11151</v>
      </c>
      <c r="W346" s="46">
        <f>Úrvinnsla!W346</f>
        <v>5453</v>
      </c>
      <c r="X346" s="47">
        <f>Úrvinnsla!X346</f>
        <v>5698</v>
      </c>
      <c r="Y346" s="10">
        <f>Úrvinnsla!Y346</f>
        <v>-1.6398569748803864E-2</v>
      </c>
      <c r="Z346" s="53">
        <f>Úrvinnsla!Z346</f>
        <v>1.7135347593743702E-2</v>
      </c>
    </row>
    <row r="347" spans="2:26" x14ac:dyDescent="0.35">
      <c r="B347" s="95" t="s">
        <v>67</v>
      </c>
      <c r="C347" s="103">
        <f>Úrvinnsla!C347</f>
        <v>101</v>
      </c>
      <c r="D347" s="104">
        <f>Úrvinnsla!D347</f>
        <v>50</v>
      </c>
      <c r="E347" s="105">
        <f>Úrvinnsla!E347</f>
        <v>51</v>
      </c>
      <c r="F347" s="106">
        <f>Úrvinnsla!F347</f>
        <v>128</v>
      </c>
      <c r="G347" s="107">
        <f>Úrvinnsla!G347</f>
        <v>66</v>
      </c>
      <c r="H347" s="108">
        <f>Úrvinnsla!H347</f>
        <v>62</v>
      </c>
      <c r="I347" s="109">
        <f>Úrvinnsla!I347</f>
        <v>18</v>
      </c>
      <c r="J347" s="104">
        <f>Úrvinnsla!J347</f>
        <v>9</v>
      </c>
      <c r="K347" s="105">
        <f>Úrvinnsla!K347</f>
        <v>9</v>
      </c>
      <c r="L347" s="106">
        <f>Úrvinnsla!L347</f>
        <v>1</v>
      </c>
      <c r="M347" s="107">
        <f>Úrvinnsla!M347</f>
        <v>1</v>
      </c>
      <c r="N347" s="108">
        <f>Úrvinnsla!N347</f>
        <v>0</v>
      </c>
      <c r="P347" s="45">
        <f>Úrvinnsla!P347</f>
        <v>248</v>
      </c>
      <c r="Q347" s="46">
        <f>Úrvinnsla!Q347</f>
        <v>126</v>
      </c>
      <c r="R347" s="47">
        <f>Úrvinnsla!R347</f>
        <v>122</v>
      </c>
      <c r="S347" s="52">
        <f>Úrvinnsla!S347</f>
        <v>-1.225561715786402E-2</v>
      </c>
      <c r="T347" s="53">
        <f>Úrvinnsla!T347</f>
        <v>1.1866549946503258E-2</v>
      </c>
      <c r="V347" s="45">
        <f>Úrvinnsla!V347</f>
        <v>7718</v>
      </c>
      <c r="W347" s="46">
        <f>Úrvinnsla!W347</f>
        <v>3646</v>
      </c>
      <c r="X347" s="47">
        <f>Úrvinnsla!X347</f>
        <v>4072</v>
      </c>
      <c r="Y347" s="10">
        <f>Úrvinnsla!Y347</f>
        <v>-1.0964457235308801E-2</v>
      </c>
      <c r="Z347" s="53">
        <f>Úrvinnsla!Z347</f>
        <v>1.2245548508551134E-2</v>
      </c>
    </row>
    <row r="348" spans="2:26" x14ac:dyDescent="0.35">
      <c r="B348" s="95" t="s">
        <v>68</v>
      </c>
      <c r="C348" s="103">
        <f>Úrvinnsla!C348</f>
        <v>66</v>
      </c>
      <c r="D348" s="104">
        <f>Úrvinnsla!D348</f>
        <v>35</v>
      </c>
      <c r="E348" s="105">
        <f>Úrvinnsla!E348</f>
        <v>31</v>
      </c>
      <c r="F348" s="106">
        <f>Úrvinnsla!F348</f>
        <v>86</v>
      </c>
      <c r="G348" s="107">
        <f>Úrvinnsla!G348</f>
        <v>41</v>
      </c>
      <c r="H348" s="108">
        <f>Úrvinnsla!H348</f>
        <v>45</v>
      </c>
      <c r="I348" s="109">
        <f>Úrvinnsla!I348</f>
        <v>23</v>
      </c>
      <c r="J348" s="104">
        <f>Úrvinnsla!J348</f>
        <v>10</v>
      </c>
      <c r="K348" s="105">
        <f>Úrvinnsla!K348</f>
        <v>13</v>
      </c>
      <c r="L348" s="106">
        <f>Úrvinnsla!L348</f>
        <v>1</v>
      </c>
      <c r="M348" s="107">
        <f>Úrvinnsla!M348</f>
        <v>0</v>
      </c>
      <c r="N348" s="108">
        <f>Úrvinnsla!N348</f>
        <v>1</v>
      </c>
      <c r="P348" s="45">
        <f>Úrvinnsla!P348</f>
        <v>176</v>
      </c>
      <c r="Q348" s="46">
        <f>Úrvinnsla!Q348</f>
        <v>86</v>
      </c>
      <c r="R348" s="47">
        <f>Úrvinnsla!R348</f>
        <v>90</v>
      </c>
      <c r="S348" s="52">
        <f>Úrvinnsla!S348</f>
        <v>-8.3649450442563958E-3</v>
      </c>
      <c r="T348" s="53">
        <f>Úrvinnsla!T348</f>
        <v>8.7540122556171579E-3</v>
      </c>
      <c r="V348" s="45">
        <f>Úrvinnsla!V348</f>
        <v>6153</v>
      </c>
      <c r="W348" s="46">
        <f>Úrvinnsla!W348</f>
        <v>2773</v>
      </c>
      <c r="X348" s="47">
        <f>Úrvinnsla!X348</f>
        <v>3380</v>
      </c>
      <c r="Y348" s="10">
        <f>Úrvinnsla!Y348</f>
        <v>-8.339122302115004E-3</v>
      </c>
      <c r="Z348" s="53">
        <f>Úrvinnsla!Z348</f>
        <v>1.0164527003659831E-2</v>
      </c>
    </row>
    <row r="349" spans="2:26" x14ac:dyDescent="0.35">
      <c r="B349" s="95" t="s">
        <v>69</v>
      </c>
      <c r="C349" s="103">
        <f>Úrvinnsla!C349</f>
        <v>54</v>
      </c>
      <c r="D349" s="104">
        <f>Úrvinnsla!D349</f>
        <v>22</v>
      </c>
      <c r="E349" s="105">
        <f>Úrvinnsla!E349</f>
        <v>32</v>
      </c>
      <c r="F349" s="106">
        <f>Úrvinnsla!F349</f>
        <v>56</v>
      </c>
      <c r="G349" s="107">
        <f>Úrvinnsla!G349</f>
        <v>29</v>
      </c>
      <c r="H349" s="108">
        <f>Úrvinnsla!H349</f>
        <v>27</v>
      </c>
      <c r="I349" s="109">
        <f>Úrvinnsla!I349</f>
        <v>24</v>
      </c>
      <c r="J349" s="104">
        <f>Úrvinnsla!J349</f>
        <v>11</v>
      </c>
      <c r="K349" s="105">
        <f>Úrvinnsla!K349</f>
        <v>13</v>
      </c>
      <c r="L349" s="106">
        <f>Úrvinnsla!L349</f>
        <v>1</v>
      </c>
      <c r="M349" s="107">
        <f>Úrvinnsla!M349</f>
        <v>0</v>
      </c>
      <c r="N349" s="108">
        <f>Úrvinnsla!N349</f>
        <v>1</v>
      </c>
      <c r="P349" s="45">
        <f>Úrvinnsla!P349</f>
        <v>135</v>
      </c>
      <c r="Q349" s="46">
        <f>Úrvinnsla!Q349</f>
        <v>62</v>
      </c>
      <c r="R349" s="47">
        <f>Úrvinnsla!R349</f>
        <v>73</v>
      </c>
      <c r="S349" s="52">
        <f>Úrvinnsla!S349</f>
        <v>-6.0305417760918197E-3</v>
      </c>
      <c r="T349" s="53">
        <f>Úrvinnsla!T349</f>
        <v>7.1004766073339172E-3</v>
      </c>
      <c r="V349" s="45">
        <f>Úrvinnsla!V349</f>
        <v>4055</v>
      </c>
      <c r="W349" s="46">
        <f>Úrvinnsla!W349</f>
        <v>1634</v>
      </c>
      <c r="X349" s="47">
        <f>Úrvinnsla!X349</f>
        <v>2421</v>
      </c>
      <c r="Y349" s="10">
        <f>Úrvinnsla!Y349</f>
        <v>-4.9138571372722376E-3</v>
      </c>
      <c r="Z349" s="53">
        <f>Úrvinnsla!Z349</f>
        <v>7.2805680106096012E-3</v>
      </c>
    </row>
    <row r="350" spans="2:26" x14ac:dyDescent="0.35">
      <c r="B350" s="95" t="s">
        <v>70</v>
      </c>
      <c r="C350" s="103">
        <f>Úrvinnsla!C350</f>
        <v>18</v>
      </c>
      <c r="D350" s="104">
        <f>Úrvinnsla!D350</f>
        <v>6</v>
      </c>
      <c r="E350" s="105">
        <f>Úrvinnsla!E350</f>
        <v>12</v>
      </c>
      <c r="F350" s="106">
        <f>Úrvinnsla!F350</f>
        <v>19</v>
      </c>
      <c r="G350" s="107">
        <f>Úrvinnsla!G350</f>
        <v>6</v>
      </c>
      <c r="H350" s="108">
        <f>Úrvinnsla!H350</f>
        <v>13</v>
      </c>
      <c r="I350" s="109">
        <f>Úrvinnsla!I350</f>
        <v>4</v>
      </c>
      <c r="J350" s="104">
        <f>Úrvinnsla!J350</f>
        <v>2</v>
      </c>
      <c r="K350" s="105">
        <f>Úrvinnsla!K350</f>
        <v>2</v>
      </c>
      <c r="L350" s="106">
        <f>Úrvinnsla!L350</f>
        <v>0</v>
      </c>
      <c r="M350" s="107">
        <f>Úrvinnsla!M350</f>
        <v>0</v>
      </c>
      <c r="N350" s="108">
        <f>Úrvinnsla!N350</f>
        <v>0</v>
      </c>
      <c r="P350" s="45">
        <f>Úrvinnsla!P350</f>
        <v>41</v>
      </c>
      <c r="Q350" s="46">
        <f>Úrvinnsla!Q350</f>
        <v>14</v>
      </c>
      <c r="R350" s="47">
        <f>Úrvinnsla!R350</f>
        <v>27</v>
      </c>
      <c r="S350" s="52">
        <f>Úrvinnsla!S350</f>
        <v>-1.3617352397626689E-3</v>
      </c>
      <c r="T350" s="53">
        <f>Úrvinnsla!T350</f>
        <v>2.6262036766851473E-3</v>
      </c>
      <c r="V350" s="45">
        <f>Úrvinnsla!V350</f>
        <v>1602</v>
      </c>
      <c r="W350" s="46">
        <f>Úrvinnsla!W350</f>
        <v>518</v>
      </c>
      <c r="X350" s="47">
        <f>Úrvinnsla!X350</f>
        <v>1084</v>
      </c>
      <c r="Y350" s="10">
        <f>Úrvinnsla!Y350</f>
        <v>-1.5577588721585186E-3</v>
      </c>
      <c r="Z350" s="53">
        <f>Úrvinnsla!Z350</f>
        <v>3.2598660567950462E-3</v>
      </c>
    </row>
    <row r="351" spans="2:26" x14ac:dyDescent="0.35">
      <c r="B351" s="95" t="s">
        <v>71</v>
      </c>
      <c r="C351" s="103">
        <f>Úrvinnsla!C351</f>
        <v>5</v>
      </c>
      <c r="D351" s="104">
        <f>Úrvinnsla!D351</f>
        <v>4</v>
      </c>
      <c r="E351" s="105">
        <f>Úrvinnsla!E351</f>
        <v>1</v>
      </c>
      <c r="F351" s="106">
        <f>Úrvinnsla!F351</f>
        <v>1</v>
      </c>
      <c r="G351" s="107">
        <f>Úrvinnsla!G351</f>
        <v>0</v>
      </c>
      <c r="H351" s="108">
        <f>Úrvinnsla!H351</f>
        <v>1</v>
      </c>
      <c r="I351" s="109">
        <f>Úrvinnsla!I351</f>
        <v>1</v>
      </c>
      <c r="J351" s="104">
        <f>Úrvinnsla!J351</f>
        <v>0</v>
      </c>
      <c r="K351" s="105">
        <f>Úrvinnsla!K351</f>
        <v>1</v>
      </c>
      <c r="L351" s="106">
        <f>Úrvinnsla!L351</f>
        <v>0</v>
      </c>
      <c r="M351" s="107">
        <f>Úrvinnsla!M351</f>
        <v>0</v>
      </c>
      <c r="N351" s="108">
        <f>Úrvinnsla!N351</f>
        <v>0</v>
      </c>
      <c r="P351" s="45">
        <f>Úrvinnsla!P351</f>
        <v>7</v>
      </c>
      <c r="Q351" s="46">
        <f>Úrvinnsla!Q351</f>
        <v>4</v>
      </c>
      <c r="R351" s="47">
        <f>Úrvinnsla!R351</f>
        <v>3</v>
      </c>
      <c r="S351" s="52">
        <f>Úrvinnsla!S351</f>
        <v>-3.890672113607626E-4</v>
      </c>
      <c r="T351" s="53">
        <f>Úrvinnsla!T351</f>
        <v>2.9180040852057191E-4</v>
      </c>
      <c r="V351" s="45">
        <f>Úrvinnsla!V351</f>
        <v>312</v>
      </c>
      <c r="W351" s="46">
        <f>Úrvinnsla!W351</f>
        <v>89</v>
      </c>
      <c r="X351" s="47">
        <f>Úrvinnsla!X351</f>
        <v>223</v>
      </c>
      <c r="Y351" s="10">
        <f>Úrvinnsla!Y351</f>
        <v>-2.6764582938630915E-4</v>
      </c>
      <c r="Z351" s="53">
        <f>Úrvinnsla!Z351</f>
        <v>6.7061820172075219E-4</v>
      </c>
    </row>
    <row r="352" spans="2:26" ht="15" thickBot="1" x14ac:dyDescent="0.4">
      <c r="B352" s="95" t="s">
        <v>72</v>
      </c>
      <c r="C352" s="110">
        <f>Úrvinnsla!C352</f>
        <v>1</v>
      </c>
      <c r="D352" s="111">
        <f>Úrvinnsla!D352</f>
        <v>1</v>
      </c>
      <c r="E352" s="112">
        <f>Úrvinnsla!E352</f>
        <v>0</v>
      </c>
      <c r="F352" s="113">
        <f>Úrvinnsla!F352</f>
        <v>0</v>
      </c>
      <c r="G352" s="114">
        <f>Úrvinnsla!G352</f>
        <v>0</v>
      </c>
      <c r="H352" s="115">
        <f>Úrvinnsla!H352</f>
        <v>0</v>
      </c>
      <c r="I352" s="116">
        <f>Úrvinnsla!I352</f>
        <v>0</v>
      </c>
      <c r="J352" s="111">
        <f>Úrvinnsla!J352</f>
        <v>0</v>
      </c>
      <c r="K352" s="112">
        <f>Úrvinnsla!K352</f>
        <v>0</v>
      </c>
      <c r="L352" s="113">
        <f>Úrvinnsla!L352</f>
        <v>0</v>
      </c>
      <c r="M352" s="114">
        <f>Úrvinnsla!M352</f>
        <v>0</v>
      </c>
      <c r="N352" s="115">
        <f>Úrvinnsla!N352</f>
        <v>0</v>
      </c>
      <c r="P352" s="48">
        <f>Úrvinnsla!P352</f>
        <v>1</v>
      </c>
      <c r="Q352" s="49">
        <f>Úrvinnsla!Q352</f>
        <v>1</v>
      </c>
      <c r="R352" s="50">
        <f>Úrvinnsla!R352</f>
        <v>0</v>
      </c>
      <c r="S352" s="54">
        <f>Úrvinnsla!S352</f>
        <v>-9.726680284019065E-5</v>
      </c>
      <c r="T352" s="55">
        <f>Úrvinnsla!T352</f>
        <v>0</v>
      </c>
      <c r="V352" s="48">
        <f>Úrvinnsla!V352</f>
        <v>37</v>
      </c>
      <c r="W352" s="49">
        <f>Úrvinnsla!W352</f>
        <v>13</v>
      </c>
      <c r="X352" s="50">
        <f>Úrvinnsla!X352</f>
        <v>24</v>
      </c>
      <c r="Y352" s="60">
        <f>Úrvinnsla!Y352</f>
        <v>-3.9094334629460889E-5</v>
      </c>
      <c r="Z352" s="55">
        <f>Úrvinnsla!Z352</f>
        <v>7.2174156239004716E-5</v>
      </c>
    </row>
    <row r="353" spans="1:26" x14ac:dyDescent="0.35">
      <c r="C353" s="137"/>
      <c r="D353" s="137"/>
      <c r="H353" s="137"/>
      <c r="I353" s="137"/>
      <c r="J353" s="138"/>
      <c r="O353" s="2" t="s">
        <v>47</v>
      </c>
      <c r="P353" s="9">
        <f>SUM(P332:P352)</f>
        <v>10281</v>
      </c>
      <c r="Q353" s="9">
        <f>SUM(Q332:Q352)</f>
        <v>5412</v>
      </c>
      <c r="R353" s="9">
        <f>SUM(R332:R352)</f>
        <v>4869</v>
      </c>
      <c r="U353" s="2" t="s">
        <v>47</v>
      </c>
      <c r="V353" s="9">
        <f>SUM(V332:V352)</f>
        <v>332529</v>
      </c>
      <c r="W353" s="9">
        <f>SUM(W332:W352)</f>
        <v>167270</v>
      </c>
      <c r="X353" s="9">
        <f>SUM(X332:X352)</f>
        <v>165259</v>
      </c>
    </row>
    <row r="354" spans="1:26" ht="15" thickBot="1" x14ac:dyDescent="0.4"/>
    <row r="355" spans="1:26" ht="21.5" thickBot="1" x14ac:dyDescent="0.55000000000000004">
      <c r="A355" s="2" t="s">
        <v>45</v>
      </c>
      <c r="B355" s="94">
        <v>2017</v>
      </c>
      <c r="C355" s="227" t="s">
        <v>35</v>
      </c>
      <c r="D355" s="228"/>
      <c r="E355" s="229"/>
      <c r="F355" s="227" t="s">
        <v>36</v>
      </c>
      <c r="G355" s="228"/>
      <c r="H355" s="229"/>
      <c r="I355" s="227" t="s">
        <v>37</v>
      </c>
      <c r="J355" s="228"/>
      <c r="K355" s="229"/>
      <c r="L355" s="227" t="s">
        <v>38</v>
      </c>
      <c r="M355" s="228"/>
      <c r="N355" s="229"/>
      <c r="O355" s="51"/>
      <c r="P355" s="230" t="s">
        <v>45</v>
      </c>
      <c r="Q355" s="231"/>
      <c r="R355" s="232"/>
      <c r="S355" s="233">
        <f>B355</f>
        <v>2017</v>
      </c>
      <c r="T355" s="234"/>
      <c r="V355" s="230" t="s">
        <v>46</v>
      </c>
      <c r="W355" s="231"/>
      <c r="X355" s="232"/>
      <c r="Y355" s="233">
        <f>B355</f>
        <v>2017</v>
      </c>
      <c r="Z355" s="234"/>
    </row>
    <row r="356" spans="1:26" ht="15" thickBot="1" x14ac:dyDescent="0.4">
      <c r="A356" s="2"/>
      <c r="B356" s="95"/>
      <c r="C356" s="13" t="s">
        <v>47</v>
      </c>
      <c r="D356" s="12" t="s">
        <v>48</v>
      </c>
      <c r="E356" s="14" t="s">
        <v>49</v>
      </c>
      <c r="F356" s="13" t="s">
        <v>47</v>
      </c>
      <c r="G356" s="12" t="s">
        <v>48</v>
      </c>
      <c r="H356" s="14" t="s">
        <v>49</v>
      </c>
      <c r="I356" s="13" t="s">
        <v>47</v>
      </c>
      <c r="J356" s="12" t="s">
        <v>48</v>
      </c>
      <c r="K356" s="14" t="s">
        <v>49</v>
      </c>
      <c r="L356" s="13" t="s">
        <v>47</v>
      </c>
      <c r="M356" s="12" t="s">
        <v>48</v>
      </c>
      <c r="N356" s="14" t="s">
        <v>49</v>
      </c>
      <c r="O356" s="12"/>
      <c r="P356" s="21" t="s">
        <v>47</v>
      </c>
      <c r="Q356" s="22" t="s">
        <v>48</v>
      </c>
      <c r="R356" s="23" t="s">
        <v>49</v>
      </c>
      <c r="S356" s="18" t="s">
        <v>50</v>
      </c>
      <c r="T356" s="20" t="s">
        <v>51</v>
      </c>
      <c r="U356" s="2"/>
      <c r="V356" s="15" t="s">
        <v>47</v>
      </c>
      <c r="W356" s="16" t="s">
        <v>48</v>
      </c>
      <c r="X356" s="17" t="s">
        <v>49</v>
      </c>
      <c r="Y356" s="18" t="s">
        <v>50</v>
      </c>
      <c r="Z356" s="20" t="s">
        <v>51</v>
      </c>
    </row>
    <row r="357" spans="1:26" x14ac:dyDescent="0.35">
      <c r="B357" s="95" t="s">
        <v>52</v>
      </c>
      <c r="C357" s="96">
        <f>Úrvinnsla!C357</f>
        <v>376</v>
      </c>
      <c r="D357" s="97">
        <f>Úrvinnsla!D357</f>
        <v>196</v>
      </c>
      <c r="E357" s="98">
        <f>Úrvinnsla!E357</f>
        <v>180</v>
      </c>
      <c r="F357" s="99">
        <f>Úrvinnsla!F357</f>
        <v>339</v>
      </c>
      <c r="G357" s="100">
        <f>Úrvinnsla!G357</f>
        <v>174</v>
      </c>
      <c r="H357" s="101">
        <f>Úrvinnsla!H357</f>
        <v>165</v>
      </c>
      <c r="I357" s="102">
        <f>Úrvinnsla!I357</f>
        <v>17</v>
      </c>
      <c r="J357" s="97">
        <f>Úrvinnsla!J357</f>
        <v>6</v>
      </c>
      <c r="K357" s="98">
        <f>Úrvinnsla!K357</f>
        <v>11</v>
      </c>
      <c r="L357" s="99">
        <f>Úrvinnsla!L357</f>
        <v>4</v>
      </c>
      <c r="M357" s="100">
        <f>Úrvinnsla!M357</f>
        <v>2</v>
      </c>
      <c r="N357" s="101">
        <f>Úrvinnsla!N357</f>
        <v>2</v>
      </c>
      <c r="P357" s="42">
        <f>Úrvinnsla!P357</f>
        <v>736</v>
      </c>
      <c r="Q357" s="43">
        <f>Úrvinnsla!Q357</f>
        <v>378</v>
      </c>
      <c r="R357" s="44">
        <f>Úrvinnsla!R357</f>
        <v>358</v>
      </c>
      <c r="S357" s="52">
        <f>Úrvinnsla!S357</f>
        <v>-3.6663433559650828E-2</v>
      </c>
      <c r="T357" s="53">
        <f>Úrvinnsla!T357</f>
        <v>3.4723569350145492E-2</v>
      </c>
      <c r="V357" s="42">
        <f>Úrvinnsla!V357</f>
        <v>21497</v>
      </c>
      <c r="W357" s="43">
        <f>Úrvinnsla!W357</f>
        <v>10890</v>
      </c>
      <c r="X357" s="44">
        <f>Úrvinnsla!X357</f>
        <v>10607</v>
      </c>
      <c r="Y357" s="59">
        <f>Úrvinnsla!Y357</f>
        <v>-3.2185701745830492E-2</v>
      </c>
      <c r="Z357" s="57">
        <f>Úrvinnsla!Z357</f>
        <v>3.1349287274382368E-2</v>
      </c>
    </row>
    <row r="358" spans="1:26" x14ac:dyDescent="0.35">
      <c r="B358" s="95" t="s">
        <v>53</v>
      </c>
      <c r="C358" s="103">
        <f>Úrvinnsla!C358</f>
        <v>335</v>
      </c>
      <c r="D358" s="104">
        <f>Úrvinnsla!D358</f>
        <v>174</v>
      </c>
      <c r="E358" s="105">
        <f>Úrvinnsla!E358</f>
        <v>161</v>
      </c>
      <c r="F358" s="106">
        <f>Úrvinnsla!F358</f>
        <v>325</v>
      </c>
      <c r="G358" s="107">
        <f>Úrvinnsla!G358</f>
        <v>173</v>
      </c>
      <c r="H358" s="108">
        <f>Úrvinnsla!H358</f>
        <v>152</v>
      </c>
      <c r="I358" s="109">
        <f>Úrvinnsla!I358</f>
        <v>40</v>
      </c>
      <c r="J358" s="104">
        <f>Úrvinnsla!J358</f>
        <v>22</v>
      </c>
      <c r="K358" s="105">
        <f>Úrvinnsla!K358</f>
        <v>18</v>
      </c>
      <c r="L358" s="106">
        <f>Úrvinnsla!L358</f>
        <v>0</v>
      </c>
      <c r="M358" s="107">
        <f>Úrvinnsla!M358</f>
        <v>0</v>
      </c>
      <c r="N358" s="108">
        <f>Úrvinnsla!N358</f>
        <v>0</v>
      </c>
      <c r="P358" s="45">
        <f>Úrvinnsla!P358</f>
        <v>700</v>
      </c>
      <c r="Q358" s="46">
        <f>Úrvinnsla!Q358</f>
        <v>369</v>
      </c>
      <c r="R358" s="47">
        <f>Úrvinnsla!R358</f>
        <v>331</v>
      </c>
      <c r="S358" s="52">
        <f>Úrvinnsla!S358</f>
        <v>-3.5790494665373422E-2</v>
      </c>
      <c r="T358" s="53">
        <f>Úrvinnsla!T358</f>
        <v>3.2104752667313288E-2</v>
      </c>
      <c r="V358" s="45">
        <f>Úrvinnsla!V358</f>
        <v>23606</v>
      </c>
      <c r="W358" s="46">
        <f>Úrvinnsla!W358</f>
        <v>12146</v>
      </c>
      <c r="X358" s="47">
        <f>Úrvinnsla!X358</f>
        <v>11460</v>
      </c>
      <c r="Y358" s="10">
        <f>Úrvinnsla!Y358</f>
        <v>-3.5897845124412957E-2</v>
      </c>
      <c r="Z358" s="53">
        <f>Úrvinnsla!Z358</f>
        <v>3.3870352801397371E-2</v>
      </c>
    </row>
    <row r="359" spans="1:26" x14ac:dyDescent="0.35">
      <c r="B359" s="95" t="s">
        <v>54</v>
      </c>
      <c r="C359" s="103">
        <f>Úrvinnsla!C359</f>
        <v>315</v>
      </c>
      <c r="D359" s="104">
        <f>Úrvinnsla!D359</f>
        <v>170</v>
      </c>
      <c r="E359" s="105">
        <f>Úrvinnsla!E359</f>
        <v>145</v>
      </c>
      <c r="F359" s="106">
        <f>Úrvinnsla!F359</f>
        <v>298</v>
      </c>
      <c r="G359" s="107">
        <f>Úrvinnsla!G359</f>
        <v>159</v>
      </c>
      <c r="H359" s="108">
        <f>Úrvinnsla!H359</f>
        <v>139</v>
      </c>
      <c r="I359" s="109">
        <f>Úrvinnsla!I359</f>
        <v>49</v>
      </c>
      <c r="J359" s="104">
        <f>Úrvinnsla!J359</f>
        <v>17</v>
      </c>
      <c r="K359" s="105">
        <f>Úrvinnsla!K359</f>
        <v>32</v>
      </c>
      <c r="L359" s="106">
        <f>Úrvinnsla!L359</f>
        <v>2</v>
      </c>
      <c r="M359" s="107">
        <f>Úrvinnsla!M359</f>
        <v>2</v>
      </c>
      <c r="N359" s="108">
        <f>Úrvinnsla!N359</f>
        <v>0</v>
      </c>
      <c r="P359" s="45">
        <f>Úrvinnsla!P359</f>
        <v>664</v>
      </c>
      <c r="Q359" s="46">
        <f>Úrvinnsla!Q359</f>
        <v>348</v>
      </c>
      <c r="R359" s="47">
        <f>Úrvinnsla!R359</f>
        <v>316</v>
      </c>
      <c r="S359" s="52">
        <f>Úrvinnsla!S359</f>
        <v>-3.375363724539282E-2</v>
      </c>
      <c r="T359" s="53">
        <f>Úrvinnsla!T359</f>
        <v>3.0649854510184288E-2</v>
      </c>
      <c r="V359" s="45">
        <f>Úrvinnsla!V359</f>
        <v>21713</v>
      </c>
      <c r="W359" s="46">
        <f>Úrvinnsla!W359</f>
        <v>11056</v>
      </c>
      <c r="X359" s="47">
        <f>Úrvinnsla!X359</f>
        <v>10657</v>
      </c>
      <c r="Y359" s="10">
        <f>Úrvinnsla!Y359</f>
        <v>-3.2676319421662249E-2</v>
      </c>
      <c r="Z359" s="53">
        <f>Úrvinnsla!Z359</f>
        <v>3.1497063682765426E-2</v>
      </c>
    </row>
    <row r="360" spans="1:26" x14ac:dyDescent="0.35">
      <c r="B360" s="95" t="s">
        <v>55</v>
      </c>
      <c r="C360" s="103">
        <f>Úrvinnsla!C360</f>
        <v>315</v>
      </c>
      <c r="D360" s="104">
        <f>Úrvinnsla!D360</f>
        <v>140</v>
      </c>
      <c r="E360" s="105">
        <f>Úrvinnsla!E360</f>
        <v>175</v>
      </c>
      <c r="F360" s="106">
        <f>Úrvinnsla!F360</f>
        <v>306</v>
      </c>
      <c r="G360" s="107">
        <f>Úrvinnsla!G360</f>
        <v>154</v>
      </c>
      <c r="H360" s="108">
        <f>Úrvinnsla!H360</f>
        <v>152</v>
      </c>
      <c r="I360" s="109">
        <f>Úrvinnsla!I360</f>
        <v>45</v>
      </c>
      <c r="J360" s="104">
        <f>Úrvinnsla!J360</f>
        <v>25</v>
      </c>
      <c r="K360" s="105">
        <f>Úrvinnsla!K360</f>
        <v>20</v>
      </c>
      <c r="L360" s="106">
        <f>Úrvinnsla!L360</f>
        <v>9</v>
      </c>
      <c r="M360" s="107">
        <f>Úrvinnsla!M360</f>
        <v>6</v>
      </c>
      <c r="N360" s="108">
        <f>Úrvinnsla!N360</f>
        <v>3</v>
      </c>
      <c r="P360" s="45">
        <f>Úrvinnsla!P360</f>
        <v>675</v>
      </c>
      <c r="Q360" s="46">
        <f>Úrvinnsla!Q360</f>
        <v>325</v>
      </c>
      <c r="R360" s="47">
        <f>Úrvinnsla!R360</f>
        <v>350</v>
      </c>
      <c r="S360" s="52">
        <f>Úrvinnsla!S360</f>
        <v>-3.1522793404461687E-2</v>
      </c>
      <c r="T360" s="53">
        <f>Úrvinnsla!T360</f>
        <v>3.3947623666343359E-2</v>
      </c>
      <c r="V360" s="45">
        <f>Úrvinnsla!V360</f>
        <v>21943</v>
      </c>
      <c r="W360" s="46">
        <f>Úrvinnsla!W360</f>
        <v>11134</v>
      </c>
      <c r="X360" s="47">
        <f>Úrvinnsla!X360</f>
        <v>10809</v>
      </c>
      <c r="Y360" s="10">
        <f>Úrvinnsla!Y360</f>
        <v>-3.2906850618739825E-2</v>
      </c>
      <c r="Z360" s="53">
        <f>Úrvinnsla!Z360</f>
        <v>3.1946303964249932E-2</v>
      </c>
    </row>
    <row r="361" spans="1:26" x14ac:dyDescent="0.35">
      <c r="B361" s="95" t="s">
        <v>56</v>
      </c>
      <c r="C361" s="103">
        <f>Úrvinnsla!C361</f>
        <v>373</v>
      </c>
      <c r="D361" s="104">
        <f>Úrvinnsla!D361</f>
        <v>209</v>
      </c>
      <c r="E361" s="105">
        <f>Úrvinnsla!E361</f>
        <v>164</v>
      </c>
      <c r="F361" s="106">
        <f>Úrvinnsla!F361</f>
        <v>308</v>
      </c>
      <c r="G361" s="107">
        <f>Úrvinnsla!G361</f>
        <v>156</v>
      </c>
      <c r="H361" s="108">
        <f>Úrvinnsla!H361</f>
        <v>152</v>
      </c>
      <c r="I361" s="109">
        <f>Úrvinnsla!I361</f>
        <v>34</v>
      </c>
      <c r="J361" s="104">
        <f>Úrvinnsla!J361</f>
        <v>19</v>
      </c>
      <c r="K361" s="105">
        <f>Úrvinnsla!K361</f>
        <v>15</v>
      </c>
      <c r="L361" s="106">
        <f>Úrvinnsla!L361</f>
        <v>4</v>
      </c>
      <c r="M361" s="107">
        <f>Úrvinnsla!M361</f>
        <v>3</v>
      </c>
      <c r="N361" s="108">
        <f>Úrvinnsla!N361</f>
        <v>1</v>
      </c>
      <c r="P361" s="45">
        <f>Úrvinnsla!P361</f>
        <v>719</v>
      </c>
      <c r="Q361" s="46">
        <f>Úrvinnsla!Q361</f>
        <v>387</v>
      </c>
      <c r="R361" s="47">
        <f>Úrvinnsla!R361</f>
        <v>332</v>
      </c>
      <c r="S361" s="52">
        <f>Úrvinnsla!S361</f>
        <v>-3.7536372453928227E-2</v>
      </c>
      <c r="T361" s="53">
        <f>Úrvinnsla!T361</f>
        <v>3.2201745877788554E-2</v>
      </c>
      <c r="V361" s="45">
        <f>Úrvinnsla!V361</f>
        <v>25186</v>
      </c>
      <c r="W361" s="46">
        <f>Úrvinnsla!W361</f>
        <v>13009</v>
      </c>
      <c r="X361" s="47">
        <f>Úrvinnsla!X361</f>
        <v>12177</v>
      </c>
      <c r="Y361" s="10">
        <f>Úrvinnsla!Y361</f>
        <v>-3.8448465933104574E-2</v>
      </c>
      <c r="Z361" s="53">
        <f>Úrvinnsla!Z361</f>
        <v>3.5989466497610458E-2</v>
      </c>
    </row>
    <row r="362" spans="1:26" x14ac:dyDescent="0.35">
      <c r="B362" s="95" t="s">
        <v>57</v>
      </c>
      <c r="C362" s="103">
        <f>Úrvinnsla!C362</f>
        <v>344</v>
      </c>
      <c r="D362" s="104">
        <f>Úrvinnsla!D362</f>
        <v>192</v>
      </c>
      <c r="E362" s="105">
        <f>Úrvinnsla!E362</f>
        <v>152</v>
      </c>
      <c r="F362" s="106">
        <f>Úrvinnsla!F362</f>
        <v>286</v>
      </c>
      <c r="G362" s="107">
        <f>Úrvinnsla!G362</f>
        <v>144</v>
      </c>
      <c r="H362" s="108">
        <f>Úrvinnsla!H362</f>
        <v>142</v>
      </c>
      <c r="I362" s="109">
        <f>Úrvinnsla!I362</f>
        <v>47</v>
      </c>
      <c r="J362" s="104">
        <f>Úrvinnsla!J362</f>
        <v>28</v>
      </c>
      <c r="K362" s="105">
        <f>Úrvinnsla!K362</f>
        <v>19</v>
      </c>
      <c r="L362" s="106">
        <f>Úrvinnsla!L362</f>
        <v>7</v>
      </c>
      <c r="M362" s="107">
        <f>Úrvinnsla!M362</f>
        <v>4</v>
      </c>
      <c r="N362" s="108">
        <f>Úrvinnsla!N362</f>
        <v>3</v>
      </c>
      <c r="P362" s="45">
        <f>Úrvinnsla!P362</f>
        <v>684</v>
      </c>
      <c r="Q362" s="46">
        <f>Úrvinnsla!Q362</f>
        <v>368</v>
      </c>
      <c r="R362" s="47">
        <f>Úrvinnsla!R362</f>
        <v>316</v>
      </c>
      <c r="S362" s="52">
        <f>Úrvinnsla!S362</f>
        <v>-3.5693501454898156E-2</v>
      </c>
      <c r="T362" s="53">
        <f>Úrvinnsla!T362</f>
        <v>3.0649854510184288E-2</v>
      </c>
      <c r="V362" s="45">
        <f>Úrvinnsla!V362</f>
        <v>25701</v>
      </c>
      <c r="W362" s="46">
        <f>Úrvinnsla!W362</f>
        <v>13495</v>
      </c>
      <c r="X362" s="47">
        <f>Úrvinnsla!X362</f>
        <v>12206</v>
      </c>
      <c r="Y362" s="10">
        <f>Úrvinnsla!Y362</f>
        <v>-3.9884852622587917E-2</v>
      </c>
      <c r="Z362" s="53">
        <f>Úrvinnsla!Z362</f>
        <v>3.6075176814472629E-2</v>
      </c>
    </row>
    <row r="363" spans="1:26" x14ac:dyDescent="0.35">
      <c r="B363" s="95" t="s">
        <v>58</v>
      </c>
      <c r="C363" s="103">
        <f>Úrvinnsla!C363</f>
        <v>364</v>
      </c>
      <c r="D363" s="104">
        <f>Úrvinnsla!D363</f>
        <v>197</v>
      </c>
      <c r="E363" s="105">
        <f>Úrvinnsla!E363</f>
        <v>167</v>
      </c>
      <c r="F363" s="106">
        <f>Úrvinnsla!F363</f>
        <v>295</v>
      </c>
      <c r="G363" s="107">
        <f>Úrvinnsla!G363</f>
        <v>152</v>
      </c>
      <c r="H363" s="108">
        <f>Úrvinnsla!H363</f>
        <v>143</v>
      </c>
      <c r="I363" s="109">
        <f>Úrvinnsla!I363</f>
        <v>27</v>
      </c>
      <c r="J363" s="104">
        <f>Úrvinnsla!J363</f>
        <v>17</v>
      </c>
      <c r="K363" s="105">
        <f>Úrvinnsla!K363</f>
        <v>10</v>
      </c>
      <c r="L363" s="106">
        <f>Úrvinnsla!L363</f>
        <v>7</v>
      </c>
      <c r="M363" s="107">
        <f>Úrvinnsla!M363</f>
        <v>6</v>
      </c>
      <c r="N363" s="108">
        <f>Úrvinnsla!N363</f>
        <v>1</v>
      </c>
      <c r="P363" s="45">
        <f>Úrvinnsla!P363</f>
        <v>693</v>
      </c>
      <c r="Q363" s="46">
        <f>Úrvinnsla!Q363</f>
        <v>372</v>
      </c>
      <c r="R363" s="47">
        <f>Úrvinnsla!R363</f>
        <v>321</v>
      </c>
      <c r="S363" s="52">
        <f>Úrvinnsla!S363</f>
        <v>-3.6081474296799226E-2</v>
      </c>
      <c r="T363" s="53">
        <f>Úrvinnsla!T363</f>
        <v>3.113482056256062E-2</v>
      </c>
      <c r="V363" s="45">
        <f>Úrvinnsla!V363</f>
        <v>23341</v>
      </c>
      <c r="W363" s="46">
        <f>Úrvinnsla!W363</f>
        <v>12109</v>
      </c>
      <c r="X363" s="47">
        <f>Úrvinnsla!X363</f>
        <v>11232</v>
      </c>
      <c r="Y363" s="10">
        <f>Úrvinnsla!Y363</f>
        <v>-3.5788490582209495E-2</v>
      </c>
      <c r="Z363" s="53">
        <f>Úrvinnsla!Z363</f>
        <v>3.319649237917062E-2</v>
      </c>
    </row>
    <row r="364" spans="1:26" x14ac:dyDescent="0.35">
      <c r="B364" s="95" t="s">
        <v>59</v>
      </c>
      <c r="C364" s="103">
        <f>Úrvinnsla!C364</f>
        <v>290</v>
      </c>
      <c r="D364" s="104">
        <f>Úrvinnsla!D364</f>
        <v>161</v>
      </c>
      <c r="E364" s="105">
        <f>Úrvinnsla!E364</f>
        <v>129</v>
      </c>
      <c r="F364" s="106">
        <f>Úrvinnsla!F364</f>
        <v>295</v>
      </c>
      <c r="G364" s="107">
        <f>Úrvinnsla!G364</f>
        <v>150</v>
      </c>
      <c r="H364" s="108">
        <f>Úrvinnsla!H364</f>
        <v>145</v>
      </c>
      <c r="I364" s="109">
        <f>Úrvinnsla!I364</f>
        <v>31</v>
      </c>
      <c r="J364" s="104">
        <f>Úrvinnsla!J364</f>
        <v>13</v>
      </c>
      <c r="K364" s="105">
        <f>Úrvinnsla!K364</f>
        <v>18</v>
      </c>
      <c r="L364" s="106">
        <f>Úrvinnsla!L364</f>
        <v>2</v>
      </c>
      <c r="M364" s="107">
        <f>Úrvinnsla!M364</f>
        <v>2</v>
      </c>
      <c r="N364" s="108">
        <f>Úrvinnsla!N364</f>
        <v>0</v>
      </c>
      <c r="P364" s="45">
        <f>Úrvinnsla!P364</f>
        <v>618</v>
      </c>
      <c r="Q364" s="46">
        <f>Úrvinnsla!Q364</f>
        <v>326</v>
      </c>
      <c r="R364" s="47">
        <f>Úrvinnsla!R364</f>
        <v>292</v>
      </c>
      <c r="S364" s="52">
        <f>Úrvinnsla!S364</f>
        <v>-3.1619786614936952E-2</v>
      </c>
      <c r="T364" s="53">
        <f>Úrvinnsla!T364</f>
        <v>2.8322017458777885E-2</v>
      </c>
      <c r="V364" s="45">
        <f>Úrvinnsla!V364</f>
        <v>23178</v>
      </c>
      <c r="W364" s="46">
        <f>Úrvinnsla!W364</f>
        <v>11905</v>
      </c>
      <c r="X364" s="47">
        <f>Úrvinnsla!X364</f>
        <v>11273</v>
      </c>
      <c r="Y364" s="10">
        <f>Úrvinnsla!Y364</f>
        <v>-3.5185562836006608E-2</v>
      </c>
      <c r="Z364" s="53">
        <f>Úrvinnsla!Z364</f>
        <v>3.3317669034044727E-2</v>
      </c>
    </row>
    <row r="365" spans="1:26" x14ac:dyDescent="0.35">
      <c r="B365" s="95" t="s">
        <v>60</v>
      </c>
      <c r="C365" s="103">
        <f>Úrvinnsla!C365</f>
        <v>270</v>
      </c>
      <c r="D365" s="104">
        <f>Úrvinnsla!D365</f>
        <v>152</v>
      </c>
      <c r="E365" s="105">
        <f>Úrvinnsla!E365</f>
        <v>118</v>
      </c>
      <c r="F365" s="106">
        <f>Úrvinnsla!F365</f>
        <v>313</v>
      </c>
      <c r="G365" s="107">
        <f>Úrvinnsla!G365</f>
        <v>158</v>
      </c>
      <c r="H365" s="108">
        <f>Úrvinnsla!H365</f>
        <v>155</v>
      </c>
      <c r="I365" s="109">
        <f>Úrvinnsla!I365</f>
        <v>36</v>
      </c>
      <c r="J365" s="104">
        <f>Úrvinnsla!J365</f>
        <v>18</v>
      </c>
      <c r="K365" s="105">
        <f>Úrvinnsla!K365</f>
        <v>18</v>
      </c>
      <c r="L365" s="106">
        <f>Úrvinnsla!L365</f>
        <v>5</v>
      </c>
      <c r="M365" s="107">
        <f>Úrvinnsla!M365</f>
        <v>2</v>
      </c>
      <c r="N365" s="108">
        <f>Úrvinnsla!N365</f>
        <v>3</v>
      </c>
      <c r="P365" s="45">
        <f>Úrvinnsla!P365</f>
        <v>624</v>
      </c>
      <c r="Q365" s="46">
        <f>Úrvinnsla!Q365</f>
        <v>330</v>
      </c>
      <c r="R365" s="47">
        <f>Úrvinnsla!R365</f>
        <v>294</v>
      </c>
      <c r="S365" s="52">
        <f>Úrvinnsla!S365</f>
        <v>-3.2007759456838022E-2</v>
      </c>
      <c r="T365" s="53">
        <f>Úrvinnsla!T365</f>
        <v>2.851600387972842E-2</v>
      </c>
      <c r="V365" s="45">
        <f>Úrvinnsla!V365</f>
        <v>22297</v>
      </c>
      <c r="W365" s="46">
        <f>Úrvinnsla!W365</f>
        <v>11416</v>
      </c>
      <c r="X365" s="47">
        <f>Úrvinnsla!X365</f>
        <v>10881</v>
      </c>
      <c r="Y365" s="10">
        <f>Úrvinnsla!Y365</f>
        <v>-3.3740309562020281E-2</v>
      </c>
      <c r="Z365" s="53">
        <f>Úrvinnsla!Z365</f>
        <v>3.215910199232154E-2</v>
      </c>
    </row>
    <row r="366" spans="1:26" x14ac:dyDescent="0.35">
      <c r="B366" s="95" t="s">
        <v>61</v>
      </c>
      <c r="C366" s="103">
        <f>Úrvinnsla!C366</f>
        <v>315</v>
      </c>
      <c r="D366" s="104">
        <f>Úrvinnsla!D366</f>
        <v>164</v>
      </c>
      <c r="E366" s="105">
        <f>Úrvinnsla!E366</f>
        <v>151</v>
      </c>
      <c r="F366" s="106">
        <f>Úrvinnsla!F366</f>
        <v>264</v>
      </c>
      <c r="G366" s="107">
        <f>Úrvinnsla!G366</f>
        <v>137</v>
      </c>
      <c r="H366" s="108">
        <f>Úrvinnsla!H366</f>
        <v>127</v>
      </c>
      <c r="I366" s="109">
        <f>Úrvinnsla!I366</f>
        <v>35</v>
      </c>
      <c r="J366" s="104">
        <f>Úrvinnsla!J366</f>
        <v>20</v>
      </c>
      <c r="K366" s="105">
        <f>Úrvinnsla!K366</f>
        <v>15</v>
      </c>
      <c r="L366" s="106">
        <f>Úrvinnsla!L366</f>
        <v>3</v>
      </c>
      <c r="M366" s="107">
        <f>Úrvinnsla!M366</f>
        <v>3</v>
      </c>
      <c r="N366" s="108">
        <f>Úrvinnsla!N366</f>
        <v>0</v>
      </c>
      <c r="P366" s="45">
        <f>Úrvinnsla!P366</f>
        <v>617</v>
      </c>
      <c r="Q366" s="46">
        <f>Úrvinnsla!Q366</f>
        <v>324</v>
      </c>
      <c r="R366" s="47">
        <f>Úrvinnsla!R366</f>
        <v>293</v>
      </c>
      <c r="S366" s="52">
        <f>Úrvinnsla!S366</f>
        <v>-3.1425800193986421E-2</v>
      </c>
      <c r="T366" s="53">
        <f>Úrvinnsla!T366</f>
        <v>2.8419010669253151E-2</v>
      </c>
      <c r="V366" s="45">
        <f>Úrvinnsla!V366</f>
        <v>20547</v>
      </c>
      <c r="W366" s="46">
        <f>Úrvinnsla!W366</f>
        <v>10386</v>
      </c>
      <c r="X366" s="47">
        <f>Úrvinnsla!X366</f>
        <v>10161</v>
      </c>
      <c r="Y366" s="10">
        <f>Úrvinnsla!Y366</f>
        <v>-3.0696115549329241E-2</v>
      </c>
      <c r="Z366" s="53">
        <f>Úrvinnsla!Z366</f>
        <v>3.0031121711605473E-2</v>
      </c>
    </row>
    <row r="367" spans="1:26" x14ac:dyDescent="0.35">
      <c r="B367" s="95" t="s">
        <v>62</v>
      </c>
      <c r="C367" s="103">
        <f>Úrvinnsla!C367</f>
        <v>320</v>
      </c>
      <c r="D367" s="104">
        <f>Úrvinnsla!D367</f>
        <v>185</v>
      </c>
      <c r="E367" s="105">
        <f>Úrvinnsla!E367</f>
        <v>135</v>
      </c>
      <c r="F367" s="106">
        <f>Úrvinnsla!F367</f>
        <v>328</v>
      </c>
      <c r="G367" s="107">
        <f>Úrvinnsla!G367</f>
        <v>161</v>
      </c>
      <c r="H367" s="108">
        <f>Úrvinnsla!H367</f>
        <v>167</v>
      </c>
      <c r="I367" s="109">
        <f>Úrvinnsla!I367</f>
        <v>48</v>
      </c>
      <c r="J367" s="104">
        <f>Úrvinnsla!J367</f>
        <v>21</v>
      </c>
      <c r="K367" s="105">
        <f>Úrvinnsla!K367</f>
        <v>27</v>
      </c>
      <c r="L367" s="106">
        <f>Úrvinnsla!L367</f>
        <v>12</v>
      </c>
      <c r="M367" s="107">
        <f>Úrvinnsla!M367</f>
        <v>8</v>
      </c>
      <c r="N367" s="108">
        <f>Úrvinnsla!N367</f>
        <v>4</v>
      </c>
      <c r="P367" s="45">
        <f>Úrvinnsla!P367</f>
        <v>708</v>
      </c>
      <c r="Q367" s="46">
        <f>Úrvinnsla!Q367</f>
        <v>375</v>
      </c>
      <c r="R367" s="47">
        <f>Úrvinnsla!R367</f>
        <v>333</v>
      </c>
      <c r="S367" s="52">
        <f>Úrvinnsla!S367</f>
        <v>-3.6372453928225024E-2</v>
      </c>
      <c r="T367" s="53">
        <f>Úrvinnsla!T367</f>
        <v>3.229873908826382E-2</v>
      </c>
      <c r="V367" s="45">
        <f>Úrvinnsla!V367</f>
        <v>22083</v>
      </c>
      <c r="W367" s="46">
        <f>Úrvinnsla!W367</f>
        <v>10955</v>
      </c>
      <c r="X367" s="47">
        <f>Úrvinnsla!X367</f>
        <v>11128</v>
      </c>
      <c r="Y367" s="10">
        <f>Úrvinnsla!Y367</f>
        <v>-3.237781107672847E-2</v>
      </c>
      <c r="Z367" s="53">
        <f>Úrvinnsla!Z367</f>
        <v>3.2889117449733857E-2</v>
      </c>
    </row>
    <row r="368" spans="1:26" x14ac:dyDescent="0.35">
      <c r="B368" s="95" t="s">
        <v>63</v>
      </c>
      <c r="C368" s="103">
        <f>Úrvinnsla!C368</f>
        <v>328</v>
      </c>
      <c r="D368" s="104">
        <f>Úrvinnsla!D368</f>
        <v>179</v>
      </c>
      <c r="E368" s="105">
        <f>Úrvinnsla!E368</f>
        <v>149</v>
      </c>
      <c r="F368" s="106">
        <f>Úrvinnsla!F368</f>
        <v>311</v>
      </c>
      <c r="G368" s="107">
        <f>Úrvinnsla!G368</f>
        <v>165</v>
      </c>
      <c r="H368" s="108">
        <f>Úrvinnsla!H368</f>
        <v>146</v>
      </c>
      <c r="I368" s="109">
        <f>Úrvinnsla!I368</f>
        <v>49</v>
      </c>
      <c r="J368" s="104">
        <f>Úrvinnsla!J368</f>
        <v>27</v>
      </c>
      <c r="K368" s="105">
        <f>Úrvinnsla!K368</f>
        <v>22</v>
      </c>
      <c r="L368" s="106">
        <f>Úrvinnsla!L368</f>
        <v>7</v>
      </c>
      <c r="M368" s="107">
        <f>Úrvinnsla!M368</f>
        <v>2</v>
      </c>
      <c r="N368" s="108">
        <f>Úrvinnsla!N368</f>
        <v>5</v>
      </c>
      <c r="P368" s="45">
        <f>Úrvinnsla!P368</f>
        <v>695</v>
      </c>
      <c r="Q368" s="46">
        <f>Úrvinnsla!Q368</f>
        <v>373</v>
      </c>
      <c r="R368" s="47">
        <f>Úrvinnsla!R368</f>
        <v>322</v>
      </c>
      <c r="S368" s="52">
        <f>Úrvinnsla!S368</f>
        <v>-3.6178467507274492E-2</v>
      </c>
      <c r="T368" s="53">
        <f>Úrvinnsla!T368</f>
        <v>3.1231813773035886E-2</v>
      </c>
      <c r="V368" s="45">
        <f>Úrvinnsla!V368</f>
        <v>21159</v>
      </c>
      <c r="W368" s="46">
        <f>Úrvinnsla!W368</f>
        <v>10669</v>
      </c>
      <c r="X368" s="47">
        <f>Úrvinnsla!X368</f>
        <v>10490</v>
      </c>
      <c r="Y368" s="10">
        <f>Úrvinnsla!Y368</f>
        <v>-3.1532530020777362E-2</v>
      </c>
      <c r="Z368" s="53">
        <f>Úrvinnsla!Z368</f>
        <v>3.1003490478766008E-2</v>
      </c>
    </row>
    <row r="369" spans="1:26" x14ac:dyDescent="0.35">
      <c r="B369" s="95" t="s">
        <v>64</v>
      </c>
      <c r="C369" s="103">
        <f>Úrvinnsla!C369</f>
        <v>249</v>
      </c>
      <c r="D369" s="104">
        <f>Úrvinnsla!D369</f>
        <v>147</v>
      </c>
      <c r="E369" s="105">
        <f>Úrvinnsla!E369</f>
        <v>102</v>
      </c>
      <c r="F369" s="106">
        <f>Úrvinnsla!F369</f>
        <v>284</v>
      </c>
      <c r="G369" s="107">
        <f>Úrvinnsla!G369</f>
        <v>142</v>
      </c>
      <c r="H369" s="108">
        <f>Úrvinnsla!H369</f>
        <v>142</v>
      </c>
      <c r="I369" s="109">
        <f>Úrvinnsla!I369</f>
        <v>45</v>
      </c>
      <c r="J369" s="104">
        <f>Úrvinnsla!J369</f>
        <v>27</v>
      </c>
      <c r="K369" s="105">
        <f>Úrvinnsla!K369</f>
        <v>18</v>
      </c>
      <c r="L369" s="106">
        <f>Úrvinnsla!L369</f>
        <v>7</v>
      </c>
      <c r="M369" s="107">
        <f>Úrvinnsla!M369</f>
        <v>5</v>
      </c>
      <c r="N369" s="108">
        <f>Úrvinnsla!N369</f>
        <v>2</v>
      </c>
      <c r="P369" s="45">
        <f>Úrvinnsla!P369</f>
        <v>585</v>
      </c>
      <c r="Q369" s="46">
        <f>Úrvinnsla!Q369</f>
        <v>321</v>
      </c>
      <c r="R369" s="47">
        <f>Úrvinnsla!R369</f>
        <v>264</v>
      </c>
      <c r="S369" s="52">
        <f>Úrvinnsla!S369</f>
        <v>-3.113482056256062E-2</v>
      </c>
      <c r="T369" s="53">
        <f>Úrvinnsla!T369</f>
        <v>2.5606207565470416E-2</v>
      </c>
      <c r="V369" s="45">
        <f>Úrvinnsla!V369</f>
        <v>18657</v>
      </c>
      <c r="W369" s="46">
        <f>Úrvinnsla!W369</f>
        <v>9402</v>
      </c>
      <c r="X369" s="47">
        <f>Úrvinnsla!X369</f>
        <v>9255</v>
      </c>
      <c r="Y369" s="10">
        <f>Úrvinnsla!Y369</f>
        <v>-2.7787875832350619E-2</v>
      </c>
      <c r="Z369" s="53">
        <f>Úrvinnsla!Z369</f>
        <v>2.7353413191704423E-2</v>
      </c>
    </row>
    <row r="370" spans="1:26" x14ac:dyDescent="0.35">
      <c r="B370" s="95" t="s">
        <v>65</v>
      </c>
      <c r="C370" s="103">
        <f>Úrvinnsla!C370</f>
        <v>234</v>
      </c>
      <c r="D370" s="104">
        <f>Úrvinnsla!D370</f>
        <v>130</v>
      </c>
      <c r="E370" s="105">
        <f>Úrvinnsla!E370</f>
        <v>104</v>
      </c>
      <c r="F370" s="106">
        <f>Úrvinnsla!F370</f>
        <v>251</v>
      </c>
      <c r="G370" s="107">
        <f>Úrvinnsla!G370</f>
        <v>147</v>
      </c>
      <c r="H370" s="108">
        <f>Úrvinnsla!H370</f>
        <v>104</v>
      </c>
      <c r="I370" s="109">
        <f>Úrvinnsla!I370</f>
        <v>46</v>
      </c>
      <c r="J370" s="104">
        <f>Úrvinnsla!J370</f>
        <v>26</v>
      </c>
      <c r="K370" s="105">
        <f>Úrvinnsla!K370</f>
        <v>20</v>
      </c>
      <c r="L370" s="106">
        <f>Úrvinnsla!L370</f>
        <v>6</v>
      </c>
      <c r="M370" s="107">
        <f>Úrvinnsla!M370</f>
        <v>5</v>
      </c>
      <c r="N370" s="108">
        <f>Úrvinnsla!N370</f>
        <v>1</v>
      </c>
      <c r="P370" s="45">
        <f>Úrvinnsla!P370</f>
        <v>537</v>
      </c>
      <c r="Q370" s="46">
        <f>Úrvinnsla!Q370</f>
        <v>308</v>
      </c>
      <c r="R370" s="47">
        <f>Úrvinnsla!R370</f>
        <v>229</v>
      </c>
      <c r="S370" s="52">
        <f>Úrvinnsla!S370</f>
        <v>-2.9873908826382155E-2</v>
      </c>
      <c r="T370" s="53">
        <f>Úrvinnsla!T370</f>
        <v>2.2211445198836083E-2</v>
      </c>
      <c r="V370" s="45">
        <f>Úrvinnsla!V370</f>
        <v>15567</v>
      </c>
      <c r="W370" s="46">
        <f>Úrvinnsla!W370</f>
        <v>7865</v>
      </c>
      <c r="X370" s="47">
        <f>Úrvinnsla!X370</f>
        <v>7702</v>
      </c>
      <c r="Y370" s="10">
        <f>Úrvinnsla!Y370</f>
        <v>-2.3245229038655352E-2</v>
      </c>
      <c r="Z370" s="53">
        <f>Úrvinnsla!Z370</f>
        <v>2.2763477947326576E-2</v>
      </c>
    </row>
    <row r="371" spans="1:26" x14ac:dyDescent="0.35">
      <c r="B371" s="95" t="s">
        <v>66</v>
      </c>
      <c r="C371" s="103">
        <f>Úrvinnsla!C371</f>
        <v>197</v>
      </c>
      <c r="D371" s="104">
        <f>Úrvinnsla!D371</f>
        <v>107</v>
      </c>
      <c r="E371" s="105">
        <f>Úrvinnsla!E371</f>
        <v>90</v>
      </c>
      <c r="F371" s="106">
        <f>Úrvinnsla!F371</f>
        <v>203</v>
      </c>
      <c r="G371" s="107">
        <f>Úrvinnsla!G371</f>
        <v>99</v>
      </c>
      <c r="H371" s="108">
        <f>Úrvinnsla!H371</f>
        <v>104</v>
      </c>
      <c r="I371" s="109">
        <f>Úrvinnsla!I371</f>
        <v>29</v>
      </c>
      <c r="J371" s="104">
        <f>Úrvinnsla!J371</f>
        <v>16</v>
      </c>
      <c r="K371" s="105">
        <f>Úrvinnsla!K371</f>
        <v>13</v>
      </c>
      <c r="L371" s="106">
        <f>Úrvinnsla!L371</f>
        <v>3</v>
      </c>
      <c r="M371" s="107">
        <f>Úrvinnsla!M371</f>
        <v>1</v>
      </c>
      <c r="N371" s="108">
        <f>Úrvinnsla!N371</f>
        <v>2</v>
      </c>
      <c r="P371" s="45">
        <f>Úrvinnsla!P371</f>
        <v>432</v>
      </c>
      <c r="Q371" s="46">
        <f>Úrvinnsla!Q371</f>
        <v>223</v>
      </c>
      <c r="R371" s="47">
        <f>Úrvinnsla!R371</f>
        <v>209</v>
      </c>
      <c r="S371" s="52">
        <f>Úrvinnsla!S371</f>
        <v>-2.1629485935984481E-2</v>
      </c>
      <c r="T371" s="53">
        <f>Úrvinnsla!T371</f>
        <v>2.0271580989330747E-2</v>
      </c>
      <c r="V371" s="45">
        <f>Úrvinnsla!V371</f>
        <v>11774</v>
      </c>
      <c r="W371" s="46">
        <f>Úrvinnsla!W371</f>
        <v>5826</v>
      </c>
      <c r="X371" s="47">
        <f>Úrvinnsla!X371</f>
        <v>5948</v>
      </c>
      <c r="Y371" s="10">
        <f>Úrvinnsla!Y371</f>
        <v>-1.7218907104794162E-2</v>
      </c>
      <c r="Z371" s="53">
        <f>Úrvinnsla!Z371</f>
        <v>1.7579481541248828E-2</v>
      </c>
    </row>
    <row r="372" spans="1:26" x14ac:dyDescent="0.35">
      <c r="B372" s="95" t="s">
        <v>67</v>
      </c>
      <c r="C372" s="103">
        <f>Úrvinnsla!C372</f>
        <v>96</v>
      </c>
      <c r="D372" s="104">
        <f>Úrvinnsla!D372</f>
        <v>45</v>
      </c>
      <c r="E372" s="105">
        <f>Úrvinnsla!E372</f>
        <v>51</v>
      </c>
      <c r="F372" s="106">
        <f>Úrvinnsla!F372</f>
        <v>138</v>
      </c>
      <c r="G372" s="107">
        <f>Úrvinnsla!G372</f>
        <v>77</v>
      </c>
      <c r="H372" s="108">
        <f>Úrvinnsla!H372</f>
        <v>61</v>
      </c>
      <c r="I372" s="109">
        <f>Úrvinnsla!I372</f>
        <v>21</v>
      </c>
      <c r="J372" s="104">
        <f>Úrvinnsla!J372</f>
        <v>12</v>
      </c>
      <c r="K372" s="105">
        <f>Úrvinnsla!K372</f>
        <v>9</v>
      </c>
      <c r="L372" s="106">
        <f>Úrvinnsla!L372</f>
        <v>1</v>
      </c>
      <c r="M372" s="107">
        <f>Úrvinnsla!M372</f>
        <v>1</v>
      </c>
      <c r="N372" s="108">
        <f>Úrvinnsla!N372</f>
        <v>0</v>
      </c>
      <c r="P372" s="45">
        <f>Úrvinnsla!P372</f>
        <v>256</v>
      </c>
      <c r="Q372" s="46">
        <f>Úrvinnsla!Q372</f>
        <v>135</v>
      </c>
      <c r="R372" s="47">
        <f>Úrvinnsla!R372</f>
        <v>121</v>
      </c>
      <c r="S372" s="52">
        <f>Úrvinnsla!S372</f>
        <v>-1.3094083414161009E-2</v>
      </c>
      <c r="T372" s="53">
        <f>Úrvinnsla!T372</f>
        <v>1.1736178467507274E-2</v>
      </c>
      <c r="V372" s="45">
        <f>Úrvinnsla!V372</f>
        <v>7829</v>
      </c>
      <c r="W372" s="46">
        <f>Úrvinnsla!W372</f>
        <v>3735</v>
      </c>
      <c r="X372" s="47">
        <f>Úrvinnsla!X372</f>
        <v>4094</v>
      </c>
      <c r="Y372" s="10">
        <f>Úrvinnsla!Y372</f>
        <v>-1.1038897706214589E-2</v>
      </c>
      <c r="Z372" s="53">
        <f>Úrvinnsla!Z372</f>
        <v>1.2099932318404961E-2</v>
      </c>
    </row>
    <row r="373" spans="1:26" x14ac:dyDescent="0.35">
      <c r="B373" s="95" t="s">
        <v>68</v>
      </c>
      <c r="C373" s="103">
        <f>Úrvinnsla!C373</f>
        <v>83</v>
      </c>
      <c r="D373" s="104">
        <f>Úrvinnsla!D373</f>
        <v>41</v>
      </c>
      <c r="E373" s="105">
        <f>Úrvinnsla!E373</f>
        <v>42</v>
      </c>
      <c r="F373" s="106">
        <f>Úrvinnsla!F373</f>
        <v>91</v>
      </c>
      <c r="G373" s="107">
        <f>Úrvinnsla!G373</f>
        <v>44</v>
      </c>
      <c r="H373" s="108">
        <f>Úrvinnsla!H373</f>
        <v>47</v>
      </c>
      <c r="I373" s="109">
        <f>Úrvinnsla!I373</f>
        <v>21</v>
      </c>
      <c r="J373" s="104">
        <f>Úrvinnsla!J373</f>
        <v>9</v>
      </c>
      <c r="K373" s="105">
        <f>Úrvinnsla!K373</f>
        <v>12</v>
      </c>
      <c r="L373" s="106">
        <f>Úrvinnsla!L373</f>
        <v>1</v>
      </c>
      <c r="M373" s="107">
        <f>Úrvinnsla!M373</f>
        <v>0</v>
      </c>
      <c r="N373" s="108">
        <f>Úrvinnsla!N373</f>
        <v>1</v>
      </c>
      <c r="P373" s="45">
        <f>Úrvinnsla!P373</f>
        <v>196</v>
      </c>
      <c r="Q373" s="46">
        <f>Úrvinnsla!Q373</f>
        <v>94</v>
      </c>
      <c r="R373" s="47">
        <f>Úrvinnsla!R373</f>
        <v>102</v>
      </c>
      <c r="S373" s="52">
        <f>Úrvinnsla!S373</f>
        <v>-9.1173617846750724E-3</v>
      </c>
      <c r="T373" s="53">
        <f>Úrvinnsla!T373</f>
        <v>9.8933074684772072E-3</v>
      </c>
      <c r="V373" s="45">
        <f>Úrvinnsla!V373</f>
        <v>6124</v>
      </c>
      <c r="W373" s="46">
        <f>Úrvinnsla!W373</f>
        <v>2733</v>
      </c>
      <c r="X373" s="47">
        <f>Úrvinnsla!X373</f>
        <v>3391</v>
      </c>
      <c r="Y373" s="10">
        <f>Úrvinnsla!Y373</f>
        <v>-8.077458482218065E-3</v>
      </c>
      <c r="Z373" s="53">
        <f>Úrvinnsla!Z373</f>
        <v>1.0022196016539135E-2</v>
      </c>
    </row>
    <row r="374" spans="1:26" x14ac:dyDescent="0.35">
      <c r="B374" s="95" t="s">
        <v>69</v>
      </c>
      <c r="C374" s="103">
        <f>Úrvinnsla!C374</f>
        <v>44</v>
      </c>
      <c r="D374" s="104">
        <f>Úrvinnsla!D374</f>
        <v>22</v>
      </c>
      <c r="E374" s="105">
        <f>Úrvinnsla!E374</f>
        <v>22</v>
      </c>
      <c r="F374" s="106">
        <f>Úrvinnsla!F374</f>
        <v>54</v>
      </c>
      <c r="G374" s="107">
        <f>Úrvinnsla!G374</f>
        <v>25</v>
      </c>
      <c r="H374" s="108">
        <f>Úrvinnsla!H374</f>
        <v>29</v>
      </c>
      <c r="I374" s="109">
        <f>Úrvinnsla!I374</f>
        <v>18</v>
      </c>
      <c r="J374" s="104">
        <f>Úrvinnsla!J374</f>
        <v>11</v>
      </c>
      <c r="K374" s="105">
        <f>Úrvinnsla!K374</f>
        <v>7</v>
      </c>
      <c r="L374" s="106">
        <f>Úrvinnsla!L374</f>
        <v>0</v>
      </c>
      <c r="M374" s="107">
        <f>Úrvinnsla!M374</f>
        <v>0</v>
      </c>
      <c r="N374" s="108">
        <f>Úrvinnsla!N374</f>
        <v>0</v>
      </c>
      <c r="P374" s="45">
        <f>Úrvinnsla!P374</f>
        <v>116</v>
      </c>
      <c r="Q374" s="46">
        <f>Úrvinnsla!Q374</f>
        <v>58</v>
      </c>
      <c r="R374" s="47">
        <f>Úrvinnsla!R374</f>
        <v>58</v>
      </c>
      <c r="S374" s="52">
        <f>Úrvinnsla!S374</f>
        <v>-5.62560620756547E-3</v>
      </c>
      <c r="T374" s="53">
        <f>Úrvinnsla!T374</f>
        <v>5.62560620756547E-3</v>
      </c>
      <c r="V374" s="45">
        <f>Úrvinnsla!V374</f>
        <v>4116</v>
      </c>
      <c r="W374" s="46">
        <f>Úrvinnsla!W374</f>
        <v>1661</v>
      </c>
      <c r="X374" s="47">
        <f>Úrvinnsla!X374</f>
        <v>2455</v>
      </c>
      <c r="Y374" s="10">
        <f>Úrvinnsla!Y374</f>
        <v>-4.9091322864852566E-3</v>
      </c>
      <c r="Z374" s="53">
        <f>Úrvinnsla!Z374</f>
        <v>7.2558216516082508E-3</v>
      </c>
    </row>
    <row r="375" spans="1:26" x14ac:dyDescent="0.35">
      <c r="B375" s="95" t="s">
        <v>70</v>
      </c>
      <c r="C375" s="103">
        <f>Úrvinnsla!C375</f>
        <v>19</v>
      </c>
      <c r="D375" s="104">
        <f>Úrvinnsla!D375</f>
        <v>5</v>
      </c>
      <c r="E375" s="105">
        <f>Úrvinnsla!E375</f>
        <v>14</v>
      </c>
      <c r="F375" s="106">
        <f>Úrvinnsla!F375</f>
        <v>22</v>
      </c>
      <c r="G375" s="107">
        <f>Úrvinnsla!G375</f>
        <v>10</v>
      </c>
      <c r="H375" s="108">
        <f>Úrvinnsla!H375</f>
        <v>12</v>
      </c>
      <c r="I375" s="109">
        <f>Úrvinnsla!I375</f>
        <v>6</v>
      </c>
      <c r="J375" s="104">
        <f>Úrvinnsla!J375</f>
        <v>2</v>
      </c>
      <c r="K375" s="105">
        <f>Úrvinnsla!K375</f>
        <v>4</v>
      </c>
      <c r="L375" s="106">
        <f>Úrvinnsla!L375</f>
        <v>1</v>
      </c>
      <c r="M375" s="107">
        <f>Úrvinnsla!M375</f>
        <v>0</v>
      </c>
      <c r="N375" s="108">
        <f>Úrvinnsla!N375</f>
        <v>1</v>
      </c>
      <c r="P375" s="45">
        <f>Úrvinnsla!P375</f>
        <v>48</v>
      </c>
      <c r="Q375" s="46">
        <f>Úrvinnsla!Q375</f>
        <v>17</v>
      </c>
      <c r="R375" s="47">
        <f>Úrvinnsla!R375</f>
        <v>31</v>
      </c>
      <c r="S375" s="52">
        <f>Úrvinnsla!S375</f>
        <v>-1.6488845780795345E-3</v>
      </c>
      <c r="T375" s="53">
        <f>Úrvinnsla!T375</f>
        <v>3.0067895247332687E-3</v>
      </c>
      <c r="V375" s="45">
        <f>Úrvinnsla!V375</f>
        <v>1636</v>
      </c>
      <c r="W375" s="46">
        <f>Úrvinnsla!W375</f>
        <v>533</v>
      </c>
      <c r="X375" s="47">
        <f>Úrvinnsla!X375</f>
        <v>1103</v>
      </c>
      <c r="Y375" s="10">
        <f>Úrvinnsla!Y375</f>
        <v>-1.5752965133634207E-3</v>
      </c>
      <c r="Z375" s="53">
        <f>Úrvinnsla!Z375</f>
        <v>3.2599475689303057E-3</v>
      </c>
    </row>
    <row r="376" spans="1:26" x14ac:dyDescent="0.35">
      <c r="B376" s="95" t="s">
        <v>71</v>
      </c>
      <c r="C376" s="103">
        <f>Úrvinnsla!C376</f>
        <v>5</v>
      </c>
      <c r="D376" s="104">
        <f>Úrvinnsla!D376</f>
        <v>2</v>
      </c>
      <c r="E376" s="105">
        <f>Úrvinnsla!E376</f>
        <v>3</v>
      </c>
      <c r="F376" s="106">
        <f>Úrvinnsla!F376</f>
        <v>0</v>
      </c>
      <c r="G376" s="107">
        <f>Úrvinnsla!G376</f>
        <v>0</v>
      </c>
      <c r="H376" s="108">
        <f>Úrvinnsla!H376</f>
        <v>0</v>
      </c>
      <c r="I376" s="109">
        <f>Úrvinnsla!I376</f>
        <v>1</v>
      </c>
      <c r="J376" s="104">
        <f>Úrvinnsla!J376</f>
        <v>0</v>
      </c>
      <c r="K376" s="105">
        <f>Úrvinnsla!K376</f>
        <v>1</v>
      </c>
      <c r="L376" s="106">
        <f>Úrvinnsla!L376</f>
        <v>0</v>
      </c>
      <c r="M376" s="107">
        <f>Úrvinnsla!M376</f>
        <v>0</v>
      </c>
      <c r="N376" s="108">
        <f>Úrvinnsla!N376</f>
        <v>0</v>
      </c>
      <c r="P376" s="45">
        <f>Úrvinnsla!P376</f>
        <v>6</v>
      </c>
      <c r="Q376" s="46">
        <f>Úrvinnsla!Q376</f>
        <v>2</v>
      </c>
      <c r="R376" s="47">
        <f>Úrvinnsla!R376</f>
        <v>4</v>
      </c>
      <c r="S376" s="52">
        <f>Úrvinnsla!S376</f>
        <v>-1.9398642095053346E-4</v>
      </c>
      <c r="T376" s="53">
        <f>Úrvinnsla!T376</f>
        <v>3.8797284190106692E-4</v>
      </c>
      <c r="V376" s="45">
        <f>Úrvinnsla!V376</f>
        <v>356</v>
      </c>
      <c r="W376" s="46">
        <f>Úrvinnsla!W376</f>
        <v>94</v>
      </c>
      <c r="X376" s="47">
        <f>Úrvinnsla!X376</f>
        <v>262</v>
      </c>
      <c r="Y376" s="10">
        <f>Úrvinnsla!Y376</f>
        <v>-2.7781964776015298E-4</v>
      </c>
      <c r="Z376" s="53">
        <f>Úrvinnsla!Z376</f>
        <v>7.7434837992723486E-4</v>
      </c>
    </row>
    <row r="377" spans="1:26" ht="15" thickBot="1" x14ac:dyDescent="0.4">
      <c r="B377" s="95" t="s">
        <v>72</v>
      </c>
      <c r="C377" s="110">
        <f>Úrvinnsla!C377</f>
        <v>1</v>
      </c>
      <c r="D377" s="111">
        <f>Úrvinnsla!D377</f>
        <v>1</v>
      </c>
      <c r="E377" s="112">
        <f>Úrvinnsla!E377</f>
        <v>0</v>
      </c>
      <c r="F377" s="113">
        <f>Úrvinnsla!F377</f>
        <v>0</v>
      </c>
      <c r="G377" s="114">
        <f>Úrvinnsla!G377</f>
        <v>0</v>
      </c>
      <c r="H377" s="115">
        <f>Úrvinnsla!H377</f>
        <v>0</v>
      </c>
      <c r="I377" s="116">
        <f>Úrvinnsla!I377</f>
        <v>0</v>
      </c>
      <c r="J377" s="111">
        <f>Úrvinnsla!J377</f>
        <v>0</v>
      </c>
      <c r="K377" s="112">
        <f>Úrvinnsla!K377</f>
        <v>0</v>
      </c>
      <c r="L377" s="113">
        <f>Úrvinnsla!L377</f>
        <v>0</v>
      </c>
      <c r="M377" s="114">
        <f>Úrvinnsla!M377</f>
        <v>0</v>
      </c>
      <c r="N377" s="115">
        <f>Úrvinnsla!N377</f>
        <v>0</v>
      </c>
      <c r="P377" s="48">
        <f>Úrvinnsla!P377</f>
        <v>1</v>
      </c>
      <c r="Q377" s="49">
        <f>Úrvinnsla!Q377</f>
        <v>1</v>
      </c>
      <c r="R377" s="50">
        <f>Úrvinnsla!R377</f>
        <v>0</v>
      </c>
      <c r="S377" s="54">
        <f>Úrvinnsla!S377</f>
        <v>-9.699321047526673E-5</v>
      </c>
      <c r="T377" s="55">
        <f>Úrvinnsla!T377</f>
        <v>0</v>
      </c>
      <c r="V377" s="48">
        <f>Úrvinnsla!V377</f>
        <v>39</v>
      </c>
      <c r="W377" s="49">
        <f>Úrvinnsla!W377</f>
        <v>14</v>
      </c>
      <c r="X377" s="50">
        <f>Úrvinnsla!X377</f>
        <v>25</v>
      </c>
      <c r="Y377" s="60">
        <f>Úrvinnsla!Y377</f>
        <v>-4.1377394347256828E-5</v>
      </c>
      <c r="Z377" s="55">
        <f>Úrvinnsla!Z377</f>
        <v>7.3888204191530053E-5</v>
      </c>
    </row>
    <row r="378" spans="1:26" x14ac:dyDescent="0.35">
      <c r="C378" s="137"/>
      <c r="D378" s="137"/>
      <c r="H378" s="137"/>
      <c r="I378" s="137"/>
      <c r="J378" s="138"/>
      <c r="O378" s="2" t="s">
        <v>47</v>
      </c>
      <c r="P378" s="9">
        <f>SUM(P357:P377)</f>
        <v>10310</v>
      </c>
      <c r="Q378" s="9">
        <f>SUM(Q357:Q377)</f>
        <v>5434</v>
      </c>
      <c r="R378" s="9">
        <f>SUM(R357:R377)</f>
        <v>4876</v>
      </c>
      <c r="U378" s="2" t="s">
        <v>47</v>
      </c>
      <c r="V378" s="9">
        <f>SUM(V357:V377)</f>
        <v>338349</v>
      </c>
      <c r="W378" s="9">
        <f>SUM(W357:W377)</f>
        <v>171033</v>
      </c>
      <c r="X378" s="9">
        <f>SUM(X357:X377)</f>
        <v>167316</v>
      </c>
    </row>
    <row r="379" spans="1:26" ht="15" thickBot="1" x14ac:dyDescent="0.4"/>
    <row r="380" spans="1:26" ht="21.5" thickBot="1" x14ac:dyDescent="0.55000000000000004">
      <c r="A380" s="2" t="s">
        <v>45</v>
      </c>
      <c r="B380" s="94">
        <v>2018</v>
      </c>
      <c r="C380" s="227" t="s">
        <v>35</v>
      </c>
      <c r="D380" s="228"/>
      <c r="E380" s="229"/>
      <c r="F380" s="227" t="s">
        <v>36</v>
      </c>
      <c r="G380" s="228"/>
      <c r="H380" s="229"/>
      <c r="I380" s="227" t="s">
        <v>37</v>
      </c>
      <c r="J380" s="228"/>
      <c r="K380" s="229"/>
      <c r="L380" s="227" t="s">
        <v>38</v>
      </c>
      <c r="M380" s="228"/>
      <c r="N380" s="229"/>
      <c r="O380" s="51"/>
      <c r="P380" s="230" t="s">
        <v>45</v>
      </c>
      <c r="Q380" s="231"/>
      <c r="R380" s="232"/>
      <c r="S380" s="233">
        <f>B380</f>
        <v>2018</v>
      </c>
      <c r="T380" s="234"/>
      <c r="V380" s="230" t="s">
        <v>46</v>
      </c>
      <c r="W380" s="231"/>
      <c r="X380" s="232"/>
      <c r="Y380" s="233">
        <f>B380</f>
        <v>2018</v>
      </c>
      <c r="Z380" s="234"/>
    </row>
    <row r="381" spans="1:26" ht="15" thickBot="1" x14ac:dyDescent="0.4">
      <c r="A381" s="2"/>
      <c r="B381" s="95"/>
      <c r="C381" s="13" t="s">
        <v>47</v>
      </c>
      <c r="D381" s="12" t="s">
        <v>48</v>
      </c>
      <c r="E381" s="14" t="s">
        <v>49</v>
      </c>
      <c r="F381" s="13" t="s">
        <v>47</v>
      </c>
      <c r="G381" s="12" t="s">
        <v>48</v>
      </c>
      <c r="H381" s="14" t="s">
        <v>49</v>
      </c>
      <c r="I381" s="13" t="s">
        <v>47</v>
      </c>
      <c r="J381" s="12" t="s">
        <v>48</v>
      </c>
      <c r="K381" s="14" t="s">
        <v>49</v>
      </c>
      <c r="L381" s="13" t="s">
        <v>47</v>
      </c>
      <c r="M381" s="12" t="s">
        <v>48</v>
      </c>
      <c r="N381" s="14" t="s">
        <v>49</v>
      </c>
      <c r="O381" s="12"/>
      <c r="P381" s="21" t="s">
        <v>47</v>
      </c>
      <c r="Q381" s="22" t="s">
        <v>48</v>
      </c>
      <c r="R381" s="23" t="s">
        <v>49</v>
      </c>
      <c r="S381" s="18" t="s">
        <v>50</v>
      </c>
      <c r="T381" s="20" t="s">
        <v>51</v>
      </c>
      <c r="U381" s="2"/>
      <c r="V381" s="15" t="s">
        <v>47</v>
      </c>
      <c r="W381" s="16" t="s">
        <v>48</v>
      </c>
      <c r="X381" s="17" t="s">
        <v>49</v>
      </c>
      <c r="Y381" s="18" t="s">
        <v>50</v>
      </c>
      <c r="Z381" s="20" t="s">
        <v>51</v>
      </c>
    </row>
    <row r="382" spans="1:26" x14ac:dyDescent="0.35">
      <c r="B382" s="95" t="s">
        <v>52</v>
      </c>
      <c r="C382" s="96">
        <f>Úrvinnsla!C382</f>
        <v>354</v>
      </c>
      <c r="D382" s="97">
        <f>Úrvinnsla!D382</f>
        <v>179</v>
      </c>
      <c r="E382" s="98">
        <f>Úrvinnsla!E382</f>
        <v>175</v>
      </c>
      <c r="F382" s="99">
        <f>Úrvinnsla!F382</f>
        <v>337</v>
      </c>
      <c r="G382" s="100">
        <f>Úrvinnsla!G382</f>
        <v>166</v>
      </c>
      <c r="H382" s="101">
        <f>Úrvinnsla!H382</f>
        <v>171</v>
      </c>
      <c r="I382" s="102">
        <f>Úrvinnsla!I382</f>
        <v>27</v>
      </c>
      <c r="J382" s="97">
        <f>Úrvinnsla!J382</f>
        <v>9</v>
      </c>
      <c r="K382" s="98">
        <f>Úrvinnsla!K382</f>
        <v>18</v>
      </c>
      <c r="L382" s="99">
        <f>Úrvinnsla!L382</f>
        <v>3</v>
      </c>
      <c r="M382" s="100">
        <f>Úrvinnsla!M382</f>
        <v>1</v>
      </c>
      <c r="N382" s="101">
        <f>Úrvinnsla!N382</f>
        <v>2</v>
      </c>
      <c r="P382" s="42">
        <f>Úrvinnsla!P382</f>
        <v>721</v>
      </c>
      <c r="Q382" s="43">
        <f>Úrvinnsla!Q382</f>
        <v>355</v>
      </c>
      <c r="R382" s="44">
        <f>Úrvinnsla!R382</f>
        <v>366</v>
      </c>
      <c r="S382" s="52">
        <f>Úrvinnsla!S382</f>
        <v>-3.385789222699094E-2</v>
      </c>
      <c r="T382" s="53">
        <f>Úrvinnsla!T382</f>
        <v>3.4907010014306149E-2</v>
      </c>
      <c r="V382" s="42">
        <f>Úrvinnsla!V382</f>
        <v>21272</v>
      </c>
      <c r="W382" s="43">
        <f>Úrvinnsla!W382</f>
        <v>10819</v>
      </c>
      <c r="X382" s="44">
        <f>Úrvinnsla!X382</f>
        <v>10453</v>
      </c>
      <c r="Y382" s="59">
        <f>Úrvinnsla!Y382</f>
        <v>-3.1048930980054526E-2</v>
      </c>
      <c r="Z382" s="57">
        <f>Úrvinnsla!Z382</f>
        <v>2.9998565073898694E-2</v>
      </c>
    </row>
    <row r="383" spans="1:26" x14ac:dyDescent="0.35">
      <c r="B383" s="95" t="s">
        <v>53</v>
      </c>
      <c r="C383" s="103">
        <f>Úrvinnsla!C383</f>
        <v>370</v>
      </c>
      <c r="D383" s="104">
        <f>Úrvinnsla!D383</f>
        <v>194</v>
      </c>
      <c r="E383" s="105">
        <f>Úrvinnsla!E383</f>
        <v>176</v>
      </c>
      <c r="F383" s="106">
        <f>Úrvinnsla!F383</f>
        <v>320</v>
      </c>
      <c r="G383" s="107">
        <f>Úrvinnsla!G383</f>
        <v>172</v>
      </c>
      <c r="H383" s="108">
        <f>Úrvinnsla!H383</f>
        <v>148</v>
      </c>
      <c r="I383" s="109">
        <f>Úrvinnsla!I383</f>
        <v>36</v>
      </c>
      <c r="J383" s="104">
        <f>Úrvinnsla!J383</f>
        <v>19</v>
      </c>
      <c r="K383" s="105">
        <f>Úrvinnsla!K383</f>
        <v>17</v>
      </c>
      <c r="L383" s="106">
        <f>Úrvinnsla!L383</f>
        <v>0</v>
      </c>
      <c r="M383" s="107">
        <f>Úrvinnsla!M383</f>
        <v>0</v>
      </c>
      <c r="N383" s="108">
        <f>Úrvinnsla!N383</f>
        <v>0</v>
      </c>
      <c r="P383" s="45">
        <f>Úrvinnsla!P383</f>
        <v>726</v>
      </c>
      <c r="Q383" s="46">
        <f>Úrvinnsla!Q383</f>
        <v>385</v>
      </c>
      <c r="R383" s="47">
        <f>Úrvinnsla!R383</f>
        <v>341</v>
      </c>
      <c r="S383" s="52">
        <f>Úrvinnsla!S383</f>
        <v>-3.6719122556032428E-2</v>
      </c>
      <c r="T383" s="53">
        <f>Úrvinnsla!T383</f>
        <v>3.2522651406771581E-2</v>
      </c>
      <c r="V383" s="45">
        <f>Úrvinnsla!V383</f>
        <v>23835</v>
      </c>
      <c r="W383" s="46">
        <f>Úrvinnsla!W383</f>
        <v>12250</v>
      </c>
      <c r="X383" s="47">
        <f>Úrvinnsla!X383</f>
        <v>11585</v>
      </c>
      <c r="Y383" s="10">
        <f>Úrvinnsla!Y383</f>
        <v>-3.515568948199168E-2</v>
      </c>
      <c r="Z383" s="53">
        <f>Úrvinnsla!Z383</f>
        <v>3.3247237767254988E-2</v>
      </c>
    </row>
    <row r="384" spans="1:26" x14ac:dyDescent="0.35">
      <c r="B384" s="95" t="s">
        <v>54</v>
      </c>
      <c r="C384" s="103">
        <f>Úrvinnsla!C384</f>
        <v>323</v>
      </c>
      <c r="D384" s="104">
        <f>Úrvinnsla!D384</f>
        <v>180</v>
      </c>
      <c r="E384" s="105">
        <f>Úrvinnsla!E384</f>
        <v>143</v>
      </c>
      <c r="F384" s="106">
        <f>Úrvinnsla!F384</f>
        <v>323</v>
      </c>
      <c r="G384" s="107">
        <f>Úrvinnsla!G384</f>
        <v>180</v>
      </c>
      <c r="H384" s="108">
        <f>Úrvinnsla!H384</f>
        <v>143</v>
      </c>
      <c r="I384" s="109">
        <f>Úrvinnsla!I384</f>
        <v>50</v>
      </c>
      <c r="J384" s="104">
        <f>Úrvinnsla!J384</f>
        <v>20</v>
      </c>
      <c r="K384" s="105">
        <f>Úrvinnsla!K384</f>
        <v>30</v>
      </c>
      <c r="L384" s="106">
        <f>Úrvinnsla!L384</f>
        <v>2</v>
      </c>
      <c r="M384" s="107">
        <f>Úrvinnsla!M384</f>
        <v>2</v>
      </c>
      <c r="N384" s="108">
        <f>Úrvinnsla!N384</f>
        <v>0</v>
      </c>
      <c r="P384" s="45">
        <f>Úrvinnsla!P384</f>
        <v>698</v>
      </c>
      <c r="Q384" s="46">
        <f>Úrvinnsla!Q384</f>
        <v>382</v>
      </c>
      <c r="R384" s="47">
        <f>Úrvinnsla!R384</f>
        <v>316</v>
      </c>
      <c r="S384" s="52">
        <f>Úrvinnsla!S384</f>
        <v>-3.6432999523128277E-2</v>
      </c>
      <c r="T384" s="53">
        <f>Úrvinnsla!T384</f>
        <v>3.0138292799237004E-2</v>
      </c>
      <c r="V384" s="45">
        <f>Úrvinnsla!V384</f>
        <v>22300</v>
      </c>
      <c r="W384" s="46">
        <f>Úrvinnsla!W384</f>
        <v>11404</v>
      </c>
      <c r="X384" s="47">
        <f>Úrvinnsla!X384</f>
        <v>10896</v>
      </c>
      <c r="Y384" s="10">
        <f>Úrvinnsla!Y384</f>
        <v>-3.2727794518582293E-2</v>
      </c>
      <c r="Z384" s="53">
        <f>Úrvinnsla!Z384</f>
        <v>3.1269909599655615E-2</v>
      </c>
    </row>
    <row r="385" spans="2:26" x14ac:dyDescent="0.35">
      <c r="B385" s="95" t="s">
        <v>55</v>
      </c>
      <c r="C385" s="103">
        <f>Úrvinnsla!C385</f>
        <v>322</v>
      </c>
      <c r="D385" s="104">
        <f>Úrvinnsla!D385</f>
        <v>146</v>
      </c>
      <c r="E385" s="105">
        <f>Úrvinnsla!E385</f>
        <v>176</v>
      </c>
      <c r="F385" s="106">
        <f>Úrvinnsla!F385</f>
        <v>294</v>
      </c>
      <c r="G385" s="107">
        <f>Úrvinnsla!G385</f>
        <v>138</v>
      </c>
      <c r="H385" s="108">
        <f>Úrvinnsla!H385</f>
        <v>156</v>
      </c>
      <c r="I385" s="109">
        <f>Úrvinnsla!I385</f>
        <v>47</v>
      </c>
      <c r="J385" s="104">
        <f>Úrvinnsla!J385</f>
        <v>25</v>
      </c>
      <c r="K385" s="105">
        <f>Úrvinnsla!K385</f>
        <v>22</v>
      </c>
      <c r="L385" s="106">
        <f>Úrvinnsla!L385</f>
        <v>6</v>
      </c>
      <c r="M385" s="107">
        <f>Úrvinnsla!M385</f>
        <v>4</v>
      </c>
      <c r="N385" s="108">
        <f>Úrvinnsla!N385</f>
        <v>2</v>
      </c>
      <c r="P385" s="45">
        <f>Úrvinnsla!P385</f>
        <v>669</v>
      </c>
      <c r="Q385" s="46">
        <f>Úrvinnsla!Q385</f>
        <v>313</v>
      </c>
      <c r="R385" s="47">
        <f>Úrvinnsla!R385</f>
        <v>356</v>
      </c>
      <c r="S385" s="52">
        <f>Úrvinnsla!S385</f>
        <v>-2.9852169766332856E-2</v>
      </c>
      <c r="T385" s="53">
        <f>Úrvinnsla!T385</f>
        <v>3.3953266571292322E-2</v>
      </c>
      <c r="V385" s="45">
        <f>Úrvinnsla!V385</f>
        <v>21925</v>
      </c>
      <c r="W385" s="46">
        <f>Úrvinnsla!W385</f>
        <v>11089</v>
      </c>
      <c r="X385" s="47">
        <f>Úrvinnsla!X385</f>
        <v>10836</v>
      </c>
      <c r="Y385" s="10">
        <f>Úrvinnsla!Y385</f>
        <v>-3.1823791074759647E-2</v>
      </c>
      <c r="Z385" s="53">
        <f>Úrvinnsla!Z385</f>
        <v>3.1097718467498925E-2</v>
      </c>
    </row>
    <row r="386" spans="2:26" x14ac:dyDescent="0.35">
      <c r="B386" s="95" t="s">
        <v>56</v>
      </c>
      <c r="C386" s="103">
        <f>Úrvinnsla!C386</f>
        <v>356</v>
      </c>
      <c r="D386" s="104">
        <f>Úrvinnsla!D386</f>
        <v>192</v>
      </c>
      <c r="E386" s="105">
        <f>Úrvinnsla!E386</f>
        <v>164</v>
      </c>
      <c r="F386" s="106">
        <f>Úrvinnsla!F386</f>
        <v>322</v>
      </c>
      <c r="G386" s="107">
        <f>Úrvinnsla!G386</f>
        <v>161</v>
      </c>
      <c r="H386" s="108">
        <f>Úrvinnsla!H386</f>
        <v>161</v>
      </c>
      <c r="I386" s="109">
        <f>Úrvinnsla!I386</f>
        <v>37</v>
      </c>
      <c r="J386" s="104">
        <f>Úrvinnsla!J386</f>
        <v>18</v>
      </c>
      <c r="K386" s="105">
        <f>Úrvinnsla!K386</f>
        <v>19</v>
      </c>
      <c r="L386" s="106">
        <f>Úrvinnsla!L386</f>
        <v>5</v>
      </c>
      <c r="M386" s="107">
        <f>Úrvinnsla!M386</f>
        <v>3</v>
      </c>
      <c r="N386" s="108">
        <f>Úrvinnsla!N386</f>
        <v>2</v>
      </c>
      <c r="P386" s="45">
        <f>Úrvinnsla!P386</f>
        <v>720</v>
      </c>
      <c r="Q386" s="46">
        <f>Úrvinnsla!Q386</f>
        <v>374</v>
      </c>
      <c r="R386" s="47">
        <f>Úrvinnsla!R386</f>
        <v>346</v>
      </c>
      <c r="S386" s="52">
        <f>Úrvinnsla!S386</f>
        <v>-3.5670004768717213E-2</v>
      </c>
      <c r="T386" s="53">
        <f>Úrvinnsla!T386</f>
        <v>3.2999523128278495E-2</v>
      </c>
      <c r="V386" s="45">
        <f>Úrvinnsla!V386</f>
        <v>25721</v>
      </c>
      <c r="W386" s="46">
        <f>Úrvinnsla!W386</f>
        <v>13331</v>
      </c>
      <c r="X386" s="47">
        <f>Úrvinnsla!X386</f>
        <v>12390</v>
      </c>
      <c r="Y386" s="10">
        <f>Úrvinnsla!Y386</f>
        <v>-3.825799971301478E-2</v>
      </c>
      <c r="Z386" s="53">
        <f>Úrvinnsla!Z386</f>
        <v>3.5557468790357295E-2</v>
      </c>
    </row>
    <row r="387" spans="2:26" x14ac:dyDescent="0.35">
      <c r="B387" s="95" t="s">
        <v>57</v>
      </c>
      <c r="C387" s="103">
        <f>Úrvinnsla!C387</f>
        <v>359</v>
      </c>
      <c r="D387" s="104">
        <f>Úrvinnsla!D387</f>
        <v>204</v>
      </c>
      <c r="E387" s="105">
        <f>Úrvinnsla!E387</f>
        <v>155</v>
      </c>
      <c r="F387" s="106">
        <f>Úrvinnsla!F387</f>
        <v>294</v>
      </c>
      <c r="G387" s="107">
        <f>Úrvinnsla!G387</f>
        <v>159</v>
      </c>
      <c r="H387" s="108">
        <f>Úrvinnsla!H387</f>
        <v>135</v>
      </c>
      <c r="I387" s="109">
        <f>Úrvinnsla!I387</f>
        <v>50</v>
      </c>
      <c r="J387" s="104">
        <f>Úrvinnsla!J387</f>
        <v>24</v>
      </c>
      <c r="K387" s="105">
        <f>Úrvinnsla!K387</f>
        <v>26</v>
      </c>
      <c r="L387" s="106">
        <f>Úrvinnsla!L387</f>
        <v>7</v>
      </c>
      <c r="M387" s="107">
        <f>Úrvinnsla!M387</f>
        <v>6</v>
      </c>
      <c r="N387" s="108">
        <f>Úrvinnsla!N387</f>
        <v>1</v>
      </c>
      <c r="P387" s="45">
        <f>Úrvinnsla!P387</f>
        <v>710</v>
      </c>
      <c r="Q387" s="46">
        <f>Úrvinnsla!Q387</f>
        <v>393</v>
      </c>
      <c r="R387" s="47">
        <f>Úrvinnsla!R387</f>
        <v>317</v>
      </c>
      <c r="S387" s="52">
        <f>Úrvinnsla!S387</f>
        <v>-3.7482117310443493E-2</v>
      </c>
      <c r="T387" s="53">
        <f>Úrvinnsla!T387</f>
        <v>3.0233667143538388E-2</v>
      </c>
      <c r="V387" s="45">
        <f>Úrvinnsla!V387</f>
        <v>27931</v>
      </c>
      <c r="W387" s="46">
        <f>Úrvinnsla!W387</f>
        <v>14884</v>
      </c>
      <c r="X387" s="47">
        <f>Úrvinnsla!X387</f>
        <v>13047</v>
      </c>
      <c r="Y387" s="10">
        <f>Úrvinnsla!Y387</f>
        <v>-4.2714880183670541E-2</v>
      </c>
      <c r="Z387" s="53">
        <f>Úrvinnsla!Z387</f>
        <v>3.7442961687473096E-2</v>
      </c>
    </row>
    <row r="388" spans="2:26" x14ac:dyDescent="0.35">
      <c r="B388" s="95" t="s">
        <v>58</v>
      </c>
      <c r="C388" s="103">
        <f>Úrvinnsla!C388</f>
        <v>359</v>
      </c>
      <c r="D388" s="104">
        <f>Úrvinnsla!D388</f>
        <v>186</v>
      </c>
      <c r="E388" s="105">
        <f>Úrvinnsla!E388</f>
        <v>173</v>
      </c>
      <c r="F388" s="106">
        <f>Úrvinnsla!F388</f>
        <v>318</v>
      </c>
      <c r="G388" s="107">
        <f>Úrvinnsla!G388</f>
        <v>166</v>
      </c>
      <c r="H388" s="108">
        <f>Úrvinnsla!H388</f>
        <v>152</v>
      </c>
      <c r="I388" s="109">
        <f>Úrvinnsla!I388</f>
        <v>28</v>
      </c>
      <c r="J388" s="104">
        <f>Úrvinnsla!J388</f>
        <v>20</v>
      </c>
      <c r="K388" s="105">
        <f>Úrvinnsla!K388</f>
        <v>8</v>
      </c>
      <c r="L388" s="106">
        <f>Úrvinnsla!L388</f>
        <v>7</v>
      </c>
      <c r="M388" s="107">
        <f>Úrvinnsla!M388</f>
        <v>3</v>
      </c>
      <c r="N388" s="108">
        <f>Úrvinnsla!N388</f>
        <v>4</v>
      </c>
      <c r="P388" s="45">
        <f>Úrvinnsla!P388</f>
        <v>712</v>
      </c>
      <c r="Q388" s="46">
        <f>Úrvinnsla!Q388</f>
        <v>375</v>
      </c>
      <c r="R388" s="47">
        <f>Úrvinnsla!R388</f>
        <v>337</v>
      </c>
      <c r="S388" s="52">
        <f>Úrvinnsla!S388</f>
        <v>-3.5765379113018601E-2</v>
      </c>
      <c r="T388" s="53">
        <f>Úrvinnsla!T388</f>
        <v>3.2141154029566049E-2</v>
      </c>
      <c r="V388" s="45">
        <f>Úrvinnsla!V388</f>
        <v>24560</v>
      </c>
      <c r="W388" s="46">
        <f>Úrvinnsla!W388</f>
        <v>13006</v>
      </c>
      <c r="X388" s="47">
        <f>Úrvinnsla!X388</f>
        <v>11554</v>
      </c>
      <c r="Y388" s="10">
        <f>Úrvinnsla!Y388</f>
        <v>-3.7325297747166024E-2</v>
      </c>
      <c r="Z388" s="53">
        <f>Úrvinnsla!Z388</f>
        <v>3.3158272348974026E-2</v>
      </c>
    </row>
    <row r="389" spans="2:26" x14ac:dyDescent="0.35">
      <c r="B389" s="95" t="s">
        <v>59</v>
      </c>
      <c r="C389" s="103">
        <f>Úrvinnsla!C389</f>
        <v>324</v>
      </c>
      <c r="D389" s="104">
        <f>Úrvinnsla!D389</f>
        <v>178</v>
      </c>
      <c r="E389" s="105">
        <f>Úrvinnsla!E389</f>
        <v>146</v>
      </c>
      <c r="F389" s="106">
        <f>Úrvinnsla!F389</f>
        <v>300</v>
      </c>
      <c r="G389" s="107">
        <f>Úrvinnsla!G389</f>
        <v>152</v>
      </c>
      <c r="H389" s="108">
        <f>Úrvinnsla!H389</f>
        <v>148</v>
      </c>
      <c r="I389" s="109">
        <f>Úrvinnsla!I389</f>
        <v>32</v>
      </c>
      <c r="J389" s="104">
        <f>Úrvinnsla!J389</f>
        <v>13</v>
      </c>
      <c r="K389" s="105">
        <f>Úrvinnsla!K389</f>
        <v>19</v>
      </c>
      <c r="L389" s="106">
        <f>Úrvinnsla!L389</f>
        <v>1</v>
      </c>
      <c r="M389" s="107">
        <f>Úrvinnsla!M389</f>
        <v>1</v>
      </c>
      <c r="N389" s="108">
        <f>Úrvinnsla!N389</f>
        <v>0</v>
      </c>
      <c r="P389" s="45">
        <f>Úrvinnsla!P389</f>
        <v>657</v>
      </c>
      <c r="Q389" s="46">
        <f>Úrvinnsla!Q389</f>
        <v>344</v>
      </c>
      <c r="R389" s="47">
        <f>Úrvinnsla!R389</f>
        <v>313</v>
      </c>
      <c r="S389" s="52">
        <f>Úrvinnsla!S389</f>
        <v>-3.2808774439675725E-2</v>
      </c>
      <c r="T389" s="53">
        <f>Úrvinnsla!T389</f>
        <v>2.9852169766332856E-2</v>
      </c>
      <c r="V389" s="45">
        <f>Úrvinnsla!V389</f>
        <v>24595</v>
      </c>
      <c r="W389" s="46">
        <f>Úrvinnsla!W389</f>
        <v>12930</v>
      </c>
      <c r="X389" s="47">
        <f>Úrvinnsla!X389</f>
        <v>11665</v>
      </c>
      <c r="Y389" s="10">
        <f>Úrvinnsla!Y389</f>
        <v>-3.7107188979767544E-2</v>
      </c>
      <c r="Z389" s="53">
        <f>Úrvinnsla!Z389</f>
        <v>3.3476825943463913E-2</v>
      </c>
    </row>
    <row r="390" spans="2:26" x14ac:dyDescent="0.35">
      <c r="B390" s="95" t="s">
        <v>60</v>
      </c>
      <c r="C390" s="103">
        <f>Úrvinnsla!C390</f>
        <v>267</v>
      </c>
      <c r="D390" s="104">
        <f>Úrvinnsla!D390</f>
        <v>148</v>
      </c>
      <c r="E390" s="105">
        <f>Úrvinnsla!E390</f>
        <v>119</v>
      </c>
      <c r="F390" s="106">
        <f>Úrvinnsla!F390</f>
        <v>290</v>
      </c>
      <c r="G390" s="107">
        <f>Úrvinnsla!G390</f>
        <v>144</v>
      </c>
      <c r="H390" s="108">
        <f>Úrvinnsla!H390</f>
        <v>146</v>
      </c>
      <c r="I390" s="109">
        <f>Úrvinnsla!I390</f>
        <v>37</v>
      </c>
      <c r="J390" s="104">
        <f>Úrvinnsla!J390</f>
        <v>16</v>
      </c>
      <c r="K390" s="105">
        <f>Úrvinnsla!K390</f>
        <v>21</v>
      </c>
      <c r="L390" s="106">
        <f>Úrvinnsla!L390</f>
        <v>6</v>
      </c>
      <c r="M390" s="107">
        <f>Úrvinnsla!M390</f>
        <v>3</v>
      </c>
      <c r="N390" s="108">
        <f>Úrvinnsla!N390</f>
        <v>3</v>
      </c>
      <c r="P390" s="45">
        <f>Úrvinnsla!P390</f>
        <v>600</v>
      </c>
      <c r="Q390" s="46">
        <f>Úrvinnsla!Q390</f>
        <v>311</v>
      </c>
      <c r="R390" s="47">
        <f>Úrvinnsla!R390</f>
        <v>289</v>
      </c>
      <c r="S390" s="52">
        <f>Úrvinnsla!S390</f>
        <v>-2.966142107773009E-2</v>
      </c>
      <c r="T390" s="53">
        <f>Úrvinnsla!T390</f>
        <v>2.7563185503099667E-2</v>
      </c>
      <c r="V390" s="45">
        <f>Úrvinnsla!V390</f>
        <v>22622</v>
      </c>
      <c r="W390" s="46">
        <f>Úrvinnsla!W390</f>
        <v>11747</v>
      </c>
      <c r="X390" s="47">
        <f>Úrvinnsla!X390</f>
        <v>10875</v>
      </c>
      <c r="Y390" s="10">
        <f>Úrvinnsla!Y390</f>
        <v>-3.3712153824078057E-2</v>
      </c>
      <c r="Z390" s="53">
        <f>Úrvinnsla!Z390</f>
        <v>3.1209642703400774E-2</v>
      </c>
    </row>
    <row r="391" spans="2:26" x14ac:dyDescent="0.35">
      <c r="B391" s="95" t="s">
        <v>61</v>
      </c>
      <c r="C391" s="103">
        <f>Úrvinnsla!C391</f>
        <v>304</v>
      </c>
      <c r="D391" s="104">
        <f>Úrvinnsla!D391</f>
        <v>154</v>
      </c>
      <c r="E391" s="105">
        <f>Úrvinnsla!E391</f>
        <v>150</v>
      </c>
      <c r="F391" s="106">
        <f>Úrvinnsla!F391</f>
        <v>291</v>
      </c>
      <c r="G391" s="107">
        <f>Úrvinnsla!G391</f>
        <v>151</v>
      </c>
      <c r="H391" s="108">
        <f>Úrvinnsla!H391</f>
        <v>140</v>
      </c>
      <c r="I391" s="109">
        <f>Úrvinnsla!I391</f>
        <v>34</v>
      </c>
      <c r="J391" s="104">
        <f>Úrvinnsla!J391</f>
        <v>19</v>
      </c>
      <c r="K391" s="105">
        <f>Úrvinnsla!K391</f>
        <v>15</v>
      </c>
      <c r="L391" s="106">
        <f>Úrvinnsla!L391</f>
        <v>2</v>
      </c>
      <c r="M391" s="107">
        <f>Úrvinnsla!M391</f>
        <v>2</v>
      </c>
      <c r="N391" s="108">
        <f>Úrvinnsla!N391</f>
        <v>0</v>
      </c>
      <c r="P391" s="45">
        <f>Úrvinnsla!P391</f>
        <v>631</v>
      </c>
      <c r="Q391" s="46">
        <f>Úrvinnsla!Q391</f>
        <v>326</v>
      </c>
      <c r="R391" s="47">
        <f>Úrvinnsla!R391</f>
        <v>305</v>
      </c>
      <c r="S391" s="52">
        <f>Úrvinnsla!S391</f>
        <v>-3.1092036242250834E-2</v>
      </c>
      <c r="T391" s="53">
        <f>Úrvinnsla!T391</f>
        <v>2.9089175011921792E-2</v>
      </c>
      <c r="V391" s="45">
        <f>Úrvinnsla!V391</f>
        <v>21602</v>
      </c>
      <c r="W391" s="46">
        <f>Úrvinnsla!W391</f>
        <v>11119</v>
      </c>
      <c r="X391" s="47">
        <f>Úrvinnsla!X391</f>
        <v>10483</v>
      </c>
      <c r="Y391" s="10">
        <f>Úrvinnsla!Y391</f>
        <v>-3.1909886640837999E-2</v>
      </c>
      <c r="Z391" s="53">
        <f>Úrvinnsla!Z391</f>
        <v>3.0084660639977043E-2</v>
      </c>
    </row>
    <row r="392" spans="2:26" x14ac:dyDescent="0.35">
      <c r="B392" s="95" t="s">
        <v>62</v>
      </c>
      <c r="C392" s="103">
        <f>Úrvinnsla!C392</f>
        <v>323</v>
      </c>
      <c r="D392" s="104">
        <f>Úrvinnsla!D392</f>
        <v>174</v>
      </c>
      <c r="E392" s="105">
        <f>Úrvinnsla!E392</f>
        <v>149</v>
      </c>
      <c r="F392" s="106">
        <f>Úrvinnsla!F392</f>
        <v>318</v>
      </c>
      <c r="G392" s="107">
        <f>Úrvinnsla!G392</f>
        <v>153</v>
      </c>
      <c r="H392" s="108">
        <f>Úrvinnsla!H392</f>
        <v>165</v>
      </c>
      <c r="I392" s="109">
        <f>Úrvinnsla!I392</f>
        <v>43</v>
      </c>
      <c r="J392" s="104">
        <f>Úrvinnsla!J392</f>
        <v>22</v>
      </c>
      <c r="K392" s="105">
        <f>Úrvinnsla!K392</f>
        <v>21</v>
      </c>
      <c r="L392" s="106">
        <f>Úrvinnsla!L392</f>
        <v>11</v>
      </c>
      <c r="M392" s="107">
        <f>Úrvinnsla!M392</f>
        <v>7</v>
      </c>
      <c r="N392" s="108">
        <f>Úrvinnsla!N392</f>
        <v>4</v>
      </c>
      <c r="P392" s="45">
        <f>Úrvinnsla!P392</f>
        <v>695</v>
      </c>
      <c r="Q392" s="46">
        <f>Úrvinnsla!Q392</f>
        <v>356</v>
      </c>
      <c r="R392" s="47">
        <f>Úrvinnsla!R392</f>
        <v>339</v>
      </c>
      <c r="S392" s="52">
        <f>Úrvinnsla!S392</f>
        <v>-3.3953266571292322E-2</v>
      </c>
      <c r="T392" s="53">
        <f>Úrvinnsla!T392</f>
        <v>3.2331902718168812E-2</v>
      </c>
      <c r="V392" s="45">
        <f>Úrvinnsla!V392</f>
        <v>22221</v>
      </c>
      <c r="W392" s="46">
        <f>Úrvinnsla!W392</f>
        <v>11076</v>
      </c>
      <c r="X392" s="47">
        <f>Úrvinnsla!X392</f>
        <v>11145</v>
      </c>
      <c r="Y392" s="10">
        <f>Úrvinnsla!Y392</f>
        <v>-3.1786482996125701E-2</v>
      </c>
      <c r="Z392" s="53">
        <f>Úrvinnsla!Z392</f>
        <v>3.1984502798105899E-2</v>
      </c>
    </row>
    <row r="393" spans="2:26" x14ac:dyDescent="0.35">
      <c r="B393" s="95" t="s">
        <v>63</v>
      </c>
      <c r="C393" s="103">
        <f>Úrvinnsla!C393</f>
        <v>335</v>
      </c>
      <c r="D393" s="104">
        <f>Úrvinnsla!D393</f>
        <v>175</v>
      </c>
      <c r="E393" s="105">
        <f>Úrvinnsla!E393</f>
        <v>160</v>
      </c>
      <c r="F393" s="106">
        <f>Úrvinnsla!F393</f>
        <v>297</v>
      </c>
      <c r="G393" s="107">
        <f>Úrvinnsla!G393</f>
        <v>151</v>
      </c>
      <c r="H393" s="108">
        <f>Úrvinnsla!H393</f>
        <v>146</v>
      </c>
      <c r="I393" s="109">
        <f>Úrvinnsla!I393</f>
        <v>50</v>
      </c>
      <c r="J393" s="104">
        <f>Úrvinnsla!J393</f>
        <v>23</v>
      </c>
      <c r="K393" s="105">
        <f>Úrvinnsla!K393</f>
        <v>27</v>
      </c>
      <c r="L393" s="106">
        <f>Úrvinnsla!L393</f>
        <v>8</v>
      </c>
      <c r="M393" s="107">
        <f>Úrvinnsla!M393</f>
        <v>3</v>
      </c>
      <c r="N393" s="108">
        <f>Úrvinnsla!N393</f>
        <v>5</v>
      </c>
      <c r="P393" s="45">
        <f>Úrvinnsla!P393</f>
        <v>690</v>
      </c>
      <c r="Q393" s="46">
        <f>Úrvinnsla!Q393</f>
        <v>352</v>
      </c>
      <c r="R393" s="47">
        <f>Úrvinnsla!R393</f>
        <v>338</v>
      </c>
      <c r="S393" s="52">
        <f>Úrvinnsla!S393</f>
        <v>-3.357176919408679E-2</v>
      </c>
      <c r="T393" s="53">
        <f>Úrvinnsla!T393</f>
        <v>3.223652837386743E-2</v>
      </c>
      <c r="V393" s="45">
        <f>Úrvinnsla!V393</f>
        <v>21532</v>
      </c>
      <c r="W393" s="46">
        <f>Úrvinnsla!W393</f>
        <v>10852</v>
      </c>
      <c r="X393" s="47">
        <f>Úrvinnsla!X393</f>
        <v>10680</v>
      </c>
      <c r="Y393" s="10">
        <f>Úrvinnsla!Y393</f>
        <v>-3.1143636102740707E-2</v>
      </c>
      <c r="Z393" s="53">
        <f>Úrvinnsla!Z393</f>
        <v>3.065002152389152E-2</v>
      </c>
    </row>
    <row r="394" spans="2:26" x14ac:dyDescent="0.35">
      <c r="B394" s="95" t="s">
        <v>64</v>
      </c>
      <c r="C394" s="103">
        <f>Úrvinnsla!C394</f>
        <v>275</v>
      </c>
      <c r="D394" s="104">
        <f>Úrvinnsla!D394</f>
        <v>176</v>
      </c>
      <c r="E394" s="105">
        <f>Úrvinnsla!E394</f>
        <v>99</v>
      </c>
      <c r="F394" s="106">
        <f>Úrvinnsla!F394</f>
        <v>309</v>
      </c>
      <c r="G394" s="107">
        <f>Úrvinnsla!G394</f>
        <v>163</v>
      </c>
      <c r="H394" s="108">
        <f>Úrvinnsla!H394</f>
        <v>146</v>
      </c>
      <c r="I394" s="109">
        <f>Úrvinnsla!I394</f>
        <v>43</v>
      </c>
      <c r="J394" s="104">
        <f>Úrvinnsla!J394</f>
        <v>27</v>
      </c>
      <c r="K394" s="105">
        <f>Úrvinnsla!K394</f>
        <v>16</v>
      </c>
      <c r="L394" s="106">
        <f>Úrvinnsla!L394</f>
        <v>6</v>
      </c>
      <c r="M394" s="107">
        <f>Úrvinnsla!M394</f>
        <v>4</v>
      </c>
      <c r="N394" s="108">
        <f>Úrvinnsla!N394</f>
        <v>2</v>
      </c>
      <c r="P394" s="45">
        <f>Úrvinnsla!P394</f>
        <v>633</v>
      </c>
      <c r="Q394" s="46">
        <f>Úrvinnsla!Q394</f>
        <v>370</v>
      </c>
      <c r="R394" s="47">
        <f>Úrvinnsla!R394</f>
        <v>263</v>
      </c>
      <c r="S394" s="52">
        <f>Úrvinnsla!S394</f>
        <v>-3.5288507391511681E-2</v>
      </c>
      <c r="T394" s="53">
        <f>Úrvinnsla!T394</f>
        <v>2.5083452551263711E-2</v>
      </c>
      <c r="V394" s="45">
        <f>Úrvinnsla!V394</f>
        <v>19351</v>
      </c>
      <c r="W394" s="46">
        <f>Úrvinnsla!W394</f>
        <v>9769</v>
      </c>
      <c r="X394" s="47">
        <f>Úrvinnsla!X394</f>
        <v>9582</v>
      </c>
      <c r="Y394" s="10">
        <f>Úrvinnsla!Y394</f>
        <v>-2.8035586167312384E-2</v>
      </c>
      <c r="Z394" s="53">
        <f>Úrvinnsla!Z394</f>
        <v>2.7498923805424021E-2</v>
      </c>
    </row>
    <row r="395" spans="2:26" x14ac:dyDescent="0.35">
      <c r="B395" s="95" t="s">
        <v>65</v>
      </c>
      <c r="C395" s="103">
        <f>Úrvinnsla!C395</f>
        <v>229</v>
      </c>
      <c r="D395" s="104">
        <f>Úrvinnsla!D395</f>
        <v>120</v>
      </c>
      <c r="E395" s="105">
        <f>Úrvinnsla!E395</f>
        <v>109</v>
      </c>
      <c r="F395" s="106">
        <f>Úrvinnsla!F395</f>
        <v>253</v>
      </c>
      <c r="G395" s="107">
        <f>Úrvinnsla!G395</f>
        <v>142</v>
      </c>
      <c r="H395" s="108">
        <f>Úrvinnsla!H395</f>
        <v>111</v>
      </c>
      <c r="I395" s="109">
        <f>Úrvinnsla!I395</f>
        <v>44</v>
      </c>
      <c r="J395" s="104">
        <f>Úrvinnsla!J395</f>
        <v>22</v>
      </c>
      <c r="K395" s="105">
        <f>Úrvinnsla!K395</f>
        <v>22</v>
      </c>
      <c r="L395" s="106">
        <f>Úrvinnsla!L395</f>
        <v>6</v>
      </c>
      <c r="M395" s="107">
        <f>Úrvinnsla!M395</f>
        <v>5</v>
      </c>
      <c r="N395" s="108">
        <f>Úrvinnsla!N395</f>
        <v>1</v>
      </c>
      <c r="P395" s="45">
        <f>Úrvinnsla!P395</f>
        <v>532</v>
      </c>
      <c r="Q395" s="46">
        <f>Úrvinnsla!Q395</f>
        <v>289</v>
      </c>
      <c r="R395" s="47">
        <f>Úrvinnsla!R395</f>
        <v>243</v>
      </c>
      <c r="S395" s="52">
        <f>Úrvinnsla!S395</f>
        <v>-2.7563185503099667E-2</v>
      </c>
      <c r="T395" s="53">
        <f>Úrvinnsla!T395</f>
        <v>2.317596566523605E-2</v>
      </c>
      <c r="V395" s="45">
        <f>Úrvinnsla!V395</f>
        <v>16027</v>
      </c>
      <c r="W395" s="46">
        <f>Úrvinnsla!W395</f>
        <v>8081</v>
      </c>
      <c r="X395" s="47">
        <f>Úrvinnsla!X395</f>
        <v>7946</v>
      </c>
      <c r="Y395" s="10">
        <f>Úrvinnsla!Y395</f>
        <v>-2.3191275649304059E-2</v>
      </c>
      <c r="Z395" s="53">
        <f>Úrvinnsla!Z395</f>
        <v>2.2803845601951499E-2</v>
      </c>
    </row>
    <row r="396" spans="2:26" x14ac:dyDescent="0.35">
      <c r="B396" s="95" t="s">
        <v>66</v>
      </c>
      <c r="C396" s="103">
        <f>Úrvinnsla!C396</f>
        <v>202</v>
      </c>
      <c r="D396" s="104">
        <f>Úrvinnsla!D396</f>
        <v>110</v>
      </c>
      <c r="E396" s="105">
        <f>Úrvinnsla!E396</f>
        <v>92</v>
      </c>
      <c r="F396" s="106">
        <f>Úrvinnsla!F396</f>
        <v>207</v>
      </c>
      <c r="G396" s="107">
        <f>Úrvinnsla!G396</f>
        <v>106</v>
      </c>
      <c r="H396" s="108">
        <f>Úrvinnsla!H396</f>
        <v>101</v>
      </c>
      <c r="I396" s="109">
        <f>Úrvinnsla!I396</f>
        <v>34</v>
      </c>
      <c r="J396" s="104">
        <f>Úrvinnsla!J396</f>
        <v>21</v>
      </c>
      <c r="K396" s="105">
        <f>Úrvinnsla!K396</f>
        <v>13</v>
      </c>
      <c r="L396" s="106">
        <f>Úrvinnsla!L396</f>
        <v>3</v>
      </c>
      <c r="M396" s="107">
        <f>Úrvinnsla!M396</f>
        <v>2</v>
      </c>
      <c r="N396" s="108">
        <f>Úrvinnsla!N396</f>
        <v>1</v>
      </c>
      <c r="P396" s="45">
        <f>Úrvinnsla!P396</f>
        <v>446</v>
      </c>
      <c r="Q396" s="46">
        <f>Úrvinnsla!Q396</f>
        <v>239</v>
      </c>
      <c r="R396" s="47">
        <f>Úrvinnsla!R396</f>
        <v>207</v>
      </c>
      <c r="S396" s="52">
        <f>Úrvinnsla!S396</f>
        <v>-2.2794468288030521E-2</v>
      </c>
      <c r="T396" s="53">
        <f>Úrvinnsla!T396</f>
        <v>1.9742489270386267E-2</v>
      </c>
      <c r="V396" s="45">
        <f>Úrvinnsla!V396</f>
        <v>12366</v>
      </c>
      <c r="W396" s="46">
        <f>Úrvinnsla!W396</f>
        <v>6170</v>
      </c>
      <c r="X396" s="47">
        <f>Úrvinnsla!X396</f>
        <v>6196</v>
      </c>
      <c r="Y396" s="10">
        <f>Úrvinnsla!Y396</f>
        <v>-1.7706988090113358E-2</v>
      </c>
      <c r="Z396" s="53">
        <f>Úrvinnsla!Z396</f>
        <v>1.7781604247381261E-2</v>
      </c>
    </row>
    <row r="397" spans="2:26" x14ac:dyDescent="0.35">
      <c r="B397" s="95" t="s">
        <v>67</v>
      </c>
      <c r="C397" s="103">
        <f>Úrvinnsla!C397</f>
        <v>106</v>
      </c>
      <c r="D397" s="104">
        <f>Úrvinnsla!D397</f>
        <v>53</v>
      </c>
      <c r="E397" s="105">
        <f>Úrvinnsla!E397</f>
        <v>53</v>
      </c>
      <c r="F397" s="106">
        <f>Úrvinnsla!F397</f>
        <v>149</v>
      </c>
      <c r="G397" s="107">
        <f>Úrvinnsla!G397</f>
        <v>81</v>
      </c>
      <c r="H397" s="108">
        <f>Úrvinnsla!H397</f>
        <v>68</v>
      </c>
      <c r="I397" s="109">
        <f>Úrvinnsla!I397</f>
        <v>20</v>
      </c>
      <c r="J397" s="104">
        <f>Úrvinnsla!J397</f>
        <v>12</v>
      </c>
      <c r="K397" s="105">
        <f>Úrvinnsla!K397</f>
        <v>8</v>
      </c>
      <c r="L397" s="106">
        <f>Úrvinnsla!L397</f>
        <v>2</v>
      </c>
      <c r="M397" s="107">
        <f>Úrvinnsla!M397</f>
        <v>1</v>
      </c>
      <c r="N397" s="108">
        <f>Úrvinnsla!N397</f>
        <v>1</v>
      </c>
      <c r="P397" s="45">
        <f>Úrvinnsla!P397</f>
        <v>277</v>
      </c>
      <c r="Q397" s="46">
        <f>Úrvinnsla!Q397</f>
        <v>147</v>
      </c>
      <c r="R397" s="47">
        <f>Úrvinnsla!R397</f>
        <v>130</v>
      </c>
      <c r="S397" s="52">
        <f>Úrvinnsla!S397</f>
        <v>-1.402002861230329E-2</v>
      </c>
      <c r="T397" s="53">
        <f>Úrvinnsla!T397</f>
        <v>1.239866475917978E-2</v>
      </c>
      <c r="V397" s="45">
        <f>Úrvinnsla!V397</f>
        <v>8209</v>
      </c>
      <c r="W397" s="46">
        <f>Úrvinnsla!W397</f>
        <v>3914</v>
      </c>
      <c r="X397" s="47">
        <f>Úrvinnsla!X397</f>
        <v>4295</v>
      </c>
      <c r="Y397" s="10">
        <f>Úrvinnsla!Y397</f>
        <v>-1.1232601521021667E-2</v>
      </c>
      <c r="Z397" s="53">
        <f>Úrvinnsla!Z397</f>
        <v>1.2326015210216673E-2</v>
      </c>
    </row>
    <row r="398" spans="2:26" x14ac:dyDescent="0.35">
      <c r="B398" s="95" t="s">
        <v>68</v>
      </c>
      <c r="C398" s="103">
        <f>Úrvinnsla!C398</f>
        <v>87</v>
      </c>
      <c r="D398" s="104">
        <f>Úrvinnsla!D398</f>
        <v>45</v>
      </c>
      <c r="E398" s="105">
        <f>Úrvinnsla!E398</f>
        <v>42</v>
      </c>
      <c r="F398" s="106">
        <f>Úrvinnsla!F398</f>
        <v>89</v>
      </c>
      <c r="G398" s="107">
        <f>Úrvinnsla!G398</f>
        <v>42</v>
      </c>
      <c r="H398" s="108">
        <f>Úrvinnsla!H398</f>
        <v>47</v>
      </c>
      <c r="I398" s="109">
        <f>Úrvinnsla!I398</f>
        <v>18</v>
      </c>
      <c r="J398" s="104">
        <f>Úrvinnsla!J398</f>
        <v>5</v>
      </c>
      <c r="K398" s="105">
        <f>Úrvinnsla!K398</f>
        <v>13</v>
      </c>
      <c r="L398" s="106">
        <f>Úrvinnsla!L398</f>
        <v>1</v>
      </c>
      <c r="M398" s="107">
        <f>Úrvinnsla!M398</f>
        <v>0</v>
      </c>
      <c r="N398" s="108">
        <f>Úrvinnsla!N398</f>
        <v>1</v>
      </c>
      <c r="P398" s="45">
        <f>Úrvinnsla!P398</f>
        <v>195</v>
      </c>
      <c r="Q398" s="46">
        <f>Úrvinnsla!Q398</f>
        <v>92</v>
      </c>
      <c r="R398" s="47">
        <f>Úrvinnsla!R398</f>
        <v>103</v>
      </c>
      <c r="S398" s="52">
        <f>Úrvinnsla!S398</f>
        <v>-8.7744396757272296E-3</v>
      </c>
      <c r="T398" s="53">
        <f>Úrvinnsla!T398</f>
        <v>9.8235574630424413E-3</v>
      </c>
      <c r="V398" s="45">
        <f>Úrvinnsla!V398</f>
        <v>6086</v>
      </c>
      <c r="W398" s="46">
        <f>Úrvinnsla!W398</f>
        <v>2740</v>
      </c>
      <c r="X398" s="47">
        <f>Úrvinnsla!X398</f>
        <v>3346</v>
      </c>
      <c r="Y398" s="10">
        <f>Úrvinnsla!Y398</f>
        <v>-7.8633950351556896E-3</v>
      </c>
      <c r="Z398" s="53">
        <f>Úrvinnsla!Z398</f>
        <v>9.602525469938299E-3</v>
      </c>
    </row>
    <row r="399" spans="2:26" x14ac:dyDescent="0.35">
      <c r="B399" s="95" t="s">
        <v>69</v>
      </c>
      <c r="C399" s="103">
        <f>Úrvinnsla!C399</f>
        <v>39</v>
      </c>
      <c r="D399" s="104">
        <f>Úrvinnsla!D399</f>
        <v>21</v>
      </c>
      <c r="E399" s="105">
        <f>Úrvinnsla!E399</f>
        <v>18</v>
      </c>
      <c r="F399" s="106">
        <f>Úrvinnsla!F399</f>
        <v>60</v>
      </c>
      <c r="G399" s="107">
        <f>Úrvinnsla!G399</f>
        <v>31</v>
      </c>
      <c r="H399" s="108">
        <f>Úrvinnsla!H399</f>
        <v>29</v>
      </c>
      <c r="I399" s="109">
        <f>Úrvinnsla!I399</f>
        <v>16</v>
      </c>
      <c r="J399" s="104">
        <f>Úrvinnsla!J399</f>
        <v>10</v>
      </c>
      <c r="K399" s="105">
        <f>Úrvinnsla!K399</f>
        <v>6</v>
      </c>
      <c r="L399" s="106">
        <f>Úrvinnsla!L399</f>
        <v>0</v>
      </c>
      <c r="M399" s="107">
        <f>Úrvinnsla!M399</f>
        <v>0</v>
      </c>
      <c r="N399" s="108">
        <f>Úrvinnsla!N399</f>
        <v>0</v>
      </c>
      <c r="P399" s="45">
        <f>Úrvinnsla!P399</f>
        <v>115</v>
      </c>
      <c r="Q399" s="46">
        <f>Úrvinnsla!Q399</f>
        <v>62</v>
      </c>
      <c r="R399" s="47">
        <f>Úrvinnsla!R399</f>
        <v>53</v>
      </c>
      <c r="S399" s="52">
        <f>Úrvinnsla!S399</f>
        <v>-5.9132093466857417E-3</v>
      </c>
      <c r="T399" s="53">
        <f>Úrvinnsla!T399</f>
        <v>5.0548402479732952E-3</v>
      </c>
      <c r="V399" s="45">
        <f>Úrvinnsla!V399</f>
        <v>4188</v>
      </c>
      <c r="W399" s="46">
        <f>Úrvinnsla!W399</f>
        <v>1726</v>
      </c>
      <c r="X399" s="47">
        <f>Úrvinnsla!X399</f>
        <v>2462</v>
      </c>
      <c r="Y399" s="10">
        <f>Úrvinnsla!Y399</f>
        <v>-4.9533649017075619E-3</v>
      </c>
      <c r="Z399" s="53">
        <f>Úrvinnsla!Z399</f>
        <v>7.065576122829674E-3</v>
      </c>
    </row>
    <row r="400" spans="2:26" x14ac:dyDescent="0.35">
      <c r="B400" s="95" t="s">
        <v>70</v>
      </c>
      <c r="C400" s="103">
        <f>Úrvinnsla!C400</f>
        <v>23</v>
      </c>
      <c r="D400" s="104">
        <f>Úrvinnsla!D400</f>
        <v>8</v>
      </c>
      <c r="E400" s="105">
        <f>Úrvinnsla!E400</f>
        <v>15</v>
      </c>
      <c r="F400" s="106">
        <f>Úrvinnsla!F400</f>
        <v>18</v>
      </c>
      <c r="G400" s="107">
        <f>Úrvinnsla!G400</f>
        <v>11</v>
      </c>
      <c r="H400" s="108">
        <f>Úrvinnsla!H400</f>
        <v>7</v>
      </c>
      <c r="I400" s="109">
        <f>Úrvinnsla!I400</f>
        <v>8</v>
      </c>
      <c r="J400" s="104">
        <f>Úrvinnsla!J400</f>
        <v>2</v>
      </c>
      <c r="K400" s="105">
        <f>Úrvinnsla!K400</f>
        <v>6</v>
      </c>
      <c r="L400" s="106">
        <f>Úrvinnsla!L400</f>
        <v>0</v>
      </c>
      <c r="M400" s="107">
        <f>Úrvinnsla!M400</f>
        <v>0</v>
      </c>
      <c r="N400" s="108">
        <f>Úrvinnsla!N400</f>
        <v>0</v>
      </c>
      <c r="P400" s="45">
        <f>Úrvinnsla!P400</f>
        <v>49</v>
      </c>
      <c r="Q400" s="46">
        <f>Úrvinnsla!Q400</f>
        <v>21</v>
      </c>
      <c r="R400" s="47">
        <f>Úrvinnsla!R400</f>
        <v>28</v>
      </c>
      <c r="S400" s="52">
        <f>Úrvinnsla!S400</f>
        <v>-2.0028612303290413E-3</v>
      </c>
      <c r="T400" s="53">
        <f>Úrvinnsla!T400</f>
        <v>2.6704816404387222E-3</v>
      </c>
      <c r="V400" s="45">
        <f>Úrvinnsla!V400</f>
        <v>1694</v>
      </c>
      <c r="W400" s="46">
        <f>Úrvinnsla!W400</f>
        <v>571</v>
      </c>
      <c r="X400" s="47">
        <f>Úrvinnsla!X400</f>
        <v>1123</v>
      </c>
      <c r="Y400" s="10">
        <f>Úrvinnsla!Y400</f>
        <v>-1.638685607691204E-3</v>
      </c>
      <c r="Z400" s="53">
        <f>Úrvinnsla!Z400</f>
        <v>3.222844023532788E-3</v>
      </c>
    </row>
    <row r="401" spans="1:26" x14ac:dyDescent="0.35">
      <c r="B401" s="95" t="s">
        <v>71</v>
      </c>
      <c r="C401" s="103">
        <f>Úrvinnsla!C401</f>
        <v>3</v>
      </c>
      <c r="D401" s="104">
        <f>Úrvinnsla!D401</f>
        <v>2</v>
      </c>
      <c r="E401" s="105">
        <f>Úrvinnsla!E401</f>
        <v>1</v>
      </c>
      <c r="F401" s="106">
        <f>Úrvinnsla!F401</f>
        <v>3</v>
      </c>
      <c r="G401" s="107">
        <f>Úrvinnsla!G401</f>
        <v>0</v>
      </c>
      <c r="H401" s="108">
        <f>Úrvinnsla!H401</f>
        <v>3</v>
      </c>
      <c r="I401" s="109">
        <f>Úrvinnsla!I401</f>
        <v>1</v>
      </c>
      <c r="J401" s="104">
        <f>Úrvinnsla!J401</f>
        <v>1</v>
      </c>
      <c r="K401" s="105">
        <f>Úrvinnsla!K401</f>
        <v>0</v>
      </c>
      <c r="L401" s="106">
        <f>Úrvinnsla!L401</f>
        <v>0</v>
      </c>
      <c r="M401" s="107">
        <f>Úrvinnsla!M401</f>
        <v>0</v>
      </c>
      <c r="N401" s="108">
        <f>Úrvinnsla!N401</f>
        <v>0</v>
      </c>
      <c r="P401" s="45">
        <f>Úrvinnsla!P401</f>
        <v>7</v>
      </c>
      <c r="Q401" s="46">
        <f>Úrvinnsla!Q401</f>
        <v>3</v>
      </c>
      <c r="R401" s="47">
        <f>Úrvinnsla!R401</f>
        <v>4</v>
      </c>
      <c r="S401" s="52">
        <f>Úrvinnsla!S401</f>
        <v>-2.861230329041488E-4</v>
      </c>
      <c r="T401" s="53">
        <f>Úrvinnsla!T401</f>
        <v>3.8149737720553169E-4</v>
      </c>
      <c r="V401" s="45">
        <f>Úrvinnsla!V401</f>
        <v>368</v>
      </c>
      <c r="W401" s="46">
        <f>Úrvinnsla!W401</f>
        <v>109</v>
      </c>
      <c r="X401" s="47">
        <f>Úrvinnsla!X401</f>
        <v>259</v>
      </c>
      <c r="Y401" s="10">
        <f>Úrvinnsla!Y401</f>
        <v>-3.1281389008466065E-4</v>
      </c>
      <c r="Z401" s="53">
        <f>Úrvinnsla!Z401</f>
        <v>7.4329172047639543E-4</v>
      </c>
    </row>
    <row r="402" spans="1:26" ht="15" thickBot="1" x14ac:dyDescent="0.4">
      <c r="B402" s="95" t="s">
        <v>72</v>
      </c>
      <c r="C402" s="110">
        <f>Úrvinnsla!C402</f>
        <v>2</v>
      </c>
      <c r="D402" s="111">
        <f>Úrvinnsla!D402</f>
        <v>1</v>
      </c>
      <c r="E402" s="112">
        <f>Úrvinnsla!E402</f>
        <v>1</v>
      </c>
      <c r="F402" s="113">
        <f>Úrvinnsla!F402</f>
        <v>0</v>
      </c>
      <c r="G402" s="114">
        <f>Úrvinnsla!G402</f>
        <v>0</v>
      </c>
      <c r="H402" s="115">
        <f>Úrvinnsla!H402</f>
        <v>0</v>
      </c>
      <c r="I402" s="116">
        <f>Úrvinnsla!I402</f>
        <v>0</v>
      </c>
      <c r="J402" s="111">
        <f>Úrvinnsla!J402</f>
        <v>0</v>
      </c>
      <c r="K402" s="112">
        <f>Úrvinnsla!K402</f>
        <v>0</v>
      </c>
      <c r="L402" s="113">
        <f>Úrvinnsla!L402</f>
        <v>0</v>
      </c>
      <c r="M402" s="114">
        <f>Úrvinnsla!M402</f>
        <v>0</v>
      </c>
      <c r="N402" s="115">
        <f>Úrvinnsla!N402</f>
        <v>0</v>
      </c>
      <c r="P402" s="48">
        <f>Úrvinnsla!P402</f>
        <v>2</v>
      </c>
      <c r="Q402" s="49">
        <f>Úrvinnsla!Q402</f>
        <v>1</v>
      </c>
      <c r="R402" s="50">
        <f>Úrvinnsla!R402</f>
        <v>1</v>
      </c>
      <c r="S402" s="54">
        <f>Úrvinnsla!S402</f>
        <v>-9.5374344301382921E-5</v>
      </c>
      <c r="T402" s="55">
        <f>Úrvinnsla!T402</f>
        <v>9.5374344301382921E-5</v>
      </c>
      <c r="V402" s="48">
        <f>Úrvinnsla!V402</f>
        <v>45</v>
      </c>
      <c r="W402" s="49">
        <f>Úrvinnsla!W402</f>
        <v>13</v>
      </c>
      <c r="X402" s="50">
        <f>Úrvinnsla!X402</f>
        <v>32</v>
      </c>
      <c r="Y402" s="60">
        <f>Úrvinnsla!Y402</f>
        <v>-3.7308078633950353E-5</v>
      </c>
      <c r="Z402" s="55">
        <f>Úrvinnsla!Z402</f>
        <v>9.1835270483570103E-5</v>
      </c>
    </row>
    <row r="403" spans="1:26" x14ac:dyDescent="0.35">
      <c r="C403" s="137"/>
      <c r="D403" s="137"/>
      <c r="H403" s="137"/>
      <c r="I403" s="137"/>
      <c r="J403" s="138"/>
      <c r="O403" s="2" t="s">
        <v>47</v>
      </c>
      <c r="P403" s="9">
        <f>SUM(P382:P402)</f>
        <v>10485</v>
      </c>
      <c r="Q403" s="9">
        <f>SUM(Q382:Q402)</f>
        <v>5490</v>
      </c>
      <c r="R403" s="9">
        <f>SUM(R382:R402)</f>
        <v>4995</v>
      </c>
      <c r="U403" s="2" t="s">
        <v>47</v>
      </c>
      <c r="V403" s="9">
        <f>SUM(V382:V402)</f>
        <v>348450</v>
      </c>
      <c r="W403" s="9">
        <f>SUM(W382:W402)</f>
        <v>177600</v>
      </c>
      <c r="X403" s="9">
        <f>SUM(X382:X402)</f>
        <v>170850</v>
      </c>
    </row>
    <row r="404" spans="1:26" ht="15" thickBot="1" x14ac:dyDescent="0.4"/>
    <row r="405" spans="1:26" ht="21.5" thickBot="1" x14ac:dyDescent="0.55000000000000004">
      <c r="A405" s="2" t="s">
        <v>45</v>
      </c>
      <c r="B405" s="94">
        <v>2019</v>
      </c>
      <c r="C405" s="227" t="s">
        <v>35</v>
      </c>
      <c r="D405" s="228"/>
      <c r="E405" s="229"/>
      <c r="F405" s="227" t="s">
        <v>36</v>
      </c>
      <c r="G405" s="228"/>
      <c r="H405" s="229"/>
      <c r="I405" s="227" t="s">
        <v>37</v>
      </c>
      <c r="J405" s="228"/>
      <c r="K405" s="229"/>
      <c r="L405" s="227" t="s">
        <v>38</v>
      </c>
      <c r="M405" s="228"/>
      <c r="N405" s="229"/>
      <c r="O405" s="51"/>
      <c r="P405" s="230" t="s">
        <v>45</v>
      </c>
      <c r="Q405" s="231"/>
      <c r="R405" s="232"/>
      <c r="S405" s="233">
        <f>B405</f>
        <v>2019</v>
      </c>
      <c r="T405" s="234"/>
      <c r="V405" s="230" t="s">
        <v>46</v>
      </c>
      <c r="W405" s="231"/>
      <c r="X405" s="232"/>
      <c r="Y405" s="233">
        <f>B405</f>
        <v>2019</v>
      </c>
      <c r="Z405" s="234"/>
    </row>
    <row r="406" spans="1:26" ht="15" thickBot="1" x14ac:dyDescent="0.4">
      <c r="A406" s="2"/>
      <c r="B406" s="95"/>
      <c r="C406" s="13" t="s">
        <v>47</v>
      </c>
      <c r="D406" s="12" t="s">
        <v>48</v>
      </c>
      <c r="E406" s="14" t="s">
        <v>49</v>
      </c>
      <c r="F406" s="13" t="s">
        <v>47</v>
      </c>
      <c r="G406" s="12" t="s">
        <v>48</v>
      </c>
      <c r="H406" s="14" t="s">
        <v>49</v>
      </c>
      <c r="I406" s="13" t="s">
        <v>47</v>
      </c>
      <c r="J406" s="12" t="s">
        <v>48</v>
      </c>
      <c r="K406" s="14" t="s">
        <v>49</v>
      </c>
      <c r="L406" s="13" t="s">
        <v>47</v>
      </c>
      <c r="M406" s="12" t="s">
        <v>48</v>
      </c>
      <c r="N406" s="14" t="s">
        <v>49</v>
      </c>
      <c r="O406" s="12"/>
      <c r="P406" s="21" t="s">
        <v>47</v>
      </c>
      <c r="Q406" s="22" t="s">
        <v>48</v>
      </c>
      <c r="R406" s="23" t="s">
        <v>49</v>
      </c>
      <c r="S406" s="18" t="s">
        <v>50</v>
      </c>
      <c r="T406" s="20" t="s">
        <v>51</v>
      </c>
      <c r="U406" s="2"/>
      <c r="V406" s="15" t="s">
        <v>47</v>
      </c>
      <c r="W406" s="16" t="s">
        <v>48</v>
      </c>
      <c r="X406" s="17" t="s">
        <v>49</v>
      </c>
      <c r="Y406" s="18" t="s">
        <v>50</v>
      </c>
      <c r="Z406" s="20" t="s">
        <v>51</v>
      </c>
    </row>
    <row r="407" spans="1:26" x14ac:dyDescent="0.35">
      <c r="B407" s="95" t="s">
        <v>52</v>
      </c>
      <c r="C407" s="96">
        <f>Úrvinnsla!C407</f>
        <v>344</v>
      </c>
      <c r="D407" s="97">
        <f>Úrvinnsla!D407</f>
        <v>180</v>
      </c>
      <c r="E407" s="98">
        <f>Úrvinnsla!E407</f>
        <v>164</v>
      </c>
      <c r="F407" s="99">
        <f>Úrvinnsla!F407</f>
        <v>321</v>
      </c>
      <c r="G407" s="100">
        <f>Úrvinnsla!G407</f>
        <v>158</v>
      </c>
      <c r="H407" s="101">
        <f>Úrvinnsla!H407</f>
        <v>163</v>
      </c>
      <c r="I407" s="102">
        <f>Úrvinnsla!I407</f>
        <v>36</v>
      </c>
      <c r="J407" s="97">
        <f>Úrvinnsla!J407</f>
        <v>14</v>
      </c>
      <c r="K407" s="98">
        <f>Úrvinnsla!K407</f>
        <v>22</v>
      </c>
      <c r="L407" s="99">
        <f>Úrvinnsla!L407</f>
        <v>1</v>
      </c>
      <c r="M407" s="100">
        <f>Úrvinnsla!M407</f>
        <v>1</v>
      </c>
      <c r="N407" s="101">
        <f>Úrvinnsla!N407</f>
        <v>0</v>
      </c>
      <c r="P407" s="42">
        <f>Úrvinnsla!P407</f>
        <v>702</v>
      </c>
      <c r="Q407" s="43">
        <f>Úrvinnsla!Q407</f>
        <v>353</v>
      </c>
      <c r="R407" s="44">
        <f>Úrvinnsla!R407</f>
        <v>349</v>
      </c>
      <c r="S407" s="52">
        <f>Úrvinnsla!S407</f>
        <v>-3.3083411433926894E-2</v>
      </c>
      <c r="T407" s="53">
        <f>Úrvinnsla!T407</f>
        <v>3.2708528584817244E-2</v>
      </c>
      <c r="V407" s="42">
        <f>Úrvinnsla!V407</f>
        <v>21228</v>
      </c>
      <c r="W407" s="43">
        <f>Úrvinnsla!W407</f>
        <v>10954</v>
      </c>
      <c r="X407" s="44">
        <f>Úrvinnsla!X407</f>
        <v>10274</v>
      </c>
      <c r="Y407" s="59">
        <f>Úrvinnsla!Y407</f>
        <v>-3.0684246941799654E-2</v>
      </c>
      <c r="Z407" s="57">
        <f>Úrvinnsla!Z407</f>
        <v>2.8779437016619468E-2</v>
      </c>
    </row>
    <row r="408" spans="1:26" x14ac:dyDescent="0.35">
      <c r="B408" s="95" t="s">
        <v>53</v>
      </c>
      <c r="C408" s="103">
        <f>Úrvinnsla!C408</f>
        <v>388</v>
      </c>
      <c r="D408" s="104">
        <f>Úrvinnsla!D408</f>
        <v>204</v>
      </c>
      <c r="E408" s="105">
        <f>Úrvinnsla!E408</f>
        <v>184</v>
      </c>
      <c r="F408" s="106">
        <f>Úrvinnsla!F408</f>
        <v>341</v>
      </c>
      <c r="G408" s="107">
        <f>Úrvinnsla!G408</f>
        <v>169</v>
      </c>
      <c r="H408" s="108">
        <f>Úrvinnsla!H408</f>
        <v>172</v>
      </c>
      <c r="I408" s="109">
        <f>Úrvinnsla!I408</f>
        <v>39</v>
      </c>
      <c r="J408" s="104">
        <f>Úrvinnsla!J408</f>
        <v>19</v>
      </c>
      <c r="K408" s="105">
        <f>Úrvinnsla!K408</f>
        <v>20</v>
      </c>
      <c r="L408" s="106">
        <f>Úrvinnsla!L408</f>
        <v>2</v>
      </c>
      <c r="M408" s="107">
        <f>Úrvinnsla!M408</f>
        <v>0</v>
      </c>
      <c r="N408" s="108">
        <f>Úrvinnsla!N408</f>
        <v>2</v>
      </c>
      <c r="P408" s="45">
        <f>Úrvinnsla!P408</f>
        <v>770</v>
      </c>
      <c r="Q408" s="46">
        <f>Úrvinnsla!Q408</f>
        <v>392</v>
      </c>
      <c r="R408" s="47">
        <f>Úrvinnsla!R408</f>
        <v>378</v>
      </c>
      <c r="S408" s="52">
        <f>Úrvinnsla!S408</f>
        <v>-3.6738519212746019E-2</v>
      </c>
      <c r="T408" s="53">
        <f>Úrvinnsla!T408</f>
        <v>3.5426429240862228E-2</v>
      </c>
      <c r="V408" s="45">
        <f>Úrvinnsla!V408</f>
        <v>23620</v>
      </c>
      <c r="W408" s="46">
        <f>Úrvinnsla!W408</f>
        <v>12051</v>
      </c>
      <c r="X408" s="47">
        <f>Úrvinnsla!X408</f>
        <v>11569</v>
      </c>
      <c r="Y408" s="10">
        <f>Úrvinnsla!Y408</f>
        <v>-3.3757153541685923E-2</v>
      </c>
      <c r="Z408" s="53">
        <f>Úrvinnsla!Z408</f>
        <v>3.2406979447661147E-2</v>
      </c>
    </row>
    <row r="409" spans="1:26" x14ac:dyDescent="0.35">
      <c r="B409" s="95" t="s">
        <v>54</v>
      </c>
      <c r="C409" s="103">
        <f>Úrvinnsla!C409</f>
        <v>332</v>
      </c>
      <c r="D409" s="104">
        <f>Úrvinnsla!D409</f>
        <v>171</v>
      </c>
      <c r="E409" s="105">
        <f>Úrvinnsla!E409</f>
        <v>161</v>
      </c>
      <c r="F409" s="106">
        <f>Úrvinnsla!F409</f>
        <v>330</v>
      </c>
      <c r="G409" s="107">
        <f>Úrvinnsla!G409</f>
        <v>184</v>
      </c>
      <c r="H409" s="108">
        <f>Úrvinnsla!H409</f>
        <v>146</v>
      </c>
      <c r="I409" s="109">
        <f>Úrvinnsla!I409</f>
        <v>46</v>
      </c>
      <c r="J409" s="104">
        <f>Úrvinnsla!J409</f>
        <v>17</v>
      </c>
      <c r="K409" s="105">
        <f>Úrvinnsla!K409</f>
        <v>29</v>
      </c>
      <c r="L409" s="106">
        <f>Úrvinnsla!L409</f>
        <v>2</v>
      </c>
      <c r="M409" s="107">
        <f>Úrvinnsla!M409</f>
        <v>2</v>
      </c>
      <c r="N409" s="108">
        <f>Úrvinnsla!N409</f>
        <v>0</v>
      </c>
      <c r="P409" s="45">
        <f>Úrvinnsla!P409</f>
        <v>710</v>
      </c>
      <c r="Q409" s="46">
        <f>Úrvinnsla!Q409</f>
        <v>374</v>
      </c>
      <c r="R409" s="47">
        <f>Úrvinnsla!R409</f>
        <v>336</v>
      </c>
      <c r="S409" s="52">
        <f>Úrvinnsla!S409</f>
        <v>-3.5051546391752578E-2</v>
      </c>
      <c r="T409" s="53">
        <f>Úrvinnsla!T409</f>
        <v>3.1490159325210869E-2</v>
      </c>
      <c r="V409" s="45">
        <f>Úrvinnsla!V409</f>
        <v>22969</v>
      </c>
      <c r="W409" s="46">
        <f>Úrvinnsla!W409</f>
        <v>11802</v>
      </c>
      <c r="X409" s="47">
        <f>Úrvinnsla!X409</f>
        <v>11167</v>
      </c>
      <c r="Y409" s="10">
        <f>Úrvinnsla!Y409</f>
        <v>-3.3059656966142006E-2</v>
      </c>
      <c r="Z409" s="53">
        <f>Úrvinnsla!Z409</f>
        <v>3.1280900638951684E-2</v>
      </c>
    </row>
    <row r="410" spans="1:26" x14ac:dyDescent="0.35">
      <c r="B410" s="95" t="s">
        <v>55</v>
      </c>
      <c r="C410" s="103">
        <f>Úrvinnsla!C410</f>
        <v>315</v>
      </c>
      <c r="D410" s="104">
        <f>Úrvinnsla!D410</f>
        <v>155</v>
      </c>
      <c r="E410" s="105">
        <f>Úrvinnsla!E410</f>
        <v>160</v>
      </c>
      <c r="F410" s="106">
        <f>Úrvinnsla!F410</f>
        <v>290</v>
      </c>
      <c r="G410" s="107">
        <f>Úrvinnsla!G410</f>
        <v>141</v>
      </c>
      <c r="H410" s="108">
        <f>Úrvinnsla!H410</f>
        <v>149</v>
      </c>
      <c r="I410" s="109">
        <f>Úrvinnsla!I410</f>
        <v>40</v>
      </c>
      <c r="J410" s="104">
        <f>Úrvinnsla!J410</f>
        <v>20</v>
      </c>
      <c r="K410" s="105">
        <f>Úrvinnsla!K410</f>
        <v>20</v>
      </c>
      <c r="L410" s="106">
        <f>Úrvinnsla!L410</f>
        <v>5</v>
      </c>
      <c r="M410" s="107">
        <f>Úrvinnsla!M410</f>
        <v>5</v>
      </c>
      <c r="N410" s="108">
        <f>Úrvinnsla!N410</f>
        <v>0</v>
      </c>
      <c r="P410" s="45">
        <f>Úrvinnsla!P410</f>
        <v>650</v>
      </c>
      <c r="Q410" s="46">
        <f>Úrvinnsla!Q410</f>
        <v>321</v>
      </c>
      <c r="R410" s="47">
        <f>Úrvinnsla!R410</f>
        <v>329</v>
      </c>
      <c r="S410" s="52">
        <f>Úrvinnsla!S410</f>
        <v>-3.0084348641049672E-2</v>
      </c>
      <c r="T410" s="53">
        <f>Úrvinnsla!T410</f>
        <v>3.0834114339268977E-2</v>
      </c>
      <c r="V410" s="45">
        <f>Úrvinnsla!V410</f>
        <v>21945</v>
      </c>
      <c r="W410" s="46">
        <f>Úrvinnsla!W410</f>
        <v>11036</v>
      </c>
      <c r="X410" s="47">
        <f>Úrvinnsla!X410</f>
        <v>10909</v>
      </c>
      <c r="Y410" s="10">
        <f>Úrvinnsla!Y410</f>
        <v>-3.0913944609247852E-2</v>
      </c>
      <c r="Z410" s="53">
        <f>Úrvinnsla!Z410</f>
        <v>3.0558193343809787E-2</v>
      </c>
    </row>
    <row r="411" spans="1:26" x14ac:dyDescent="0.35">
      <c r="B411" s="95" t="s">
        <v>56</v>
      </c>
      <c r="C411" s="103">
        <f>Úrvinnsla!C411</f>
        <v>356</v>
      </c>
      <c r="D411" s="104">
        <f>Úrvinnsla!D411</f>
        <v>195</v>
      </c>
      <c r="E411" s="105">
        <f>Úrvinnsla!E411</f>
        <v>161</v>
      </c>
      <c r="F411" s="106">
        <f>Úrvinnsla!F411</f>
        <v>314</v>
      </c>
      <c r="G411" s="107">
        <f>Úrvinnsla!G411</f>
        <v>156</v>
      </c>
      <c r="H411" s="108">
        <f>Úrvinnsla!H411</f>
        <v>158</v>
      </c>
      <c r="I411" s="109">
        <f>Úrvinnsla!I411</f>
        <v>42</v>
      </c>
      <c r="J411" s="104">
        <f>Úrvinnsla!J411</f>
        <v>21</v>
      </c>
      <c r="K411" s="105">
        <f>Úrvinnsla!K411</f>
        <v>21</v>
      </c>
      <c r="L411" s="106">
        <f>Úrvinnsla!L411</f>
        <v>7</v>
      </c>
      <c r="M411" s="107">
        <f>Úrvinnsla!M411</f>
        <v>3</v>
      </c>
      <c r="N411" s="108">
        <f>Úrvinnsla!N411</f>
        <v>4</v>
      </c>
      <c r="P411" s="45">
        <f>Úrvinnsla!P411</f>
        <v>719</v>
      </c>
      <c r="Q411" s="46">
        <f>Úrvinnsla!Q411</f>
        <v>375</v>
      </c>
      <c r="R411" s="47">
        <f>Úrvinnsla!R411</f>
        <v>344</v>
      </c>
      <c r="S411" s="52">
        <f>Úrvinnsla!S411</f>
        <v>-3.5145267104029994E-2</v>
      </c>
      <c r="T411" s="53">
        <f>Úrvinnsla!T411</f>
        <v>3.2239925023430177E-2</v>
      </c>
      <c r="V411" s="45">
        <f>Úrvinnsla!V411</f>
        <v>25913</v>
      </c>
      <c r="W411" s="46">
        <f>Úrvinnsla!W411</f>
        <v>13440</v>
      </c>
      <c r="X411" s="47">
        <f>Úrvinnsla!X411</f>
        <v>12473</v>
      </c>
      <c r="Y411" s="10">
        <f>Úrvinnsla!Y411</f>
        <v>-3.7648007932973099E-2</v>
      </c>
      <c r="Z411" s="53">
        <f>Úrvinnsla!Z411</f>
        <v>3.493925617172422E-2</v>
      </c>
    </row>
    <row r="412" spans="1:26" x14ac:dyDescent="0.35">
      <c r="B412" s="95" t="s">
        <v>57</v>
      </c>
      <c r="C412" s="103">
        <f>Úrvinnsla!C412</f>
        <v>360</v>
      </c>
      <c r="D412" s="104">
        <f>Úrvinnsla!D412</f>
        <v>195</v>
      </c>
      <c r="E412" s="105">
        <f>Úrvinnsla!E412</f>
        <v>165</v>
      </c>
      <c r="F412" s="106">
        <f>Úrvinnsla!F412</f>
        <v>318</v>
      </c>
      <c r="G412" s="107">
        <f>Úrvinnsla!G412</f>
        <v>169</v>
      </c>
      <c r="H412" s="108">
        <f>Úrvinnsla!H412</f>
        <v>149</v>
      </c>
      <c r="I412" s="109">
        <f>Úrvinnsla!I412</f>
        <v>45</v>
      </c>
      <c r="J412" s="104">
        <f>Úrvinnsla!J412</f>
        <v>20</v>
      </c>
      <c r="K412" s="105">
        <f>Úrvinnsla!K412</f>
        <v>25</v>
      </c>
      <c r="L412" s="106">
        <f>Úrvinnsla!L412</f>
        <v>5</v>
      </c>
      <c r="M412" s="107">
        <f>Úrvinnsla!M412</f>
        <v>5</v>
      </c>
      <c r="N412" s="108">
        <f>Úrvinnsla!N412</f>
        <v>0</v>
      </c>
      <c r="P412" s="45">
        <f>Úrvinnsla!P412</f>
        <v>728</v>
      </c>
      <c r="Q412" s="46">
        <f>Úrvinnsla!Q412</f>
        <v>389</v>
      </c>
      <c r="R412" s="47">
        <f>Úrvinnsla!R412</f>
        <v>339</v>
      </c>
      <c r="S412" s="52">
        <f>Úrvinnsla!S412</f>
        <v>-3.6457357075913778E-2</v>
      </c>
      <c r="T412" s="53">
        <f>Úrvinnsla!T412</f>
        <v>3.177132146204311E-2</v>
      </c>
      <c r="V412" s="45">
        <f>Úrvinnsla!V412</f>
        <v>29571</v>
      </c>
      <c r="W412" s="46">
        <f>Úrvinnsla!W412</f>
        <v>15802</v>
      </c>
      <c r="X412" s="47">
        <f>Úrvinnsla!X412</f>
        <v>13769</v>
      </c>
      <c r="Y412" s="10">
        <f>Úrvinnsla!Y412</f>
        <v>-4.4264421231907811E-2</v>
      </c>
      <c r="Z412" s="53">
        <f>Úrvinnsla!Z412</f>
        <v>3.8569599793832336E-2</v>
      </c>
    </row>
    <row r="413" spans="1:26" x14ac:dyDescent="0.35">
      <c r="B413" s="95" t="s">
        <v>58</v>
      </c>
      <c r="C413" s="103">
        <f>Úrvinnsla!C413</f>
        <v>363</v>
      </c>
      <c r="D413" s="104">
        <f>Úrvinnsla!D413</f>
        <v>190</v>
      </c>
      <c r="E413" s="105">
        <f>Úrvinnsla!E413</f>
        <v>173</v>
      </c>
      <c r="F413" s="106">
        <f>Úrvinnsla!F413</f>
        <v>314</v>
      </c>
      <c r="G413" s="107">
        <f>Úrvinnsla!G413</f>
        <v>166</v>
      </c>
      <c r="H413" s="108">
        <f>Úrvinnsla!H413</f>
        <v>148</v>
      </c>
      <c r="I413" s="109">
        <f>Úrvinnsla!I413</f>
        <v>36</v>
      </c>
      <c r="J413" s="104">
        <f>Úrvinnsla!J413</f>
        <v>24</v>
      </c>
      <c r="K413" s="105">
        <f>Úrvinnsla!K413</f>
        <v>12</v>
      </c>
      <c r="L413" s="106">
        <f>Úrvinnsla!L413</f>
        <v>5</v>
      </c>
      <c r="M413" s="107">
        <f>Úrvinnsla!M413</f>
        <v>3</v>
      </c>
      <c r="N413" s="108">
        <f>Úrvinnsla!N413</f>
        <v>2</v>
      </c>
      <c r="P413" s="45">
        <f>Úrvinnsla!P413</f>
        <v>718</v>
      </c>
      <c r="Q413" s="46">
        <f>Úrvinnsla!Q413</f>
        <v>383</v>
      </c>
      <c r="R413" s="47">
        <f>Úrvinnsla!R413</f>
        <v>335</v>
      </c>
      <c r="S413" s="52">
        <f>Úrvinnsla!S413</f>
        <v>-3.5895032802249295E-2</v>
      </c>
      <c r="T413" s="53">
        <f>Úrvinnsla!T413</f>
        <v>3.139643861293346E-2</v>
      </c>
      <c r="V413" s="45">
        <f>Úrvinnsla!V413</f>
        <v>25989</v>
      </c>
      <c r="W413" s="46">
        <f>Úrvinnsla!W413</f>
        <v>13983</v>
      </c>
      <c r="X413" s="47">
        <f>Úrvinnsla!X413</f>
        <v>12006</v>
      </c>
      <c r="Y413" s="10">
        <f>Úrvinnsla!Y413</f>
        <v>-3.9169054682050806E-2</v>
      </c>
      <c r="Z413" s="53">
        <f>Úrvinnsla!Z413</f>
        <v>3.3631099943696056E-2</v>
      </c>
    </row>
    <row r="414" spans="1:26" x14ac:dyDescent="0.35">
      <c r="B414" s="95" t="s">
        <v>59</v>
      </c>
      <c r="C414" s="103">
        <f>Úrvinnsla!C414</f>
        <v>357</v>
      </c>
      <c r="D414" s="104">
        <f>Úrvinnsla!D414</f>
        <v>204</v>
      </c>
      <c r="E414" s="105">
        <f>Úrvinnsla!E414</f>
        <v>153</v>
      </c>
      <c r="F414" s="106">
        <f>Úrvinnsla!F414</f>
        <v>323</v>
      </c>
      <c r="G414" s="107">
        <f>Úrvinnsla!G414</f>
        <v>155</v>
      </c>
      <c r="H414" s="108">
        <f>Úrvinnsla!H414</f>
        <v>168</v>
      </c>
      <c r="I414" s="109">
        <f>Úrvinnsla!I414</f>
        <v>29</v>
      </c>
      <c r="J414" s="104">
        <f>Úrvinnsla!J414</f>
        <v>15</v>
      </c>
      <c r="K414" s="105">
        <f>Úrvinnsla!K414</f>
        <v>14</v>
      </c>
      <c r="L414" s="106">
        <f>Úrvinnsla!L414</f>
        <v>3</v>
      </c>
      <c r="M414" s="107">
        <f>Úrvinnsla!M414</f>
        <v>1</v>
      </c>
      <c r="N414" s="108">
        <f>Úrvinnsla!N414</f>
        <v>2</v>
      </c>
      <c r="P414" s="45">
        <f>Úrvinnsla!P414</f>
        <v>712</v>
      </c>
      <c r="Q414" s="46">
        <f>Úrvinnsla!Q414</f>
        <v>375</v>
      </c>
      <c r="R414" s="47">
        <f>Úrvinnsla!R414</f>
        <v>337</v>
      </c>
      <c r="S414" s="52">
        <f>Úrvinnsla!S414</f>
        <v>-3.5145267104029994E-2</v>
      </c>
      <c r="T414" s="53">
        <f>Úrvinnsla!T414</f>
        <v>3.1583880037488285E-2</v>
      </c>
      <c r="V414" s="45">
        <f>Úrvinnsla!V414</f>
        <v>25661</v>
      </c>
      <c r="W414" s="46">
        <f>Úrvinnsla!W414</f>
        <v>13650</v>
      </c>
      <c r="X414" s="47">
        <f>Úrvinnsla!X414</f>
        <v>12011</v>
      </c>
      <c r="Y414" s="10">
        <f>Úrvinnsla!Y414</f>
        <v>-3.8236258056925806E-2</v>
      </c>
      <c r="Z414" s="53">
        <f>Úrvinnsla!Z414</f>
        <v>3.364510589902827E-2</v>
      </c>
    </row>
    <row r="415" spans="1:26" x14ac:dyDescent="0.35">
      <c r="B415" s="95" t="s">
        <v>60</v>
      </c>
      <c r="C415" s="103">
        <f>Úrvinnsla!C415</f>
        <v>271</v>
      </c>
      <c r="D415" s="104">
        <f>Úrvinnsla!D415</f>
        <v>149</v>
      </c>
      <c r="E415" s="105">
        <f>Úrvinnsla!E415</f>
        <v>122</v>
      </c>
      <c r="F415" s="106">
        <f>Úrvinnsla!F415</f>
        <v>279</v>
      </c>
      <c r="G415" s="107">
        <f>Úrvinnsla!G415</f>
        <v>145</v>
      </c>
      <c r="H415" s="108">
        <f>Úrvinnsla!H415</f>
        <v>134</v>
      </c>
      <c r="I415" s="109">
        <f>Úrvinnsla!I415</f>
        <v>41</v>
      </c>
      <c r="J415" s="104">
        <f>Úrvinnsla!J415</f>
        <v>19</v>
      </c>
      <c r="K415" s="105">
        <f>Úrvinnsla!K415</f>
        <v>22</v>
      </c>
      <c r="L415" s="106">
        <f>Úrvinnsla!L415</f>
        <v>6</v>
      </c>
      <c r="M415" s="107">
        <f>Úrvinnsla!M415</f>
        <v>3</v>
      </c>
      <c r="N415" s="108">
        <f>Úrvinnsla!N415</f>
        <v>3</v>
      </c>
      <c r="P415" s="45">
        <f>Úrvinnsla!P415</f>
        <v>597</v>
      </c>
      <c r="Q415" s="46">
        <f>Úrvinnsla!Q415</f>
        <v>316</v>
      </c>
      <c r="R415" s="47">
        <f>Úrvinnsla!R415</f>
        <v>281</v>
      </c>
      <c r="S415" s="52">
        <f>Úrvinnsla!S415</f>
        <v>-2.9615745079662605E-2</v>
      </c>
      <c r="T415" s="53">
        <f>Úrvinnsla!T415</f>
        <v>2.6335520149953141E-2</v>
      </c>
      <c r="V415" s="45">
        <f>Úrvinnsla!V415</f>
        <v>23043</v>
      </c>
      <c r="W415" s="46">
        <f>Úrvinnsla!W415</f>
        <v>12052</v>
      </c>
      <c r="X415" s="47">
        <f>Úrvinnsla!X415</f>
        <v>10991</v>
      </c>
      <c r="Y415" s="10">
        <f>Úrvinnsla!Y415</f>
        <v>-3.3759954732752367E-2</v>
      </c>
      <c r="Z415" s="53">
        <f>Úrvinnsla!Z415</f>
        <v>3.0787891011257985E-2</v>
      </c>
    </row>
    <row r="416" spans="1:26" x14ac:dyDescent="0.35">
      <c r="B416" s="95" t="s">
        <v>61</v>
      </c>
      <c r="C416" s="103">
        <f>Úrvinnsla!C416</f>
        <v>318</v>
      </c>
      <c r="D416" s="104">
        <f>Úrvinnsla!D416</f>
        <v>173</v>
      </c>
      <c r="E416" s="105">
        <f>Úrvinnsla!E416</f>
        <v>145</v>
      </c>
      <c r="F416" s="106">
        <f>Úrvinnsla!F416</f>
        <v>304</v>
      </c>
      <c r="G416" s="107">
        <f>Úrvinnsla!G416</f>
        <v>156</v>
      </c>
      <c r="H416" s="108">
        <f>Úrvinnsla!H416</f>
        <v>148</v>
      </c>
      <c r="I416" s="109">
        <f>Úrvinnsla!I416</f>
        <v>39</v>
      </c>
      <c r="J416" s="104">
        <f>Úrvinnsla!J416</f>
        <v>21</v>
      </c>
      <c r="K416" s="105">
        <f>Úrvinnsla!K416</f>
        <v>18</v>
      </c>
      <c r="L416" s="106">
        <f>Úrvinnsla!L416</f>
        <v>2</v>
      </c>
      <c r="M416" s="107">
        <f>Úrvinnsla!M416</f>
        <v>2</v>
      </c>
      <c r="N416" s="108">
        <f>Úrvinnsla!N416</f>
        <v>0</v>
      </c>
      <c r="P416" s="45">
        <f>Úrvinnsla!P416</f>
        <v>663</v>
      </c>
      <c r="Q416" s="46">
        <f>Úrvinnsla!Q416</f>
        <v>352</v>
      </c>
      <c r="R416" s="47">
        <f>Úrvinnsla!R416</f>
        <v>311</v>
      </c>
      <c r="S416" s="52">
        <f>Úrvinnsla!S416</f>
        <v>-3.2989690721649485E-2</v>
      </c>
      <c r="T416" s="53">
        <f>Úrvinnsla!T416</f>
        <v>2.9147141518275538E-2</v>
      </c>
      <c r="V416" s="45">
        <f>Úrvinnsla!V416</f>
        <v>22554</v>
      </c>
      <c r="W416" s="46">
        <f>Úrvinnsla!W416</f>
        <v>11687</v>
      </c>
      <c r="X416" s="47">
        <f>Úrvinnsla!X416</f>
        <v>10867</v>
      </c>
      <c r="Y416" s="10">
        <f>Úrvinnsla!Y416</f>
        <v>-3.2737519993501239E-2</v>
      </c>
      <c r="Z416" s="53">
        <f>Úrvinnsla!Z416</f>
        <v>3.0440543319019246E-2</v>
      </c>
    </row>
    <row r="417" spans="1:26" x14ac:dyDescent="0.35">
      <c r="B417" s="95" t="s">
        <v>62</v>
      </c>
      <c r="C417" s="103">
        <f>Úrvinnsla!C417</f>
        <v>324</v>
      </c>
      <c r="D417" s="104">
        <f>Úrvinnsla!D417</f>
        <v>169</v>
      </c>
      <c r="E417" s="105">
        <f>Úrvinnsla!E417</f>
        <v>155</v>
      </c>
      <c r="F417" s="106">
        <f>Úrvinnsla!F417</f>
        <v>305</v>
      </c>
      <c r="G417" s="107">
        <f>Úrvinnsla!G417</f>
        <v>153</v>
      </c>
      <c r="H417" s="108">
        <f>Úrvinnsla!H417</f>
        <v>152</v>
      </c>
      <c r="I417" s="109">
        <f>Úrvinnsla!I417</f>
        <v>35</v>
      </c>
      <c r="J417" s="104">
        <f>Úrvinnsla!J417</f>
        <v>16</v>
      </c>
      <c r="K417" s="105">
        <f>Úrvinnsla!K417</f>
        <v>19</v>
      </c>
      <c r="L417" s="106">
        <f>Úrvinnsla!L417</f>
        <v>6</v>
      </c>
      <c r="M417" s="107">
        <f>Úrvinnsla!M417</f>
        <v>4</v>
      </c>
      <c r="N417" s="108">
        <f>Úrvinnsla!N417</f>
        <v>2</v>
      </c>
      <c r="P417" s="45">
        <f>Úrvinnsla!P417</f>
        <v>670</v>
      </c>
      <c r="Q417" s="46">
        <f>Úrvinnsla!Q417</f>
        <v>342</v>
      </c>
      <c r="R417" s="47">
        <f>Úrvinnsla!R417</f>
        <v>328</v>
      </c>
      <c r="S417" s="52">
        <f>Úrvinnsla!S417</f>
        <v>-3.2052483598875352E-2</v>
      </c>
      <c r="T417" s="53">
        <f>Úrvinnsla!T417</f>
        <v>3.0740393626991564E-2</v>
      </c>
      <c r="V417" s="45">
        <f>Úrvinnsla!V417</f>
        <v>22090</v>
      </c>
      <c r="W417" s="46">
        <f>Úrvinnsla!W417</f>
        <v>11141</v>
      </c>
      <c r="X417" s="47">
        <f>Úrvinnsla!X417</f>
        <v>10949</v>
      </c>
      <c r="Y417" s="10">
        <f>Úrvinnsla!Y417</f>
        <v>-3.1208069671224206E-2</v>
      </c>
      <c r="Z417" s="53">
        <f>Úrvinnsla!Z417</f>
        <v>3.0670240986467447E-2</v>
      </c>
    </row>
    <row r="418" spans="1:26" x14ac:dyDescent="0.35">
      <c r="B418" s="95" t="s">
        <v>63</v>
      </c>
      <c r="C418" s="103">
        <f>Úrvinnsla!C418</f>
        <v>338</v>
      </c>
      <c r="D418" s="104">
        <f>Úrvinnsla!D418</f>
        <v>182</v>
      </c>
      <c r="E418" s="105">
        <f>Úrvinnsla!E418</f>
        <v>156</v>
      </c>
      <c r="F418" s="106">
        <f>Úrvinnsla!F418</f>
        <v>304</v>
      </c>
      <c r="G418" s="107">
        <f>Úrvinnsla!G418</f>
        <v>148</v>
      </c>
      <c r="H418" s="108">
        <f>Úrvinnsla!H418</f>
        <v>156</v>
      </c>
      <c r="I418" s="109">
        <f>Úrvinnsla!I418</f>
        <v>49</v>
      </c>
      <c r="J418" s="104">
        <f>Úrvinnsla!J418</f>
        <v>22</v>
      </c>
      <c r="K418" s="105">
        <f>Úrvinnsla!K418</f>
        <v>27</v>
      </c>
      <c r="L418" s="106">
        <f>Úrvinnsla!L418</f>
        <v>11</v>
      </c>
      <c r="M418" s="107">
        <f>Úrvinnsla!M418</f>
        <v>5</v>
      </c>
      <c r="N418" s="108">
        <f>Úrvinnsla!N418</f>
        <v>6</v>
      </c>
      <c r="P418" s="45">
        <f>Úrvinnsla!P418</f>
        <v>702</v>
      </c>
      <c r="Q418" s="46">
        <f>Úrvinnsla!Q418</f>
        <v>357</v>
      </c>
      <c r="R418" s="47">
        <f>Úrvinnsla!R418</f>
        <v>345</v>
      </c>
      <c r="S418" s="52">
        <f>Úrvinnsla!S418</f>
        <v>-3.3458294283036552E-2</v>
      </c>
      <c r="T418" s="53">
        <f>Úrvinnsla!T418</f>
        <v>3.2333645735707593E-2</v>
      </c>
      <c r="V418" s="45">
        <f>Úrvinnsla!V418</f>
        <v>21837</v>
      </c>
      <c r="W418" s="46">
        <f>Úrvinnsla!W418</f>
        <v>11013</v>
      </c>
      <c r="X418" s="47">
        <f>Úrvinnsla!X418</f>
        <v>10824</v>
      </c>
      <c r="Y418" s="10">
        <f>Úrvinnsla!Y418</f>
        <v>-3.08495172147197E-2</v>
      </c>
      <c r="Z418" s="53">
        <f>Úrvinnsla!Z418</f>
        <v>3.0320092103162263E-2</v>
      </c>
    </row>
    <row r="419" spans="1:26" x14ac:dyDescent="0.35">
      <c r="B419" s="95" t="s">
        <v>64</v>
      </c>
      <c r="C419" s="103">
        <f>Úrvinnsla!C419</f>
        <v>275</v>
      </c>
      <c r="D419" s="104">
        <f>Úrvinnsla!D419</f>
        <v>162</v>
      </c>
      <c r="E419" s="105">
        <f>Úrvinnsla!E419</f>
        <v>113</v>
      </c>
      <c r="F419" s="106">
        <f>Úrvinnsla!F419</f>
        <v>313</v>
      </c>
      <c r="G419" s="107">
        <f>Úrvinnsla!G419</f>
        <v>171</v>
      </c>
      <c r="H419" s="108">
        <f>Úrvinnsla!H419</f>
        <v>142</v>
      </c>
      <c r="I419" s="109">
        <f>Úrvinnsla!I419</f>
        <v>45</v>
      </c>
      <c r="J419" s="104">
        <f>Úrvinnsla!J419</f>
        <v>28</v>
      </c>
      <c r="K419" s="105">
        <f>Úrvinnsla!K419</f>
        <v>17</v>
      </c>
      <c r="L419" s="106">
        <f>Úrvinnsla!L419</f>
        <v>6</v>
      </c>
      <c r="M419" s="107">
        <f>Úrvinnsla!M419</f>
        <v>4</v>
      </c>
      <c r="N419" s="108">
        <f>Úrvinnsla!N419</f>
        <v>2</v>
      </c>
      <c r="P419" s="45">
        <f>Úrvinnsla!P419</f>
        <v>639</v>
      </c>
      <c r="Q419" s="46">
        <f>Úrvinnsla!Q419</f>
        <v>365</v>
      </c>
      <c r="R419" s="47">
        <f>Úrvinnsla!R419</f>
        <v>274</v>
      </c>
      <c r="S419" s="52">
        <f>Úrvinnsla!S419</f>
        <v>-3.420805998125586E-2</v>
      </c>
      <c r="T419" s="53">
        <f>Úrvinnsla!T419</f>
        <v>2.5679475164011246E-2</v>
      </c>
      <c r="V419" s="45">
        <f>Úrvinnsla!V419</f>
        <v>19832</v>
      </c>
      <c r="W419" s="46">
        <f>Úrvinnsla!W419</f>
        <v>9976</v>
      </c>
      <c r="X419" s="47">
        <f>Úrvinnsla!X419</f>
        <v>9856</v>
      </c>
      <c r="Y419" s="10">
        <f>Úrvinnsla!Y419</f>
        <v>-2.7944682078819914E-2</v>
      </c>
      <c r="Z419" s="53">
        <f>Úrvinnsla!Z419</f>
        <v>2.760853915084694E-2</v>
      </c>
    </row>
    <row r="420" spans="1:26" x14ac:dyDescent="0.35">
      <c r="B420" s="95" t="s">
        <v>65</v>
      </c>
      <c r="C420" s="103">
        <f>Úrvinnsla!C420</f>
        <v>242</v>
      </c>
      <c r="D420" s="104">
        <f>Úrvinnsla!D420</f>
        <v>140</v>
      </c>
      <c r="E420" s="105">
        <f>Úrvinnsla!E420</f>
        <v>102</v>
      </c>
      <c r="F420" s="106">
        <f>Úrvinnsla!F420</f>
        <v>266</v>
      </c>
      <c r="G420" s="107">
        <f>Úrvinnsla!G420</f>
        <v>143</v>
      </c>
      <c r="H420" s="108">
        <f>Úrvinnsla!H420</f>
        <v>123</v>
      </c>
      <c r="I420" s="109">
        <f>Úrvinnsla!I420</f>
        <v>41</v>
      </c>
      <c r="J420" s="104">
        <f>Úrvinnsla!J420</f>
        <v>20</v>
      </c>
      <c r="K420" s="105">
        <f>Úrvinnsla!K420</f>
        <v>21</v>
      </c>
      <c r="L420" s="106">
        <f>Úrvinnsla!L420</f>
        <v>7</v>
      </c>
      <c r="M420" s="107">
        <f>Úrvinnsla!M420</f>
        <v>5</v>
      </c>
      <c r="N420" s="108">
        <f>Úrvinnsla!N420</f>
        <v>2</v>
      </c>
      <c r="P420" s="45">
        <f>Úrvinnsla!P420</f>
        <v>556</v>
      </c>
      <c r="Q420" s="46">
        <f>Úrvinnsla!Q420</f>
        <v>308</v>
      </c>
      <c r="R420" s="47">
        <f>Úrvinnsla!R420</f>
        <v>248</v>
      </c>
      <c r="S420" s="52">
        <f>Úrvinnsla!S420</f>
        <v>-2.88659793814433E-2</v>
      </c>
      <c r="T420" s="53">
        <f>Úrvinnsla!T420</f>
        <v>2.3242736644798499E-2</v>
      </c>
      <c r="V420" s="45">
        <f>Úrvinnsla!V420</f>
        <v>16545</v>
      </c>
      <c r="W420" s="46">
        <f>Úrvinnsla!W420</f>
        <v>8380</v>
      </c>
      <c r="X420" s="47">
        <f>Úrvinnsla!X420</f>
        <v>8165</v>
      </c>
      <c r="Y420" s="10">
        <f>Úrvinnsla!Y420</f>
        <v>-2.347398113677936E-2</v>
      </c>
      <c r="Z420" s="53">
        <f>Úrvinnsla!Z420</f>
        <v>2.2871725057494446E-2</v>
      </c>
    </row>
    <row r="421" spans="1:26" x14ac:dyDescent="0.35">
      <c r="B421" s="95" t="s">
        <v>66</v>
      </c>
      <c r="C421" s="103">
        <f>Úrvinnsla!C421</f>
        <v>201</v>
      </c>
      <c r="D421" s="104">
        <f>Úrvinnsla!D421</f>
        <v>106</v>
      </c>
      <c r="E421" s="105">
        <f>Úrvinnsla!E421</f>
        <v>95</v>
      </c>
      <c r="F421" s="106">
        <f>Úrvinnsla!F421</f>
        <v>208</v>
      </c>
      <c r="G421" s="107">
        <f>Úrvinnsla!G421</f>
        <v>110</v>
      </c>
      <c r="H421" s="108">
        <f>Úrvinnsla!H421</f>
        <v>98</v>
      </c>
      <c r="I421" s="109">
        <f>Úrvinnsla!I421</f>
        <v>33</v>
      </c>
      <c r="J421" s="104">
        <f>Úrvinnsla!J421</f>
        <v>20</v>
      </c>
      <c r="K421" s="105">
        <f>Úrvinnsla!K421</f>
        <v>13</v>
      </c>
      <c r="L421" s="106">
        <f>Úrvinnsla!L421</f>
        <v>3</v>
      </c>
      <c r="M421" s="107">
        <f>Úrvinnsla!M421</f>
        <v>3</v>
      </c>
      <c r="N421" s="108">
        <f>Úrvinnsla!N421</f>
        <v>0</v>
      </c>
      <c r="P421" s="45">
        <f>Úrvinnsla!P421</f>
        <v>445</v>
      </c>
      <c r="Q421" s="46">
        <f>Úrvinnsla!Q421</f>
        <v>239</v>
      </c>
      <c r="R421" s="47">
        <f>Úrvinnsla!R421</f>
        <v>206</v>
      </c>
      <c r="S421" s="52">
        <f>Úrvinnsla!S421</f>
        <v>-2.2399250234301782E-2</v>
      </c>
      <c r="T421" s="53">
        <f>Úrvinnsla!T421</f>
        <v>1.930646672914714E-2</v>
      </c>
      <c r="V421" s="45">
        <f>Úrvinnsla!V421</f>
        <v>13014</v>
      </c>
      <c r="W421" s="46">
        <f>Úrvinnsla!W421</f>
        <v>6485</v>
      </c>
      <c r="X421" s="47">
        <f>Úrvinnsla!X421</f>
        <v>6529</v>
      </c>
      <c r="Y421" s="10">
        <f>Úrvinnsla!Y421</f>
        <v>-1.8165724065872808E-2</v>
      </c>
      <c r="Z421" s="53">
        <f>Úrvinnsla!Z421</f>
        <v>1.8288976472796235E-2</v>
      </c>
    </row>
    <row r="422" spans="1:26" x14ac:dyDescent="0.35">
      <c r="B422" s="95" t="s">
        <v>67</v>
      </c>
      <c r="C422" s="103">
        <f>Úrvinnsla!C422</f>
        <v>125</v>
      </c>
      <c r="D422" s="104">
        <f>Úrvinnsla!D422</f>
        <v>65</v>
      </c>
      <c r="E422" s="105">
        <f>Úrvinnsla!E422</f>
        <v>60</v>
      </c>
      <c r="F422" s="106">
        <f>Úrvinnsla!F422</f>
        <v>162</v>
      </c>
      <c r="G422" s="107">
        <f>Úrvinnsla!G422</f>
        <v>88</v>
      </c>
      <c r="H422" s="108">
        <f>Úrvinnsla!H422</f>
        <v>74</v>
      </c>
      <c r="I422" s="109">
        <f>Úrvinnsla!I422</f>
        <v>28</v>
      </c>
      <c r="J422" s="104">
        <f>Úrvinnsla!J422</f>
        <v>19</v>
      </c>
      <c r="K422" s="105">
        <f>Úrvinnsla!K422</f>
        <v>9</v>
      </c>
      <c r="L422" s="106">
        <f>Úrvinnsla!L422</f>
        <v>3</v>
      </c>
      <c r="M422" s="107">
        <f>Úrvinnsla!M422</f>
        <v>1</v>
      </c>
      <c r="N422" s="108">
        <f>Úrvinnsla!N422</f>
        <v>2</v>
      </c>
      <c r="P422" s="45">
        <f>Úrvinnsla!P422</f>
        <v>318</v>
      </c>
      <c r="Q422" s="46">
        <f>Úrvinnsla!Q422</f>
        <v>173</v>
      </c>
      <c r="R422" s="47">
        <f>Úrvinnsla!R422</f>
        <v>145</v>
      </c>
      <c r="S422" s="52">
        <f>Úrvinnsla!S422</f>
        <v>-1.6213683223992501E-2</v>
      </c>
      <c r="T422" s="53">
        <f>Úrvinnsla!T422</f>
        <v>1.3589503280224929E-2</v>
      </c>
      <c r="V422" s="45">
        <f>Úrvinnsla!V422</f>
        <v>8702</v>
      </c>
      <c r="W422" s="46">
        <f>Úrvinnsla!W422</f>
        <v>4115</v>
      </c>
      <c r="X422" s="47">
        <f>Úrvinnsla!X422</f>
        <v>4587</v>
      </c>
      <c r="Y422" s="10">
        <f>Úrvinnsla!Y422</f>
        <v>-1.152690123840657E-2</v>
      </c>
      <c r="Z422" s="53">
        <f>Úrvinnsla!Z422</f>
        <v>1.2849063421766935E-2</v>
      </c>
    </row>
    <row r="423" spans="1:26" x14ac:dyDescent="0.35">
      <c r="B423" s="95" t="s">
        <v>68</v>
      </c>
      <c r="C423" s="103">
        <f>Úrvinnsla!C423</f>
        <v>88</v>
      </c>
      <c r="D423" s="104">
        <f>Úrvinnsla!D423</f>
        <v>42</v>
      </c>
      <c r="E423" s="105">
        <f>Úrvinnsla!E423</f>
        <v>46</v>
      </c>
      <c r="F423" s="106">
        <f>Úrvinnsla!F423</f>
        <v>92</v>
      </c>
      <c r="G423" s="107">
        <f>Úrvinnsla!G423</f>
        <v>42</v>
      </c>
      <c r="H423" s="108">
        <f>Úrvinnsla!H423</f>
        <v>50</v>
      </c>
      <c r="I423" s="109">
        <f>Úrvinnsla!I423</f>
        <v>14</v>
      </c>
      <c r="J423" s="104">
        <f>Úrvinnsla!J423</f>
        <v>4</v>
      </c>
      <c r="K423" s="105">
        <f>Úrvinnsla!K423</f>
        <v>10</v>
      </c>
      <c r="L423" s="106">
        <f>Úrvinnsla!L423</f>
        <v>0</v>
      </c>
      <c r="M423" s="107">
        <f>Úrvinnsla!M423</f>
        <v>0</v>
      </c>
      <c r="N423" s="108">
        <f>Úrvinnsla!N423</f>
        <v>0</v>
      </c>
      <c r="P423" s="45">
        <f>Úrvinnsla!P423</f>
        <v>194</v>
      </c>
      <c r="Q423" s="46">
        <f>Úrvinnsla!Q423</f>
        <v>88</v>
      </c>
      <c r="R423" s="47">
        <f>Úrvinnsla!R423</f>
        <v>106</v>
      </c>
      <c r="S423" s="52">
        <f>Úrvinnsla!S423</f>
        <v>-8.2474226804123713E-3</v>
      </c>
      <c r="T423" s="53">
        <f>Úrvinnsla!T423</f>
        <v>9.9343955014058113E-3</v>
      </c>
      <c r="V423" s="45">
        <f>Úrvinnsla!V423</f>
        <v>6082</v>
      </c>
      <c r="W423" s="46">
        <f>Úrvinnsla!W423</f>
        <v>2793</v>
      </c>
      <c r="X423" s="47">
        <f>Úrvinnsla!X423</f>
        <v>3289</v>
      </c>
      <c r="Y423" s="10">
        <f>Úrvinnsla!Y423</f>
        <v>-7.8237266485709726E-3</v>
      </c>
      <c r="Z423" s="53">
        <f>Úrvinnsla!Z423</f>
        <v>9.2131174175259321E-3</v>
      </c>
    </row>
    <row r="424" spans="1:26" x14ac:dyDescent="0.35">
      <c r="B424" s="95" t="s">
        <v>69</v>
      </c>
      <c r="C424" s="103">
        <f>Úrvinnsla!C424</f>
        <v>46</v>
      </c>
      <c r="D424" s="104">
        <f>Úrvinnsla!D424</f>
        <v>26</v>
      </c>
      <c r="E424" s="105">
        <f>Úrvinnsla!E424</f>
        <v>20</v>
      </c>
      <c r="F424" s="106">
        <f>Úrvinnsla!F424</f>
        <v>57</v>
      </c>
      <c r="G424" s="107">
        <f>Úrvinnsla!G424</f>
        <v>31</v>
      </c>
      <c r="H424" s="108">
        <f>Úrvinnsla!H424</f>
        <v>26</v>
      </c>
      <c r="I424" s="109">
        <f>Úrvinnsla!I424</f>
        <v>14</v>
      </c>
      <c r="J424" s="104">
        <f>Úrvinnsla!J424</f>
        <v>7</v>
      </c>
      <c r="K424" s="105">
        <f>Úrvinnsla!K424</f>
        <v>7</v>
      </c>
      <c r="L424" s="106">
        <f>Úrvinnsla!L424</f>
        <v>0</v>
      </c>
      <c r="M424" s="107">
        <f>Úrvinnsla!M424</f>
        <v>0</v>
      </c>
      <c r="N424" s="108">
        <f>Úrvinnsla!N424</f>
        <v>0</v>
      </c>
      <c r="P424" s="45">
        <f>Úrvinnsla!P424</f>
        <v>117</v>
      </c>
      <c r="Q424" s="46">
        <f>Úrvinnsla!Q424</f>
        <v>64</v>
      </c>
      <c r="R424" s="47">
        <f>Úrvinnsla!R424</f>
        <v>53</v>
      </c>
      <c r="S424" s="52">
        <f>Úrvinnsla!S424</f>
        <v>-5.9981255857544519E-3</v>
      </c>
      <c r="T424" s="53">
        <f>Úrvinnsla!T424</f>
        <v>4.9671977507029057E-3</v>
      </c>
      <c r="V424" s="45">
        <f>Úrvinnsla!V424</f>
        <v>4168</v>
      </c>
      <c r="W424" s="46">
        <f>Úrvinnsla!W424</f>
        <v>1742</v>
      </c>
      <c r="X424" s="47">
        <f>Úrvinnsla!X424</f>
        <v>2426</v>
      </c>
      <c r="Y424" s="10">
        <f>Úrvinnsla!Y424</f>
        <v>-4.8796748377410073E-3</v>
      </c>
      <c r="Z424" s="53">
        <f>Úrvinnsla!Z424</f>
        <v>6.7956895271869596E-3</v>
      </c>
    </row>
    <row r="425" spans="1:26" x14ac:dyDescent="0.35">
      <c r="B425" s="95" t="s">
        <v>70</v>
      </c>
      <c r="C425" s="103">
        <f>Úrvinnsla!C425</f>
        <v>22</v>
      </c>
      <c r="D425" s="104">
        <f>Úrvinnsla!D425</f>
        <v>7</v>
      </c>
      <c r="E425" s="105">
        <f>Úrvinnsla!E425</f>
        <v>15</v>
      </c>
      <c r="F425" s="106">
        <f>Úrvinnsla!F425</f>
        <v>22</v>
      </c>
      <c r="G425" s="107">
        <f>Úrvinnsla!G425</f>
        <v>11</v>
      </c>
      <c r="H425" s="108">
        <f>Úrvinnsla!H425</f>
        <v>11</v>
      </c>
      <c r="I425" s="109">
        <f>Úrvinnsla!I425</f>
        <v>7</v>
      </c>
      <c r="J425" s="104">
        <f>Úrvinnsla!J425</f>
        <v>2</v>
      </c>
      <c r="K425" s="105">
        <f>Úrvinnsla!K425</f>
        <v>5</v>
      </c>
      <c r="L425" s="106">
        <f>Úrvinnsla!L425</f>
        <v>0</v>
      </c>
      <c r="M425" s="107">
        <f>Úrvinnsla!M425</f>
        <v>0</v>
      </c>
      <c r="N425" s="108">
        <f>Úrvinnsla!N425</f>
        <v>0</v>
      </c>
      <c r="P425" s="45">
        <f>Úrvinnsla!P425</f>
        <v>51</v>
      </c>
      <c r="Q425" s="46">
        <f>Úrvinnsla!Q425</f>
        <v>20</v>
      </c>
      <c r="R425" s="47">
        <f>Úrvinnsla!R425</f>
        <v>31</v>
      </c>
      <c r="S425" s="52">
        <f>Úrvinnsla!S425</f>
        <v>-1.8744142455482662E-3</v>
      </c>
      <c r="T425" s="53">
        <f>Úrvinnsla!T425</f>
        <v>2.9053420805998124E-3</v>
      </c>
      <c r="V425" s="45">
        <f>Úrvinnsla!V425</f>
        <v>1796</v>
      </c>
      <c r="W425" s="46">
        <f>Úrvinnsla!W425</f>
        <v>621</v>
      </c>
      <c r="X425" s="47">
        <f>Úrvinnsla!X425</f>
        <v>1175</v>
      </c>
      <c r="Y425" s="10">
        <f>Úrvinnsla!Y425</f>
        <v>-1.7395396522601411E-3</v>
      </c>
      <c r="Z425" s="53">
        <f>Úrvinnsla!Z425</f>
        <v>3.2913995030687047E-3</v>
      </c>
    </row>
    <row r="426" spans="1:26" x14ac:dyDescent="0.35">
      <c r="B426" s="95" t="s">
        <v>71</v>
      </c>
      <c r="C426" s="103">
        <f>Úrvinnsla!C426</f>
        <v>3</v>
      </c>
      <c r="D426" s="104">
        <f>Úrvinnsla!D426</f>
        <v>1</v>
      </c>
      <c r="E426" s="105">
        <f>Úrvinnsla!E426</f>
        <v>2</v>
      </c>
      <c r="F426" s="106">
        <f>Úrvinnsla!F426</f>
        <v>3</v>
      </c>
      <c r="G426" s="107">
        <f>Úrvinnsla!G426</f>
        <v>1</v>
      </c>
      <c r="H426" s="108">
        <f>Úrvinnsla!H426</f>
        <v>2</v>
      </c>
      <c r="I426" s="109">
        <f>Úrvinnsla!I426</f>
        <v>1</v>
      </c>
      <c r="J426" s="104">
        <f>Úrvinnsla!J426</f>
        <v>1</v>
      </c>
      <c r="K426" s="105">
        <f>Úrvinnsla!K426</f>
        <v>0</v>
      </c>
      <c r="L426" s="106">
        <f>Úrvinnsla!L426</f>
        <v>0</v>
      </c>
      <c r="M426" s="107">
        <f>Úrvinnsla!M426</f>
        <v>0</v>
      </c>
      <c r="N426" s="108">
        <f>Úrvinnsla!N426</f>
        <v>0</v>
      </c>
      <c r="P426" s="45">
        <f>Úrvinnsla!P426</f>
        <v>7</v>
      </c>
      <c r="Q426" s="46">
        <f>Úrvinnsla!Q426</f>
        <v>3</v>
      </c>
      <c r="R426" s="47">
        <f>Úrvinnsla!R426</f>
        <v>4</v>
      </c>
      <c r="S426" s="52">
        <f>Úrvinnsla!S426</f>
        <v>-2.8116213683223993E-4</v>
      </c>
      <c r="T426" s="53">
        <f>Úrvinnsla!T426</f>
        <v>3.7488284910965324E-4</v>
      </c>
      <c r="V426" s="45">
        <f>Úrvinnsla!V426</f>
        <v>383</v>
      </c>
      <c r="W426" s="46">
        <f>Úrvinnsla!W426</f>
        <v>103</v>
      </c>
      <c r="X426" s="47">
        <f>Úrvinnsla!X426</f>
        <v>280</v>
      </c>
      <c r="Y426" s="10">
        <f>Úrvinnsla!Y426</f>
        <v>-2.8852267984346943E-4</v>
      </c>
      <c r="Z426" s="53">
        <f>Úrvinnsla!Z426</f>
        <v>7.8433349860360622E-4</v>
      </c>
    </row>
    <row r="427" spans="1:26" ht="15" thickBot="1" x14ac:dyDescent="0.4">
      <c r="B427" s="95" t="s">
        <v>72</v>
      </c>
      <c r="C427" s="110">
        <f>Úrvinnsla!C427</f>
        <v>2</v>
      </c>
      <c r="D427" s="111">
        <f>Úrvinnsla!D427</f>
        <v>1</v>
      </c>
      <c r="E427" s="112">
        <f>Úrvinnsla!E427</f>
        <v>1</v>
      </c>
      <c r="F427" s="113">
        <f>Úrvinnsla!F427</f>
        <v>0</v>
      </c>
      <c r="G427" s="114">
        <f>Úrvinnsla!G427</f>
        <v>0</v>
      </c>
      <c r="H427" s="115">
        <f>Úrvinnsla!H427</f>
        <v>0</v>
      </c>
      <c r="I427" s="116">
        <f>Úrvinnsla!I427</f>
        <v>0</v>
      </c>
      <c r="J427" s="111">
        <f>Úrvinnsla!J427</f>
        <v>0</v>
      </c>
      <c r="K427" s="112">
        <f>Úrvinnsla!K427</f>
        <v>0</v>
      </c>
      <c r="L427" s="113">
        <f>Úrvinnsla!L427</f>
        <v>0</v>
      </c>
      <c r="M427" s="114">
        <f>Úrvinnsla!M427</f>
        <v>0</v>
      </c>
      <c r="N427" s="115">
        <f>Úrvinnsla!N427</f>
        <v>0</v>
      </c>
      <c r="P427" s="48">
        <f>Úrvinnsla!P427</f>
        <v>2</v>
      </c>
      <c r="Q427" s="49">
        <f>Úrvinnsla!Q427</f>
        <v>1</v>
      </c>
      <c r="R427" s="50">
        <f>Úrvinnsla!R427</f>
        <v>1</v>
      </c>
      <c r="S427" s="54">
        <f>Úrvinnsla!S427</f>
        <v>-9.372071227741331E-5</v>
      </c>
      <c r="T427" s="55">
        <f>Úrvinnsla!T427</f>
        <v>9.372071227741331E-5</v>
      </c>
      <c r="V427" s="48">
        <f>Úrvinnsla!V427</f>
        <v>49</v>
      </c>
      <c r="W427" s="49">
        <f>Úrvinnsla!W427</f>
        <v>11</v>
      </c>
      <c r="X427" s="50">
        <f>Úrvinnsla!X427</f>
        <v>38</v>
      </c>
      <c r="Y427" s="60">
        <f>Úrvinnsla!Y427</f>
        <v>-3.0813101730855962E-5</v>
      </c>
      <c r="Z427" s="55">
        <f>Úrvinnsla!Z427</f>
        <v>1.0644526052477514E-4</v>
      </c>
    </row>
    <row r="428" spans="1:26" x14ac:dyDescent="0.35">
      <c r="C428" s="137"/>
      <c r="D428" s="137"/>
      <c r="H428" s="137"/>
      <c r="I428" s="137"/>
      <c r="J428" s="138"/>
      <c r="O428" s="2" t="s">
        <v>47</v>
      </c>
      <c r="P428" s="9">
        <f>SUM(P407:P427)</f>
        <v>10670</v>
      </c>
      <c r="Q428" s="9">
        <f>SUM(Q407:Q427)</f>
        <v>5590</v>
      </c>
      <c r="R428" s="9">
        <f>SUM(R407:R427)</f>
        <v>5080</v>
      </c>
      <c r="S428" s="10">
        <f>SUM(S407:S427)</f>
        <v>-0.52389878163074033</v>
      </c>
      <c r="U428" s="2" t="s">
        <v>47</v>
      </c>
      <c r="V428" s="9">
        <f>SUM(V407:V427)</f>
        <v>356991</v>
      </c>
      <c r="W428" s="9">
        <f>SUM(W407:W427)</f>
        <v>182837</v>
      </c>
      <c r="X428" s="9">
        <f>SUM(X407:X427)</f>
        <v>174154</v>
      </c>
    </row>
    <row r="429" spans="1:26" ht="15" thickBot="1" x14ac:dyDescent="0.4"/>
    <row r="430" spans="1:26" ht="21.5" thickBot="1" x14ac:dyDescent="0.55000000000000004">
      <c r="A430" s="2" t="s">
        <v>45</v>
      </c>
      <c r="B430" s="94">
        <v>2020</v>
      </c>
      <c r="C430" s="227" t="s">
        <v>35</v>
      </c>
      <c r="D430" s="228"/>
      <c r="E430" s="229"/>
      <c r="F430" s="227" t="s">
        <v>36</v>
      </c>
      <c r="G430" s="228"/>
      <c r="H430" s="229"/>
      <c r="I430" s="227" t="s">
        <v>37</v>
      </c>
      <c r="J430" s="228"/>
      <c r="K430" s="229"/>
      <c r="L430" s="227" t="s">
        <v>38</v>
      </c>
      <c r="M430" s="228"/>
      <c r="N430" s="229"/>
      <c r="O430" s="51"/>
      <c r="P430" s="230" t="s">
        <v>45</v>
      </c>
      <c r="Q430" s="231"/>
      <c r="R430" s="232"/>
      <c r="S430" s="233">
        <f>B430</f>
        <v>2020</v>
      </c>
      <c r="T430" s="234"/>
      <c r="V430" s="230" t="s">
        <v>46</v>
      </c>
      <c r="W430" s="231"/>
      <c r="X430" s="232"/>
      <c r="Y430" s="233">
        <f>B430</f>
        <v>2020</v>
      </c>
      <c r="Z430" s="234"/>
    </row>
    <row r="431" spans="1:26" ht="15" thickBot="1" x14ac:dyDescent="0.4">
      <c r="A431" s="2"/>
      <c r="B431" s="95"/>
      <c r="C431" s="13" t="s">
        <v>47</v>
      </c>
      <c r="D431" s="12" t="s">
        <v>48</v>
      </c>
      <c r="E431" s="14" t="s">
        <v>49</v>
      </c>
      <c r="F431" s="13" t="s">
        <v>47</v>
      </c>
      <c r="G431" s="12" t="s">
        <v>48</v>
      </c>
      <c r="H431" s="14" t="s">
        <v>49</v>
      </c>
      <c r="I431" s="13" t="s">
        <v>47</v>
      </c>
      <c r="J431" s="12" t="s">
        <v>48</v>
      </c>
      <c r="K431" s="14" t="s">
        <v>49</v>
      </c>
      <c r="L431" s="13" t="s">
        <v>47</v>
      </c>
      <c r="M431" s="12" t="s">
        <v>48</v>
      </c>
      <c r="N431" s="14" t="s">
        <v>49</v>
      </c>
      <c r="O431" s="12"/>
      <c r="P431" s="21" t="s">
        <v>47</v>
      </c>
      <c r="Q431" s="22" t="s">
        <v>48</v>
      </c>
      <c r="R431" s="23" t="s">
        <v>49</v>
      </c>
      <c r="S431" s="18" t="s">
        <v>50</v>
      </c>
      <c r="T431" s="20" t="s">
        <v>51</v>
      </c>
      <c r="U431" s="2"/>
      <c r="V431" s="15" t="s">
        <v>47</v>
      </c>
      <c r="W431" s="16" t="s">
        <v>48</v>
      </c>
      <c r="X431" s="17" t="s">
        <v>49</v>
      </c>
      <c r="Y431" s="18" t="s">
        <v>50</v>
      </c>
      <c r="Z431" s="20" t="s">
        <v>51</v>
      </c>
    </row>
    <row r="432" spans="1:26" x14ac:dyDescent="0.35">
      <c r="B432" s="95" t="s">
        <v>52</v>
      </c>
      <c r="C432" s="96">
        <f>Úrvinnsla!C432</f>
        <v>332</v>
      </c>
      <c r="D432" s="97">
        <f>Úrvinnsla!D432</f>
        <v>173</v>
      </c>
      <c r="E432" s="98">
        <f>Úrvinnsla!E432</f>
        <v>159</v>
      </c>
      <c r="F432" s="99">
        <f>Úrvinnsla!F432</f>
        <v>303</v>
      </c>
      <c r="G432" s="100">
        <f>Úrvinnsla!G432</f>
        <v>154</v>
      </c>
      <c r="H432" s="101">
        <f>Úrvinnsla!H432</f>
        <v>149</v>
      </c>
      <c r="I432" s="102">
        <f>Úrvinnsla!I432</f>
        <v>36</v>
      </c>
      <c r="J432" s="97">
        <f>Úrvinnsla!J432</f>
        <v>15</v>
      </c>
      <c r="K432" s="98">
        <f>Úrvinnsla!K432</f>
        <v>21</v>
      </c>
      <c r="L432" s="99">
        <f>Úrvinnsla!L432</f>
        <v>1</v>
      </c>
      <c r="M432" s="100">
        <f>Úrvinnsla!M432</f>
        <v>1</v>
      </c>
      <c r="N432" s="101">
        <f>Úrvinnsla!N432</f>
        <v>0</v>
      </c>
      <c r="P432" s="42">
        <f>Úrvinnsla!P432</f>
        <v>672</v>
      </c>
      <c r="Q432" s="43">
        <f>Úrvinnsla!Q432</f>
        <v>343</v>
      </c>
      <c r="R432" s="44">
        <f>Úrvinnsla!R432</f>
        <v>329</v>
      </c>
      <c r="S432" s="52">
        <f>Úrvinnsla!S432</f>
        <v>-3.1939659186143964E-2</v>
      </c>
      <c r="T432" s="53">
        <f>Úrvinnsla!T432</f>
        <v>3.0635999627525841E-2</v>
      </c>
      <c r="V432" s="42">
        <f>Úrvinnsla!V432</f>
        <v>21362</v>
      </c>
      <c r="W432" s="43">
        <f>Úrvinnsla!W432</f>
        <v>11029</v>
      </c>
      <c r="X432" s="44">
        <f>Úrvinnsla!X432</f>
        <v>10333</v>
      </c>
      <c r="Y432" s="59">
        <f>Úrvinnsla!Y432</f>
        <v>-3.0288300460819369E-2</v>
      </c>
      <c r="Z432" s="57">
        <f>Úrvinnsla!Z432</f>
        <v>2.837691619019372E-2</v>
      </c>
    </row>
    <row r="433" spans="2:26" x14ac:dyDescent="0.35">
      <c r="B433" s="95" t="s">
        <v>53</v>
      </c>
      <c r="C433" s="103">
        <f>Úrvinnsla!C433</f>
        <v>374</v>
      </c>
      <c r="D433" s="104">
        <f>Úrvinnsla!D433</f>
        <v>194</v>
      </c>
      <c r="E433" s="105">
        <f>Úrvinnsla!E433</f>
        <v>180</v>
      </c>
      <c r="F433" s="106">
        <f>Úrvinnsla!F433</f>
        <v>332</v>
      </c>
      <c r="G433" s="107">
        <f>Úrvinnsla!G433</f>
        <v>167</v>
      </c>
      <c r="H433" s="108">
        <f>Úrvinnsla!H433</f>
        <v>165</v>
      </c>
      <c r="I433" s="109">
        <f>Úrvinnsla!I433</f>
        <v>41</v>
      </c>
      <c r="J433" s="104">
        <f>Úrvinnsla!J433</f>
        <v>16</v>
      </c>
      <c r="K433" s="105">
        <f>Úrvinnsla!K433</f>
        <v>25</v>
      </c>
      <c r="L433" s="106">
        <f>Úrvinnsla!L433</f>
        <v>2</v>
      </c>
      <c r="M433" s="107">
        <f>Úrvinnsla!M433</f>
        <v>0</v>
      </c>
      <c r="N433" s="108">
        <f>Úrvinnsla!N433</f>
        <v>2</v>
      </c>
      <c r="P433" s="45">
        <f>Úrvinnsla!P433</f>
        <v>749</v>
      </c>
      <c r="Q433" s="46">
        <f>Úrvinnsla!Q433</f>
        <v>377</v>
      </c>
      <c r="R433" s="47">
        <f>Úrvinnsla!R433</f>
        <v>372</v>
      </c>
      <c r="S433" s="52">
        <f>Úrvinnsla!S433</f>
        <v>-3.510568954278797E-2</v>
      </c>
      <c r="T433" s="53">
        <f>Úrvinnsla!T433</f>
        <v>3.4640096843281495E-2</v>
      </c>
      <c r="V433" s="45">
        <f>Úrvinnsla!V433</f>
        <v>23227</v>
      </c>
      <c r="W433" s="46">
        <f>Úrvinnsla!W433</f>
        <v>11831</v>
      </c>
      <c r="X433" s="47">
        <f>Úrvinnsla!X433</f>
        <v>11396</v>
      </c>
      <c r="Y433" s="10">
        <f>Úrvinnsla!Y433</f>
        <v>-3.2490786358867887E-2</v>
      </c>
      <c r="Z433" s="53">
        <f>Úrvinnsla!Z433</f>
        <v>3.1296171189726857E-2</v>
      </c>
    </row>
    <row r="434" spans="2:26" x14ac:dyDescent="0.35">
      <c r="B434" s="95" t="s">
        <v>54</v>
      </c>
      <c r="C434" s="103">
        <f>Úrvinnsla!C434</f>
        <v>332</v>
      </c>
      <c r="D434" s="104">
        <f>Úrvinnsla!D434</f>
        <v>176</v>
      </c>
      <c r="E434" s="105">
        <f>Úrvinnsla!E434</f>
        <v>156</v>
      </c>
      <c r="F434" s="106">
        <f>Úrvinnsla!F434</f>
        <v>332</v>
      </c>
      <c r="G434" s="107">
        <f>Úrvinnsla!G434</f>
        <v>178</v>
      </c>
      <c r="H434" s="108">
        <f>Úrvinnsla!H434</f>
        <v>154</v>
      </c>
      <c r="I434" s="109">
        <f>Úrvinnsla!I434</f>
        <v>43</v>
      </c>
      <c r="J434" s="104">
        <f>Úrvinnsla!J434</f>
        <v>20</v>
      </c>
      <c r="K434" s="105">
        <f>Úrvinnsla!K434</f>
        <v>23</v>
      </c>
      <c r="L434" s="106">
        <f>Úrvinnsla!L434</f>
        <v>1</v>
      </c>
      <c r="M434" s="107">
        <f>Úrvinnsla!M434</f>
        <v>1</v>
      </c>
      <c r="N434" s="108">
        <f>Úrvinnsla!N434</f>
        <v>0</v>
      </c>
      <c r="P434" s="45">
        <f>Úrvinnsla!P434</f>
        <v>708</v>
      </c>
      <c r="Q434" s="46">
        <f>Úrvinnsla!Q434</f>
        <v>375</v>
      </c>
      <c r="R434" s="47">
        <f>Úrvinnsla!R434</f>
        <v>333</v>
      </c>
      <c r="S434" s="52">
        <f>Úrvinnsla!S434</f>
        <v>-3.4919452462985383E-2</v>
      </c>
      <c r="T434" s="53">
        <f>Úrvinnsla!T434</f>
        <v>3.1008473787131018E-2</v>
      </c>
      <c r="V434" s="45">
        <f>Úrvinnsla!V434</f>
        <v>23630</v>
      </c>
      <c r="W434" s="46">
        <f>Úrvinnsla!W434</f>
        <v>12186</v>
      </c>
      <c r="X434" s="47">
        <f>Úrvinnsla!X434</f>
        <v>11444</v>
      </c>
      <c r="Y434" s="10">
        <f>Úrvinnsla!Y434</f>
        <v>-3.3465702186557693E-2</v>
      </c>
      <c r="Z434" s="53">
        <f>Úrvinnsla!Z434</f>
        <v>3.1427990794597592E-2</v>
      </c>
    </row>
    <row r="435" spans="2:26" x14ac:dyDescent="0.35">
      <c r="B435" s="95" t="s">
        <v>55</v>
      </c>
      <c r="C435" s="103">
        <f>Úrvinnsla!C435</f>
        <v>319</v>
      </c>
      <c r="D435" s="104">
        <f>Úrvinnsla!D435</f>
        <v>156</v>
      </c>
      <c r="E435" s="105">
        <f>Úrvinnsla!E435</f>
        <v>163</v>
      </c>
      <c r="F435" s="106">
        <f>Úrvinnsla!F435</f>
        <v>300</v>
      </c>
      <c r="G435" s="107">
        <f>Úrvinnsla!G435</f>
        <v>155</v>
      </c>
      <c r="H435" s="108">
        <f>Úrvinnsla!H435</f>
        <v>145</v>
      </c>
      <c r="I435" s="109">
        <f>Úrvinnsla!I435</f>
        <v>49</v>
      </c>
      <c r="J435" s="104">
        <f>Úrvinnsla!J435</f>
        <v>23</v>
      </c>
      <c r="K435" s="105">
        <f>Úrvinnsla!K435</f>
        <v>26</v>
      </c>
      <c r="L435" s="106">
        <f>Úrvinnsla!L435</f>
        <v>4</v>
      </c>
      <c r="M435" s="107">
        <f>Úrvinnsla!M435</f>
        <v>4</v>
      </c>
      <c r="N435" s="108">
        <f>Úrvinnsla!N435</f>
        <v>0</v>
      </c>
      <c r="P435" s="45">
        <f>Úrvinnsla!P435</f>
        <v>672</v>
      </c>
      <c r="Q435" s="46">
        <f>Úrvinnsla!Q435</f>
        <v>338</v>
      </c>
      <c r="R435" s="47">
        <f>Úrvinnsla!R435</f>
        <v>334</v>
      </c>
      <c r="S435" s="52">
        <f>Úrvinnsla!S435</f>
        <v>-3.1474066486637489E-2</v>
      </c>
      <c r="T435" s="53">
        <f>Úrvinnsla!T435</f>
        <v>3.1101592327032312E-2</v>
      </c>
      <c r="V435" s="45">
        <f>Úrvinnsla!V435</f>
        <v>22243</v>
      </c>
      <c r="W435" s="46">
        <f>Úrvinnsla!W435</f>
        <v>11289</v>
      </c>
      <c r="X435" s="47">
        <f>Úrvinnsla!X435</f>
        <v>10954</v>
      </c>
      <c r="Y435" s="10">
        <f>Úrvinnsla!Y435</f>
        <v>-3.1002323320535846E-2</v>
      </c>
      <c r="Z435" s="53">
        <f>Úrvinnsla!Z435</f>
        <v>3.0082332328208845E-2</v>
      </c>
    </row>
    <row r="436" spans="2:26" x14ac:dyDescent="0.35">
      <c r="B436" s="95" t="s">
        <v>56</v>
      </c>
      <c r="C436" s="103">
        <f>Úrvinnsla!C436</f>
        <v>352</v>
      </c>
      <c r="D436" s="104">
        <f>Úrvinnsla!D436</f>
        <v>199</v>
      </c>
      <c r="E436" s="105">
        <f>Úrvinnsla!E436</f>
        <v>153</v>
      </c>
      <c r="F436" s="106">
        <f>Úrvinnsla!F436</f>
        <v>310</v>
      </c>
      <c r="G436" s="107">
        <f>Úrvinnsla!G436</f>
        <v>150</v>
      </c>
      <c r="H436" s="108">
        <f>Úrvinnsla!H436</f>
        <v>160</v>
      </c>
      <c r="I436" s="109">
        <f>Úrvinnsla!I436</f>
        <v>39</v>
      </c>
      <c r="J436" s="104">
        <f>Úrvinnsla!J436</f>
        <v>19</v>
      </c>
      <c r="K436" s="105">
        <f>Úrvinnsla!K436</f>
        <v>20</v>
      </c>
      <c r="L436" s="106">
        <f>Úrvinnsla!L436</f>
        <v>9</v>
      </c>
      <c r="M436" s="107">
        <f>Úrvinnsla!M436</f>
        <v>5</v>
      </c>
      <c r="N436" s="108">
        <f>Úrvinnsla!N436</f>
        <v>4</v>
      </c>
      <c r="P436" s="45">
        <f>Úrvinnsla!P436</f>
        <v>710</v>
      </c>
      <c r="Q436" s="46">
        <f>Úrvinnsla!Q436</f>
        <v>373</v>
      </c>
      <c r="R436" s="47">
        <f>Úrvinnsla!R436</f>
        <v>337</v>
      </c>
      <c r="S436" s="52">
        <f>Úrvinnsla!S436</f>
        <v>-3.4733215383182789E-2</v>
      </c>
      <c r="T436" s="53">
        <f>Úrvinnsla!T436</f>
        <v>3.1380947946736196E-2</v>
      </c>
      <c r="V436" s="45">
        <f>Úrvinnsla!V436</f>
        <v>25770</v>
      </c>
      <c r="W436" s="46">
        <f>Úrvinnsla!W436</f>
        <v>13251</v>
      </c>
      <c r="X436" s="47">
        <f>Úrvinnsla!X436</f>
        <v>12519</v>
      </c>
      <c r="Y436" s="10">
        <f>Úrvinnsla!Y436</f>
        <v>-3.6390449669627116E-2</v>
      </c>
      <c r="Z436" s="53">
        <f>Úrvinnsla!Z436</f>
        <v>3.4380200695348417E-2</v>
      </c>
    </row>
    <row r="437" spans="2:26" x14ac:dyDescent="0.35">
      <c r="B437" s="95" t="s">
        <v>57</v>
      </c>
      <c r="C437" s="103">
        <f>Úrvinnsla!C437</f>
        <v>352</v>
      </c>
      <c r="D437" s="104">
        <f>Úrvinnsla!D437</f>
        <v>193</v>
      </c>
      <c r="E437" s="105">
        <f>Úrvinnsla!E437</f>
        <v>159</v>
      </c>
      <c r="F437" s="106">
        <f>Úrvinnsla!F437</f>
        <v>336</v>
      </c>
      <c r="G437" s="107">
        <f>Úrvinnsla!G437</f>
        <v>174</v>
      </c>
      <c r="H437" s="108">
        <f>Úrvinnsla!H437</f>
        <v>162</v>
      </c>
      <c r="I437" s="109">
        <f>Úrvinnsla!I437</f>
        <v>37</v>
      </c>
      <c r="J437" s="104">
        <f>Úrvinnsla!J437</f>
        <v>17</v>
      </c>
      <c r="K437" s="105">
        <f>Úrvinnsla!K437</f>
        <v>20</v>
      </c>
      <c r="L437" s="106">
        <f>Úrvinnsla!L437</f>
        <v>11</v>
      </c>
      <c r="M437" s="107">
        <f>Úrvinnsla!M437</f>
        <v>10</v>
      </c>
      <c r="N437" s="108">
        <f>Úrvinnsla!N437</f>
        <v>1</v>
      </c>
      <c r="P437" s="45">
        <f>Úrvinnsla!P437</f>
        <v>736</v>
      </c>
      <c r="Q437" s="46">
        <f>Úrvinnsla!Q437</f>
        <v>394</v>
      </c>
      <c r="R437" s="47">
        <f>Úrvinnsla!R437</f>
        <v>342</v>
      </c>
      <c r="S437" s="52">
        <f>Úrvinnsla!S437</f>
        <v>-3.6688704721109973E-2</v>
      </c>
      <c r="T437" s="53">
        <f>Úrvinnsla!T437</f>
        <v>3.184654064624267E-2</v>
      </c>
      <c r="V437" s="45">
        <f>Úrvinnsla!V437</f>
        <v>30567</v>
      </c>
      <c r="W437" s="46">
        <f>Úrvinnsla!W437</f>
        <v>16328</v>
      </c>
      <c r="X437" s="47">
        <f>Úrvinnsla!X437</f>
        <v>14239</v>
      </c>
      <c r="Y437" s="10">
        <f>Úrvinnsla!Y437</f>
        <v>-4.484063559019482E-2</v>
      </c>
      <c r="Z437" s="53">
        <f>Úrvinnsla!Z437</f>
        <v>3.9103736536549728E-2</v>
      </c>
    </row>
    <row r="438" spans="2:26" x14ac:dyDescent="0.35">
      <c r="B438" s="95" t="s">
        <v>58</v>
      </c>
      <c r="C438" s="103">
        <f>Úrvinnsla!C438</f>
        <v>374</v>
      </c>
      <c r="D438" s="104">
        <f>Úrvinnsla!D438</f>
        <v>197</v>
      </c>
      <c r="E438" s="105">
        <f>Úrvinnsla!E438</f>
        <v>177</v>
      </c>
      <c r="F438" s="106">
        <f>Úrvinnsla!F438</f>
        <v>338</v>
      </c>
      <c r="G438" s="107">
        <f>Úrvinnsla!G438</f>
        <v>184</v>
      </c>
      <c r="H438" s="108">
        <f>Úrvinnsla!H438</f>
        <v>154</v>
      </c>
      <c r="I438" s="109">
        <f>Úrvinnsla!I438</f>
        <v>39</v>
      </c>
      <c r="J438" s="104">
        <f>Úrvinnsla!J438</f>
        <v>23</v>
      </c>
      <c r="K438" s="105">
        <f>Úrvinnsla!K438</f>
        <v>16</v>
      </c>
      <c r="L438" s="106">
        <f>Úrvinnsla!L438</f>
        <v>5</v>
      </c>
      <c r="M438" s="107">
        <f>Úrvinnsla!M438</f>
        <v>3</v>
      </c>
      <c r="N438" s="108">
        <f>Úrvinnsla!N438</f>
        <v>2</v>
      </c>
      <c r="P438" s="45">
        <f>Úrvinnsla!P438</f>
        <v>756</v>
      </c>
      <c r="Q438" s="46">
        <f>Úrvinnsla!Q438</f>
        <v>407</v>
      </c>
      <c r="R438" s="47">
        <f>Úrvinnsla!R438</f>
        <v>349</v>
      </c>
      <c r="S438" s="52">
        <f>Úrvinnsla!S438</f>
        <v>-3.7899245739826802E-2</v>
      </c>
      <c r="T438" s="53">
        <f>Úrvinnsla!T438</f>
        <v>3.2498370425551724E-2</v>
      </c>
      <c r="V438" s="45">
        <f>Úrvinnsla!V438</f>
        <v>27388</v>
      </c>
      <c r="W438" s="46">
        <f>Úrvinnsla!W438</f>
        <v>14816</v>
      </c>
      <c r="X438" s="47">
        <f>Úrvinnsla!X438</f>
        <v>12572</v>
      </c>
      <c r="Y438" s="10">
        <f>Úrvinnsla!Y438</f>
        <v>-4.0688318036766688E-2</v>
      </c>
      <c r="Z438" s="53">
        <f>Úrvinnsla!Z438</f>
        <v>3.452575150905985E-2</v>
      </c>
    </row>
    <row r="439" spans="2:26" x14ac:dyDescent="0.35">
      <c r="B439" s="95" t="s">
        <v>59</v>
      </c>
      <c r="C439" s="103">
        <f>Úrvinnsla!C439</f>
        <v>377</v>
      </c>
      <c r="D439" s="104">
        <f>Úrvinnsla!D439</f>
        <v>209</v>
      </c>
      <c r="E439" s="105">
        <f>Úrvinnsla!E439</f>
        <v>168</v>
      </c>
      <c r="F439" s="106">
        <f>Úrvinnsla!F439</f>
        <v>318</v>
      </c>
      <c r="G439" s="107">
        <f>Úrvinnsla!G439</f>
        <v>159</v>
      </c>
      <c r="H439" s="108">
        <f>Úrvinnsla!H439</f>
        <v>159</v>
      </c>
      <c r="I439" s="109">
        <f>Úrvinnsla!I439</f>
        <v>34</v>
      </c>
      <c r="J439" s="104">
        <f>Úrvinnsla!J439</f>
        <v>20</v>
      </c>
      <c r="K439" s="105">
        <f>Úrvinnsla!K439</f>
        <v>14</v>
      </c>
      <c r="L439" s="106">
        <f>Úrvinnsla!L439</f>
        <v>6</v>
      </c>
      <c r="M439" s="107">
        <f>Úrvinnsla!M439</f>
        <v>4</v>
      </c>
      <c r="N439" s="108">
        <f>Úrvinnsla!N439</f>
        <v>2</v>
      </c>
      <c r="P439" s="45">
        <f>Úrvinnsla!P439</f>
        <v>735</v>
      </c>
      <c r="Q439" s="46">
        <f>Úrvinnsla!Q439</f>
        <v>392</v>
      </c>
      <c r="R439" s="47">
        <f>Úrvinnsla!R439</f>
        <v>343</v>
      </c>
      <c r="S439" s="52">
        <f>Úrvinnsla!S439</f>
        <v>-3.6502467641307386E-2</v>
      </c>
      <c r="T439" s="53">
        <f>Úrvinnsla!T439</f>
        <v>3.1939659186143964E-2</v>
      </c>
      <c r="V439" s="45">
        <f>Úrvinnsla!V439</f>
        <v>26073</v>
      </c>
      <c r="W439" s="46">
        <f>Úrvinnsla!W439</f>
        <v>13992</v>
      </c>
      <c r="X439" s="47">
        <f>Úrvinnsla!X439</f>
        <v>12081</v>
      </c>
      <c r="Y439" s="10">
        <f>Úrvinnsla!Y439</f>
        <v>-3.8425414819819079E-2</v>
      </c>
      <c r="Z439" s="53">
        <f>Úrvinnsla!Z439</f>
        <v>3.3177346800902965E-2</v>
      </c>
    </row>
    <row r="440" spans="2:26" x14ac:dyDescent="0.35">
      <c r="B440" s="95" t="s">
        <v>60</v>
      </c>
      <c r="C440" s="103">
        <f>Úrvinnsla!C440</f>
        <v>263</v>
      </c>
      <c r="D440" s="104">
        <f>Úrvinnsla!D440</f>
        <v>145</v>
      </c>
      <c r="E440" s="105">
        <f>Úrvinnsla!E440</f>
        <v>118</v>
      </c>
      <c r="F440" s="106">
        <f>Úrvinnsla!F440</f>
        <v>290</v>
      </c>
      <c r="G440" s="107">
        <f>Úrvinnsla!G440</f>
        <v>152</v>
      </c>
      <c r="H440" s="108">
        <f>Úrvinnsla!H440</f>
        <v>138</v>
      </c>
      <c r="I440" s="109">
        <f>Úrvinnsla!I440</f>
        <v>38</v>
      </c>
      <c r="J440" s="104">
        <f>Úrvinnsla!J440</f>
        <v>16</v>
      </c>
      <c r="K440" s="105">
        <f>Úrvinnsla!K440</f>
        <v>22</v>
      </c>
      <c r="L440" s="106">
        <f>Úrvinnsla!L440</f>
        <v>5</v>
      </c>
      <c r="M440" s="107">
        <f>Úrvinnsla!M440</f>
        <v>2</v>
      </c>
      <c r="N440" s="108">
        <f>Úrvinnsla!N440</f>
        <v>3</v>
      </c>
      <c r="P440" s="45">
        <f>Úrvinnsla!P440</f>
        <v>596</v>
      </c>
      <c r="Q440" s="46">
        <f>Úrvinnsla!Q440</f>
        <v>315</v>
      </c>
      <c r="R440" s="47">
        <f>Úrvinnsla!R440</f>
        <v>281</v>
      </c>
      <c r="S440" s="52">
        <f>Úrvinnsla!S440</f>
        <v>-2.9332340068907718E-2</v>
      </c>
      <c r="T440" s="53">
        <f>Úrvinnsla!T440</f>
        <v>2.6166309712263712E-2</v>
      </c>
      <c r="V440" s="45">
        <f>Úrvinnsla!V440</f>
        <v>24011</v>
      </c>
      <c r="W440" s="46">
        <f>Úrvinnsla!W440</f>
        <v>12557</v>
      </c>
      <c r="X440" s="47">
        <f>Úrvinnsla!X440</f>
        <v>11454</v>
      </c>
      <c r="Y440" s="10">
        <f>Úrvinnsla!Y440</f>
        <v>-3.448455788253775E-2</v>
      </c>
      <c r="Z440" s="53">
        <f>Úrvinnsla!Z440</f>
        <v>3.1455453212278994E-2</v>
      </c>
    </row>
    <row r="441" spans="2:26" x14ac:dyDescent="0.35">
      <c r="B441" s="95" t="s">
        <v>61</v>
      </c>
      <c r="C441" s="103">
        <f>Úrvinnsla!C441</f>
        <v>297</v>
      </c>
      <c r="D441" s="104">
        <f>Úrvinnsla!D441</f>
        <v>162</v>
      </c>
      <c r="E441" s="105">
        <f>Úrvinnsla!E441</f>
        <v>135</v>
      </c>
      <c r="F441" s="106">
        <f>Úrvinnsla!F441</f>
        <v>310</v>
      </c>
      <c r="G441" s="107">
        <f>Úrvinnsla!G441</f>
        <v>158</v>
      </c>
      <c r="H441" s="108">
        <f>Úrvinnsla!H441</f>
        <v>152</v>
      </c>
      <c r="I441" s="109">
        <f>Úrvinnsla!I441</f>
        <v>36</v>
      </c>
      <c r="J441" s="104">
        <f>Úrvinnsla!J441</f>
        <v>22</v>
      </c>
      <c r="K441" s="105">
        <f>Úrvinnsla!K441</f>
        <v>14</v>
      </c>
      <c r="L441" s="106">
        <f>Úrvinnsla!L441</f>
        <v>3</v>
      </c>
      <c r="M441" s="107">
        <f>Úrvinnsla!M441</f>
        <v>2</v>
      </c>
      <c r="N441" s="108">
        <f>Úrvinnsla!N441</f>
        <v>1</v>
      </c>
      <c r="P441" s="45">
        <f>Úrvinnsla!P441</f>
        <v>646</v>
      </c>
      <c r="Q441" s="46">
        <f>Úrvinnsla!Q441</f>
        <v>344</v>
      </c>
      <c r="R441" s="47">
        <f>Úrvinnsla!R441</f>
        <v>302</v>
      </c>
      <c r="S441" s="52">
        <f>Úrvinnsla!S441</f>
        <v>-3.2032777726045257E-2</v>
      </c>
      <c r="T441" s="53">
        <f>Úrvinnsla!T441</f>
        <v>2.8121799050190893E-2</v>
      </c>
      <c r="V441" s="45">
        <f>Úrvinnsla!V441</f>
        <v>22965</v>
      </c>
      <c r="W441" s="46">
        <f>Úrvinnsla!W441</f>
        <v>12007</v>
      </c>
      <c r="X441" s="47">
        <f>Úrvinnsla!X441</f>
        <v>10958</v>
      </c>
      <c r="Y441" s="10">
        <f>Úrvinnsla!Y441</f>
        <v>-3.2974124910060583E-2</v>
      </c>
      <c r="Z441" s="53">
        <f>Úrvinnsla!Z441</f>
        <v>3.0093317295281408E-2</v>
      </c>
    </row>
    <row r="442" spans="2:26" x14ac:dyDescent="0.35">
      <c r="B442" s="95" t="s">
        <v>62</v>
      </c>
      <c r="C442" s="103">
        <f>Úrvinnsla!C442</f>
        <v>328</v>
      </c>
      <c r="D442" s="104">
        <f>Úrvinnsla!D442</f>
        <v>173</v>
      </c>
      <c r="E442" s="105">
        <f>Úrvinnsla!E442</f>
        <v>155</v>
      </c>
      <c r="F442" s="106">
        <f>Úrvinnsla!F442</f>
        <v>289</v>
      </c>
      <c r="G442" s="107">
        <f>Úrvinnsla!G442</f>
        <v>154</v>
      </c>
      <c r="H442" s="108">
        <f>Úrvinnsla!H442</f>
        <v>135</v>
      </c>
      <c r="I442" s="109">
        <f>Úrvinnsla!I442</f>
        <v>35</v>
      </c>
      <c r="J442" s="104">
        <f>Úrvinnsla!J442</f>
        <v>16</v>
      </c>
      <c r="K442" s="105">
        <f>Úrvinnsla!K442</f>
        <v>19</v>
      </c>
      <c r="L442" s="106">
        <f>Úrvinnsla!L442</f>
        <v>4</v>
      </c>
      <c r="M442" s="107">
        <f>Úrvinnsla!M442</f>
        <v>4</v>
      </c>
      <c r="N442" s="108">
        <f>Úrvinnsla!N442</f>
        <v>0</v>
      </c>
      <c r="P442" s="45">
        <f>Úrvinnsla!P442</f>
        <v>656</v>
      </c>
      <c r="Q442" s="46">
        <f>Úrvinnsla!Q442</f>
        <v>347</v>
      </c>
      <c r="R442" s="47">
        <f>Úrvinnsla!R442</f>
        <v>309</v>
      </c>
      <c r="S442" s="52">
        <f>Úrvinnsla!S442</f>
        <v>-3.2312133345749137E-2</v>
      </c>
      <c r="T442" s="53">
        <f>Úrvinnsla!T442</f>
        <v>2.8773628829499954E-2</v>
      </c>
      <c r="V442" s="45">
        <f>Úrvinnsla!V442</f>
        <v>22027</v>
      </c>
      <c r="W442" s="46">
        <f>Úrvinnsla!W442</f>
        <v>11232</v>
      </c>
      <c r="X442" s="47">
        <f>Úrvinnsla!X442</f>
        <v>10795</v>
      </c>
      <c r="Y442" s="10">
        <f>Úrvinnsla!Y442</f>
        <v>-3.084578753975185E-2</v>
      </c>
      <c r="Z442" s="53">
        <f>Úrvinnsla!Z442</f>
        <v>2.964567988707454E-2</v>
      </c>
    </row>
    <row r="443" spans="2:26" x14ac:dyDescent="0.35">
      <c r="B443" s="95" t="s">
        <v>63</v>
      </c>
      <c r="C443" s="103">
        <f>Úrvinnsla!C443</f>
        <v>334</v>
      </c>
      <c r="D443" s="104">
        <f>Úrvinnsla!D443</f>
        <v>180</v>
      </c>
      <c r="E443" s="105">
        <f>Úrvinnsla!E443</f>
        <v>154</v>
      </c>
      <c r="F443" s="106">
        <f>Úrvinnsla!F443</f>
        <v>312</v>
      </c>
      <c r="G443" s="107">
        <f>Úrvinnsla!G443</f>
        <v>149</v>
      </c>
      <c r="H443" s="108">
        <f>Úrvinnsla!H443</f>
        <v>163</v>
      </c>
      <c r="I443" s="109">
        <f>Úrvinnsla!I443</f>
        <v>43</v>
      </c>
      <c r="J443" s="104">
        <f>Úrvinnsla!J443</f>
        <v>21</v>
      </c>
      <c r="K443" s="105">
        <f>Úrvinnsla!K443</f>
        <v>22</v>
      </c>
      <c r="L443" s="106">
        <f>Úrvinnsla!L443</f>
        <v>14</v>
      </c>
      <c r="M443" s="107">
        <f>Úrvinnsla!M443</f>
        <v>8</v>
      </c>
      <c r="N443" s="108">
        <f>Úrvinnsla!N443</f>
        <v>6</v>
      </c>
      <c r="P443" s="45">
        <f>Úrvinnsla!P443</f>
        <v>703</v>
      </c>
      <c r="Q443" s="46">
        <f>Úrvinnsla!Q443</f>
        <v>358</v>
      </c>
      <c r="R443" s="47">
        <f>Úrvinnsla!R443</f>
        <v>345</v>
      </c>
      <c r="S443" s="52">
        <f>Úrvinnsla!S443</f>
        <v>-3.333643728466338E-2</v>
      </c>
      <c r="T443" s="53">
        <f>Úrvinnsla!T443</f>
        <v>3.2125896265946551E-2</v>
      </c>
      <c r="V443" s="45">
        <f>Úrvinnsla!V443</f>
        <v>21965</v>
      </c>
      <c r="W443" s="46">
        <f>Úrvinnsla!W443</f>
        <v>10985</v>
      </c>
      <c r="X443" s="47">
        <f>Úrvinnsla!X443</f>
        <v>10980</v>
      </c>
      <c r="Y443" s="10">
        <f>Úrvinnsla!Y443</f>
        <v>-3.0167465823021194E-2</v>
      </c>
      <c r="Z443" s="53">
        <f>Úrvinnsla!Z443</f>
        <v>3.0153734614180493E-2</v>
      </c>
    </row>
    <row r="444" spans="2:26" x14ac:dyDescent="0.35">
      <c r="B444" s="95" t="s">
        <v>64</v>
      </c>
      <c r="C444" s="103">
        <f>Úrvinnsla!C444</f>
        <v>287</v>
      </c>
      <c r="D444" s="104">
        <f>Úrvinnsla!D444</f>
        <v>160</v>
      </c>
      <c r="E444" s="105">
        <f>Úrvinnsla!E444</f>
        <v>127</v>
      </c>
      <c r="F444" s="106">
        <f>Úrvinnsla!F444</f>
        <v>316</v>
      </c>
      <c r="G444" s="107">
        <f>Úrvinnsla!G444</f>
        <v>167</v>
      </c>
      <c r="H444" s="108">
        <f>Úrvinnsla!H444</f>
        <v>149</v>
      </c>
      <c r="I444" s="109">
        <f>Úrvinnsla!I444</f>
        <v>52</v>
      </c>
      <c r="J444" s="104">
        <f>Úrvinnsla!J444</f>
        <v>29</v>
      </c>
      <c r="K444" s="105">
        <f>Úrvinnsla!K444</f>
        <v>23</v>
      </c>
      <c r="L444" s="106">
        <f>Úrvinnsla!L444</f>
        <v>6</v>
      </c>
      <c r="M444" s="107">
        <f>Úrvinnsla!M444</f>
        <v>3</v>
      </c>
      <c r="N444" s="108">
        <f>Úrvinnsla!N444</f>
        <v>3</v>
      </c>
      <c r="P444" s="45">
        <f>Úrvinnsla!P444</f>
        <v>661</v>
      </c>
      <c r="Q444" s="46">
        <f>Úrvinnsla!Q444</f>
        <v>359</v>
      </c>
      <c r="R444" s="47">
        <f>Úrvinnsla!R444</f>
        <v>302</v>
      </c>
      <c r="S444" s="52">
        <f>Úrvinnsla!S444</f>
        <v>-3.3429555824564673E-2</v>
      </c>
      <c r="T444" s="53">
        <f>Úrvinnsla!T444</f>
        <v>2.8121799050190893E-2</v>
      </c>
      <c r="V444" s="45">
        <f>Úrvinnsla!V444</f>
        <v>20433</v>
      </c>
      <c r="W444" s="46">
        <f>Úrvinnsla!W444</f>
        <v>10288</v>
      </c>
      <c r="X444" s="47">
        <f>Úrvinnsla!X444</f>
        <v>10145</v>
      </c>
      <c r="Y444" s="10">
        <f>Úrvinnsla!Y444</f>
        <v>-2.8253335310627407E-2</v>
      </c>
      <c r="Z444" s="53">
        <f>Úrvinnsla!Z444</f>
        <v>2.7860622737783343E-2</v>
      </c>
    </row>
    <row r="445" spans="2:26" x14ac:dyDescent="0.35">
      <c r="B445" s="95" t="s">
        <v>65</v>
      </c>
      <c r="C445" s="103">
        <f>Úrvinnsla!C445</f>
        <v>237</v>
      </c>
      <c r="D445" s="104">
        <f>Úrvinnsla!D445</f>
        <v>144</v>
      </c>
      <c r="E445" s="105">
        <f>Úrvinnsla!E445</f>
        <v>93</v>
      </c>
      <c r="F445" s="106">
        <f>Úrvinnsla!F445</f>
        <v>279</v>
      </c>
      <c r="G445" s="107">
        <f>Úrvinnsla!G445</f>
        <v>146</v>
      </c>
      <c r="H445" s="108">
        <f>Úrvinnsla!H445</f>
        <v>133</v>
      </c>
      <c r="I445" s="109">
        <f>Úrvinnsla!I445</f>
        <v>39</v>
      </c>
      <c r="J445" s="104">
        <f>Úrvinnsla!J445</f>
        <v>20</v>
      </c>
      <c r="K445" s="105">
        <f>Úrvinnsla!K445</f>
        <v>19</v>
      </c>
      <c r="L445" s="106">
        <f>Úrvinnsla!L445</f>
        <v>8</v>
      </c>
      <c r="M445" s="107">
        <f>Úrvinnsla!M445</f>
        <v>5</v>
      </c>
      <c r="N445" s="108">
        <f>Úrvinnsla!N445</f>
        <v>3</v>
      </c>
      <c r="P445" s="45">
        <f>Úrvinnsla!P445</f>
        <v>563</v>
      </c>
      <c r="Q445" s="46">
        <f>Úrvinnsla!Q445</f>
        <v>315</v>
      </c>
      <c r="R445" s="47">
        <f>Úrvinnsla!R445</f>
        <v>248</v>
      </c>
      <c r="S445" s="52">
        <f>Úrvinnsla!S445</f>
        <v>-2.9332340068907718E-2</v>
      </c>
      <c r="T445" s="53">
        <f>Úrvinnsla!T445</f>
        <v>2.3093397895520999E-2</v>
      </c>
      <c r="V445" s="45">
        <f>Úrvinnsla!V445</f>
        <v>16981</v>
      </c>
      <c r="W445" s="46">
        <f>Úrvinnsla!W445</f>
        <v>8550</v>
      </c>
      <c r="X445" s="47">
        <f>Úrvinnsla!X445</f>
        <v>8431</v>
      </c>
      <c r="Y445" s="10">
        <f>Úrvinnsla!Y445</f>
        <v>-2.3480367117599564E-2</v>
      </c>
      <c r="Z445" s="53">
        <f>Úrvinnsla!Z445</f>
        <v>2.3153564347190868E-2</v>
      </c>
    </row>
    <row r="446" spans="2:26" x14ac:dyDescent="0.35">
      <c r="B446" s="95" t="s">
        <v>66</v>
      </c>
      <c r="C446" s="103">
        <f>Úrvinnsla!C446</f>
        <v>214</v>
      </c>
      <c r="D446" s="104">
        <f>Úrvinnsla!D446</f>
        <v>109</v>
      </c>
      <c r="E446" s="105">
        <f>Úrvinnsla!E446</f>
        <v>105</v>
      </c>
      <c r="F446" s="106">
        <f>Úrvinnsla!F446</f>
        <v>210</v>
      </c>
      <c r="G446" s="107">
        <f>Úrvinnsla!G446</f>
        <v>120</v>
      </c>
      <c r="H446" s="108">
        <f>Úrvinnsla!H446</f>
        <v>90</v>
      </c>
      <c r="I446" s="109">
        <f>Úrvinnsla!I446</f>
        <v>36</v>
      </c>
      <c r="J446" s="104">
        <f>Úrvinnsla!J446</f>
        <v>22</v>
      </c>
      <c r="K446" s="105">
        <f>Úrvinnsla!K446</f>
        <v>14</v>
      </c>
      <c r="L446" s="106">
        <f>Úrvinnsla!L446</f>
        <v>4</v>
      </c>
      <c r="M446" s="107">
        <f>Úrvinnsla!M446</f>
        <v>4</v>
      </c>
      <c r="N446" s="108">
        <f>Úrvinnsla!N446</f>
        <v>0</v>
      </c>
      <c r="P446" s="45">
        <f>Úrvinnsla!P446</f>
        <v>464</v>
      </c>
      <c r="Q446" s="46">
        <f>Úrvinnsla!Q446</f>
        <v>255</v>
      </c>
      <c r="R446" s="47">
        <f>Úrvinnsla!R446</f>
        <v>209</v>
      </c>
      <c r="S446" s="52">
        <f>Úrvinnsla!S446</f>
        <v>-2.3745227674830057E-2</v>
      </c>
      <c r="T446" s="53">
        <f>Úrvinnsla!T446</f>
        <v>1.9461774839370519E-2</v>
      </c>
      <c r="V446" s="45">
        <f>Úrvinnsla!V446</f>
        <v>13617</v>
      </c>
      <c r="W446" s="46">
        <f>Úrvinnsla!W446</f>
        <v>6821</v>
      </c>
      <c r="X446" s="47">
        <f>Úrvinnsla!X446</f>
        <v>6796</v>
      </c>
      <c r="Y446" s="10">
        <f>Úrvinnsla!Y446</f>
        <v>-1.8732115100484985E-2</v>
      </c>
      <c r="Z446" s="53">
        <f>Úrvinnsla!Z446</f>
        <v>1.866345905628148E-2</v>
      </c>
    </row>
    <row r="447" spans="2:26" x14ac:dyDescent="0.35">
      <c r="B447" s="95" t="s">
        <v>67</v>
      </c>
      <c r="C447" s="103">
        <f>Úrvinnsla!C447</f>
        <v>143</v>
      </c>
      <c r="D447" s="104">
        <f>Úrvinnsla!D447</f>
        <v>80</v>
      </c>
      <c r="E447" s="105">
        <f>Úrvinnsla!E447</f>
        <v>63</v>
      </c>
      <c r="F447" s="106">
        <f>Úrvinnsla!F447</f>
        <v>175</v>
      </c>
      <c r="G447" s="107">
        <f>Úrvinnsla!G447</f>
        <v>91</v>
      </c>
      <c r="H447" s="108">
        <f>Úrvinnsla!H447</f>
        <v>84</v>
      </c>
      <c r="I447" s="109">
        <f>Úrvinnsla!I447</f>
        <v>28</v>
      </c>
      <c r="J447" s="104">
        <f>Úrvinnsla!J447</f>
        <v>16</v>
      </c>
      <c r="K447" s="105">
        <f>Úrvinnsla!K447</f>
        <v>12</v>
      </c>
      <c r="L447" s="106">
        <f>Úrvinnsla!L447</f>
        <v>2</v>
      </c>
      <c r="M447" s="107">
        <f>Úrvinnsla!M447</f>
        <v>0</v>
      </c>
      <c r="N447" s="108">
        <f>Úrvinnsla!N447</f>
        <v>2</v>
      </c>
      <c r="P447" s="45">
        <f>Úrvinnsla!P447</f>
        <v>348</v>
      </c>
      <c r="Q447" s="46">
        <f>Úrvinnsla!Q447</f>
        <v>187</v>
      </c>
      <c r="R447" s="47">
        <f>Úrvinnsla!R447</f>
        <v>161</v>
      </c>
      <c r="S447" s="52">
        <f>Úrvinnsla!S447</f>
        <v>-1.7413166961542045E-2</v>
      </c>
      <c r="T447" s="53">
        <f>Úrvinnsla!T447</f>
        <v>1.499208492410839E-2</v>
      </c>
      <c r="V447" s="45">
        <f>Úrvinnsla!V447</f>
        <v>9273</v>
      </c>
      <c r="W447" s="46">
        <f>Úrvinnsla!W447</f>
        <v>4402</v>
      </c>
      <c r="X447" s="47">
        <f>Úrvinnsla!X447</f>
        <v>4871</v>
      </c>
      <c r="Y447" s="10">
        <f>Úrvinnsla!Y447</f>
        <v>-1.2088956263353601E-2</v>
      </c>
      <c r="Z447" s="53">
        <f>Úrvinnsla!Z447</f>
        <v>1.3376943652611401E-2</v>
      </c>
    </row>
    <row r="448" spans="2:26" x14ac:dyDescent="0.35">
      <c r="B448" s="95" t="s">
        <v>68</v>
      </c>
      <c r="C448" s="103">
        <f>Úrvinnsla!C448</f>
        <v>87</v>
      </c>
      <c r="D448" s="104">
        <f>Úrvinnsla!D448</f>
        <v>37</v>
      </c>
      <c r="E448" s="105">
        <f>Úrvinnsla!E448</f>
        <v>50</v>
      </c>
      <c r="F448" s="106">
        <f>Úrvinnsla!F448</f>
        <v>94</v>
      </c>
      <c r="G448" s="107">
        <f>Úrvinnsla!G448</f>
        <v>45</v>
      </c>
      <c r="H448" s="108">
        <f>Úrvinnsla!H448</f>
        <v>49</v>
      </c>
      <c r="I448" s="109">
        <f>Úrvinnsla!I448</f>
        <v>15</v>
      </c>
      <c r="J448" s="104">
        <f>Úrvinnsla!J448</f>
        <v>7</v>
      </c>
      <c r="K448" s="105">
        <f>Úrvinnsla!K448</f>
        <v>8</v>
      </c>
      <c r="L448" s="106">
        <f>Úrvinnsla!L448</f>
        <v>1</v>
      </c>
      <c r="M448" s="107">
        <f>Úrvinnsla!M448</f>
        <v>1</v>
      </c>
      <c r="N448" s="108">
        <f>Úrvinnsla!N448</f>
        <v>0</v>
      </c>
      <c r="P448" s="45">
        <f>Úrvinnsla!P448</f>
        <v>197</v>
      </c>
      <c r="Q448" s="46">
        <f>Úrvinnsla!Q448</f>
        <v>90</v>
      </c>
      <c r="R448" s="47">
        <f>Úrvinnsla!R448</f>
        <v>107</v>
      </c>
      <c r="S448" s="52">
        <f>Úrvinnsla!S448</f>
        <v>-8.3806685911164917E-3</v>
      </c>
      <c r="T448" s="53">
        <f>Úrvinnsla!T448</f>
        <v>9.9636837694384948E-3</v>
      </c>
      <c r="V448" s="45">
        <f>Úrvinnsla!V448</f>
        <v>6138</v>
      </c>
      <c r="W448" s="46">
        <f>Úrvinnsla!W448</f>
        <v>2866</v>
      </c>
      <c r="X448" s="47">
        <f>Úrvinnsla!X448</f>
        <v>3272</v>
      </c>
      <c r="Y448" s="10">
        <f>Úrvinnsla!Y448</f>
        <v>-7.8707289074900991E-3</v>
      </c>
      <c r="Z448" s="53">
        <f>Úrvinnsla!Z448</f>
        <v>8.985703065355061E-3</v>
      </c>
    </row>
    <row r="449" spans="1:26" x14ac:dyDescent="0.35">
      <c r="B449" s="95" t="s">
        <v>69</v>
      </c>
      <c r="C449" s="103">
        <f>Úrvinnsla!C449</f>
        <v>41</v>
      </c>
      <c r="D449" s="104">
        <f>Úrvinnsla!D449</f>
        <v>24</v>
      </c>
      <c r="E449" s="105">
        <f>Úrvinnsla!E449</f>
        <v>17</v>
      </c>
      <c r="F449" s="106">
        <f>Úrvinnsla!F449</f>
        <v>49</v>
      </c>
      <c r="G449" s="107">
        <f>Úrvinnsla!G449</f>
        <v>24</v>
      </c>
      <c r="H449" s="108">
        <f>Úrvinnsla!H449</f>
        <v>25</v>
      </c>
      <c r="I449" s="109">
        <f>Úrvinnsla!I449</f>
        <v>12</v>
      </c>
      <c r="J449" s="104">
        <f>Úrvinnsla!J449</f>
        <v>3</v>
      </c>
      <c r="K449" s="105">
        <f>Úrvinnsla!K449</f>
        <v>9</v>
      </c>
      <c r="L449" s="106">
        <f>Úrvinnsla!L449</f>
        <v>0</v>
      </c>
      <c r="M449" s="107">
        <f>Úrvinnsla!M449</f>
        <v>0</v>
      </c>
      <c r="N449" s="108">
        <f>Úrvinnsla!N449</f>
        <v>0</v>
      </c>
      <c r="P449" s="45">
        <f>Úrvinnsla!P449</f>
        <v>102</v>
      </c>
      <c r="Q449" s="46">
        <f>Úrvinnsla!Q449</f>
        <v>51</v>
      </c>
      <c r="R449" s="47">
        <f>Úrvinnsla!R449</f>
        <v>51</v>
      </c>
      <c r="S449" s="52">
        <f>Úrvinnsla!S449</f>
        <v>-4.7490455349660119E-3</v>
      </c>
      <c r="T449" s="53">
        <f>Úrvinnsla!T449</f>
        <v>4.7490455349660119E-3</v>
      </c>
      <c r="V449" s="45">
        <f>Úrvinnsla!V449</f>
        <v>4154</v>
      </c>
      <c r="W449" s="46">
        <f>Úrvinnsla!W449</f>
        <v>1724</v>
      </c>
      <c r="X449" s="47">
        <f>Úrvinnsla!X449</f>
        <v>2430</v>
      </c>
      <c r="Y449" s="10">
        <f>Úrvinnsla!Y449</f>
        <v>-4.7345208082738774E-3</v>
      </c>
      <c r="Z449" s="53">
        <f>Úrvinnsla!Z449</f>
        <v>6.6733674965809286E-3</v>
      </c>
    </row>
    <row r="450" spans="1:26" x14ac:dyDescent="0.35">
      <c r="B450" s="95" t="s">
        <v>70</v>
      </c>
      <c r="C450" s="103">
        <f>Úrvinnsla!C450</f>
        <v>24</v>
      </c>
      <c r="D450" s="104">
        <f>Úrvinnsla!D450</f>
        <v>8</v>
      </c>
      <c r="E450" s="105">
        <f>Úrvinnsla!E450</f>
        <v>16</v>
      </c>
      <c r="F450" s="106">
        <f>Úrvinnsla!F450</f>
        <v>27</v>
      </c>
      <c r="G450" s="107">
        <f>Úrvinnsla!G450</f>
        <v>15</v>
      </c>
      <c r="H450" s="108">
        <f>Úrvinnsla!H450</f>
        <v>12</v>
      </c>
      <c r="I450" s="109">
        <f>Úrvinnsla!I450</f>
        <v>4</v>
      </c>
      <c r="J450" s="104">
        <f>Úrvinnsla!J450</f>
        <v>1</v>
      </c>
      <c r="K450" s="105">
        <f>Úrvinnsla!K450</f>
        <v>3</v>
      </c>
      <c r="L450" s="106">
        <f>Úrvinnsla!L450</f>
        <v>0</v>
      </c>
      <c r="M450" s="107">
        <f>Úrvinnsla!M450</f>
        <v>0</v>
      </c>
      <c r="N450" s="108">
        <f>Úrvinnsla!N450</f>
        <v>0</v>
      </c>
      <c r="P450" s="45">
        <f>Úrvinnsla!P450</f>
        <v>55</v>
      </c>
      <c r="Q450" s="46">
        <f>Úrvinnsla!Q450</f>
        <v>24</v>
      </c>
      <c r="R450" s="47">
        <f>Úrvinnsla!R450</f>
        <v>31</v>
      </c>
      <c r="S450" s="52">
        <f>Úrvinnsla!S450</f>
        <v>-2.2348449576310644E-3</v>
      </c>
      <c r="T450" s="53">
        <f>Úrvinnsla!T450</f>
        <v>2.8866747369401249E-3</v>
      </c>
      <c r="V450" s="45">
        <f>Úrvinnsla!V450</f>
        <v>1866</v>
      </c>
      <c r="W450" s="46">
        <f>Úrvinnsla!W450</f>
        <v>667</v>
      </c>
      <c r="X450" s="47">
        <f>Úrvinnsla!X450</f>
        <v>1199</v>
      </c>
      <c r="Y450" s="10">
        <f>Úrvinnsla!Y450</f>
        <v>-1.83174325934958E-3</v>
      </c>
      <c r="Z450" s="53">
        <f>Úrvinnsla!Z450</f>
        <v>3.2927438800002197E-3</v>
      </c>
    </row>
    <row r="451" spans="1:26" x14ac:dyDescent="0.35">
      <c r="B451" s="95" t="s">
        <v>71</v>
      </c>
      <c r="C451" s="103">
        <f>Úrvinnsla!C451</f>
        <v>3</v>
      </c>
      <c r="D451" s="104">
        <f>Úrvinnsla!D451</f>
        <v>1</v>
      </c>
      <c r="E451" s="105">
        <f>Úrvinnsla!E451</f>
        <v>2</v>
      </c>
      <c r="F451" s="106">
        <f>Úrvinnsla!F451</f>
        <v>2</v>
      </c>
      <c r="G451" s="107">
        <f>Úrvinnsla!G451</f>
        <v>1</v>
      </c>
      <c r="H451" s="108">
        <f>Úrvinnsla!H451</f>
        <v>1</v>
      </c>
      <c r="I451" s="109">
        <f>Úrvinnsla!I451</f>
        <v>3</v>
      </c>
      <c r="J451" s="104">
        <f>Úrvinnsla!J451</f>
        <v>2</v>
      </c>
      <c r="K451" s="105">
        <f>Úrvinnsla!K451</f>
        <v>1</v>
      </c>
      <c r="L451" s="106">
        <f>Úrvinnsla!L451</f>
        <v>0</v>
      </c>
      <c r="M451" s="107">
        <f>Úrvinnsla!M451</f>
        <v>0</v>
      </c>
      <c r="N451" s="108">
        <f>Úrvinnsla!N451</f>
        <v>0</v>
      </c>
      <c r="P451" s="45">
        <f>Úrvinnsla!P451</f>
        <v>8</v>
      </c>
      <c r="Q451" s="46">
        <f>Úrvinnsla!Q451</f>
        <v>4</v>
      </c>
      <c r="R451" s="47">
        <f>Úrvinnsla!R451</f>
        <v>4</v>
      </c>
      <c r="S451" s="52">
        <f>Úrvinnsla!S451</f>
        <v>-3.7247415960517741E-4</v>
      </c>
      <c r="T451" s="53">
        <f>Úrvinnsla!T451</f>
        <v>3.7247415960517741E-4</v>
      </c>
      <c r="V451" s="45">
        <f>Úrvinnsla!V451</f>
        <v>394</v>
      </c>
      <c r="W451" s="46">
        <f>Úrvinnsla!W451</f>
        <v>109</v>
      </c>
      <c r="X451" s="47">
        <f>Úrvinnsla!X451</f>
        <v>285</v>
      </c>
      <c r="Y451" s="10">
        <f>Úrvinnsla!Y451</f>
        <v>-2.9934035272729268E-4</v>
      </c>
      <c r="Z451" s="53">
        <f>Úrvinnsla!Z451</f>
        <v>7.826789039199855E-4</v>
      </c>
    </row>
    <row r="452" spans="1:26" ht="15" thickBot="1" x14ac:dyDescent="0.4">
      <c r="B452" s="95" t="s">
        <v>72</v>
      </c>
      <c r="C452" s="110">
        <f>Úrvinnsla!C452</f>
        <v>2</v>
      </c>
      <c r="D452" s="111">
        <f>Úrvinnsla!D452</f>
        <v>1</v>
      </c>
      <c r="E452" s="112">
        <f>Úrvinnsla!E452</f>
        <v>1</v>
      </c>
      <c r="F452" s="113">
        <f>Úrvinnsla!F452</f>
        <v>0</v>
      </c>
      <c r="G452" s="114">
        <f>Úrvinnsla!G452</f>
        <v>0</v>
      </c>
      <c r="H452" s="115">
        <f>Úrvinnsla!H452</f>
        <v>0</v>
      </c>
      <c r="I452" s="116">
        <f>Úrvinnsla!I452</f>
        <v>0</v>
      </c>
      <c r="J452" s="111">
        <f>Úrvinnsla!J452</f>
        <v>0</v>
      </c>
      <c r="K452" s="112">
        <f>Úrvinnsla!K452</f>
        <v>0</v>
      </c>
      <c r="L452" s="113">
        <f>Úrvinnsla!L452</f>
        <v>0</v>
      </c>
      <c r="M452" s="114">
        <f>Úrvinnsla!M452</f>
        <v>0</v>
      </c>
      <c r="N452" s="115">
        <f>Úrvinnsla!N452</f>
        <v>0</v>
      </c>
      <c r="P452" s="48">
        <f>Úrvinnsla!P452</f>
        <v>2</v>
      </c>
      <c r="Q452" s="49">
        <f>Úrvinnsla!Q452</f>
        <v>1</v>
      </c>
      <c r="R452" s="50">
        <f>Úrvinnsla!R452</f>
        <v>1</v>
      </c>
      <c r="S452" s="54">
        <f>Úrvinnsla!S452</f>
        <v>-9.3118539901294352E-5</v>
      </c>
      <c r="T452" s="55">
        <f>Úrvinnsla!T452</f>
        <v>9.3118539901294352E-5</v>
      </c>
      <c r="V452" s="48">
        <f>Úrvinnsla!V452</f>
        <v>50</v>
      </c>
      <c r="W452" s="49">
        <f>Úrvinnsla!W452</f>
        <v>11</v>
      </c>
      <c r="X452" s="50">
        <f>Úrvinnsla!X452</f>
        <v>39</v>
      </c>
      <c r="Y452" s="60">
        <f>Úrvinnsla!Y452</f>
        <v>-3.0208659449543301E-5</v>
      </c>
      <c r="Z452" s="55">
        <f>Úrvinnsla!Z452</f>
        <v>1.071034289574717E-4</v>
      </c>
    </row>
    <row r="453" spans="1:26" x14ac:dyDescent="0.35">
      <c r="C453" s="137"/>
      <c r="D453" s="137"/>
      <c r="H453" s="137"/>
      <c r="I453" s="137"/>
      <c r="J453" s="138"/>
      <c r="O453" s="2" t="s">
        <v>47</v>
      </c>
      <c r="P453" s="9">
        <f>SUM(P432:P452)</f>
        <v>10739</v>
      </c>
      <c r="Q453" s="9">
        <f>SUM(Q432:Q452)</f>
        <v>5649</v>
      </c>
      <c r="R453" s="9">
        <f>SUM(R432:R452)</f>
        <v>5090</v>
      </c>
      <c r="S453" s="10"/>
      <c r="T453" s="10"/>
      <c r="U453" s="2" t="s">
        <v>47</v>
      </c>
      <c r="V453" s="9">
        <f>SUM(V432:V452)</f>
        <v>364134</v>
      </c>
      <c r="W453" s="9">
        <f>SUM(W432:W452)</f>
        <v>186941</v>
      </c>
      <c r="X453" s="9">
        <f>SUM(X432:X452)</f>
        <v>177193</v>
      </c>
    </row>
    <row r="454" spans="1:26" ht="15" thickBot="1" x14ac:dyDescent="0.4">
      <c r="Q454" s="9"/>
    </row>
    <row r="455" spans="1:26" ht="21.5" thickBot="1" x14ac:dyDescent="0.55000000000000004">
      <c r="A455" s="2" t="s">
        <v>45</v>
      </c>
      <c r="B455" s="94">
        <v>2021</v>
      </c>
      <c r="C455" s="227" t="s">
        <v>35</v>
      </c>
      <c r="D455" s="228"/>
      <c r="E455" s="229"/>
      <c r="F455" s="227" t="s">
        <v>36</v>
      </c>
      <c r="G455" s="228"/>
      <c r="H455" s="229"/>
      <c r="I455" s="227" t="s">
        <v>37</v>
      </c>
      <c r="J455" s="228"/>
      <c r="K455" s="229"/>
      <c r="L455" s="227" t="s">
        <v>38</v>
      </c>
      <c r="M455" s="228"/>
      <c r="N455" s="229"/>
      <c r="O455" s="51"/>
      <c r="P455" s="230" t="s">
        <v>45</v>
      </c>
      <c r="Q455" s="231"/>
      <c r="R455" s="232"/>
      <c r="S455" s="233">
        <f>B455</f>
        <v>2021</v>
      </c>
      <c r="T455" s="234"/>
      <c r="V455" s="230" t="s">
        <v>46</v>
      </c>
      <c r="W455" s="231"/>
      <c r="X455" s="232"/>
      <c r="Y455" s="233">
        <f>B455</f>
        <v>2021</v>
      </c>
      <c r="Z455" s="234"/>
    </row>
    <row r="456" spans="1:26" ht="15" thickBot="1" x14ac:dyDescent="0.4">
      <c r="A456" s="2"/>
      <c r="B456" s="95"/>
      <c r="C456" s="13" t="s">
        <v>47</v>
      </c>
      <c r="D456" s="12" t="s">
        <v>48</v>
      </c>
      <c r="E456" s="14" t="s">
        <v>49</v>
      </c>
      <c r="F456" s="13" t="s">
        <v>47</v>
      </c>
      <c r="G456" s="12" t="s">
        <v>48</v>
      </c>
      <c r="H456" s="14" t="s">
        <v>49</v>
      </c>
      <c r="I456" s="13" t="s">
        <v>47</v>
      </c>
      <c r="J456" s="12" t="s">
        <v>48</v>
      </c>
      <c r="K456" s="14" t="s">
        <v>49</v>
      </c>
      <c r="L456" s="13" t="s">
        <v>47</v>
      </c>
      <c r="M456" s="12" t="s">
        <v>48</v>
      </c>
      <c r="N456" s="14" t="s">
        <v>49</v>
      </c>
      <c r="O456" s="12"/>
      <c r="P456" s="21" t="s">
        <v>47</v>
      </c>
      <c r="Q456" s="22" t="s">
        <v>48</v>
      </c>
      <c r="R456" s="23" t="s">
        <v>49</v>
      </c>
      <c r="S456" s="18" t="s">
        <v>50</v>
      </c>
      <c r="T456" s="20" t="s">
        <v>51</v>
      </c>
      <c r="U456" s="2"/>
      <c r="V456" s="15" t="s">
        <v>47</v>
      </c>
      <c r="W456" s="16" t="s">
        <v>48</v>
      </c>
      <c r="X456" s="17" t="s">
        <v>49</v>
      </c>
      <c r="Y456" s="18" t="s">
        <v>50</v>
      </c>
      <c r="Z456" s="20" t="s">
        <v>51</v>
      </c>
    </row>
    <row r="457" spans="1:26" x14ac:dyDescent="0.35">
      <c r="B457" s="95" t="s">
        <v>52</v>
      </c>
      <c r="C457" s="96">
        <f>Úrvinnsla!C457</f>
        <v>303</v>
      </c>
      <c r="D457" s="97">
        <f>Úrvinnsla!D457</f>
        <v>150</v>
      </c>
      <c r="E457" s="98">
        <f>Úrvinnsla!E457</f>
        <v>153</v>
      </c>
      <c r="F457" s="99">
        <f>Úrvinnsla!F457</f>
        <v>297</v>
      </c>
      <c r="G457" s="100">
        <f>Úrvinnsla!G457</f>
        <v>151</v>
      </c>
      <c r="H457" s="101">
        <f>Úrvinnsla!H457</f>
        <v>146</v>
      </c>
      <c r="I457" s="102">
        <f>Úrvinnsla!I457</f>
        <v>43</v>
      </c>
      <c r="J457" s="97">
        <f>Úrvinnsla!J457</f>
        <v>19</v>
      </c>
      <c r="K457" s="98">
        <f>Úrvinnsla!K457</f>
        <v>24</v>
      </c>
      <c r="L457" s="99">
        <f>Úrvinnsla!L457</f>
        <v>2</v>
      </c>
      <c r="M457" s="100">
        <f>Úrvinnsla!M457</f>
        <v>2</v>
      </c>
      <c r="N457" s="101">
        <f>Úrvinnsla!N457</f>
        <v>0</v>
      </c>
      <c r="P457" s="42">
        <f>Úrvinnsla!P457</f>
        <v>645</v>
      </c>
      <c r="Q457" s="43">
        <f>Úrvinnsla!Q457</f>
        <v>322</v>
      </c>
      <c r="R457" s="44">
        <f>Úrvinnsla!R457</f>
        <v>323</v>
      </c>
      <c r="S457" s="52">
        <f>Úrvinnsla!S457</f>
        <v>-2.9677419354838711E-2</v>
      </c>
      <c r="T457" s="53">
        <f>Úrvinnsla!T457</f>
        <v>2.9769585253456222E-2</v>
      </c>
      <c r="V457" s="42">
        <f>Úrvinnsla!V457</f>
        <v>21827</v>
      </c>
      <c r="W457" s="43">
        <f>Úrvinnsla!W457</f>
        <v>11332</v>
      </c>
      <c r="X457" s="44">
        <f>Úrvinnsla!X457</f>
        <v>10495</v>
      </c>
      <c r="Y457" s="59">
        <f>Úrvinnsla!Y457</f>
        <v>-3.0727347664808346E-2</v>
      </c>
      <c r="Z457" s="57">
        <f>Úrvinnsla!Z457</f>
        <v>2.8457775656738758E-2</v>
      </c>
    </row>
    <row r="458" spans="1:26" x14ac:dyDescent="0.35">
      <c r="B458" s="95" t="s">
        <v>53</v>
      </c>
      <c r="C458" s="103">
        <f>Úrvinnsla!C458</f>
        <v>359</v>
      </c>
      <c r="D458" s="104">
        <f>Úrvinnsla!D458</f>
        <v>193</v>
      </c>
      <c r="E458" s="105">
        <f>Úrvinnsla!E458</f>
        <v>166</v>
      </c>
      <c r="F458" s="106">
        <f>Úrvinnsla!F458</f>
        <v>348</v>
      </c>
      <c r="G458" s="107">
        <f>Úrvinnsla!G458</f>
        <v>179</v>
      </c>
      <c r="H458" s="108">
        <f>Úrvinnsla!H458</f>
        <v>169</v>
      </c>
      <c r="I458" s="109">
        <f>Úrvinnsla!I458</f>
        <v>36</v>
      </c>
      <c r="J458" s="104">
        <f>Úrvinnsla!J458</f>
        <v>14</v>
      </c>
      <c r="K458" s="105">
        <f>Úrvinnsla!K458</f>
        <v>22</v>
      </c>
      <c r="L458" s="106">
        <f>Úrvinnsla!L458</f>
        <v>0</v>
      </c>
      <c r="M458" s="107">
        <f>Úrvinnsla!M458</f>
        <v>0</v>
      </c>
      <c r="N458" s="108">
        <f>Úrvinnsla!N458</f>
        <v>0</v>
      </c>
      <c r="P458" s="45">
        <f>Úrvinnsla!P458</f>
        <v>743</v>
      </c>
      <c r="Q458" s="46">
        <f>Úrvinnsla!Q458</f>
        <v>386</v>
      </c>
      <c r="R458" s="47">
        <f>Úrvinnsla!R458</f>
        <v>357</v>
      </c>
      <c r="S458" s="52">
        <f>Úrvinnsla!S458</f>
        <v>-3.5576036866359448E-2</v>
      </c>
      <c r="T458" s="53">
        <f>Úrvinnsla!T458</f>
        <v>3.2903225806451615E-2</v>
      </c>
      <c r="V458" s="45">
        <f>Úrvinnsla!V458</f>
        <v>22823</v>
      </c>
      <c r="W458" s="46">
        <f>Úrvinnsla!W458</f>
        <v>11622</v>
      </c>
      <c r="X458" s="47">
        <f>Úrvinnsla!X458</f>
        <v>11201</v>
      </c>
      <c r="Y458" s="10">
        <f>Úrvinnsla!Y458</f>
        <v>-3.1513698778715377E-2</v>
      </c>
      <c r="Z458" s="53">
        <f>Úrvinnsla!Z458</f>
        <v>3.0372133885767587E-2</v>
      </c>
    </row>
    <row r="459" spans="1:26" x14ac:dyDescent="0.35">
      <c r="B459" s="95" t="s">
        <v>54</v>
      </c>
      <c r="C459" s="103">
        <f>Úrvinnsla!C459</f>
        <v>343</v>
      </c>
      <c r="D459" s="104">
        <f>Úrvinnsla!D459</f>
        <v>173</v>
      </c>
      <c r="E459" s="105">
        <f>Úrvinnsla!E459</f>
        <v>170</v>
      </c>
      <c r="F459" s="106">
        <f>Úrvinnsla!F459</f>
        <v>350</v>
      </c>
      <c r="G459" s="107">
        <f>Úrvinnsla!G459</f>
        <v>185</v>
      </c>
      <c r="H459" s="108">
        <f>Úrvinnsla!H459</f>
        <v>165</v>
      </c>
      <c r="I459" s="109">
        <f>Úrvinnsla!I459</f>
        <v>35</v>
      </c>
      <c r="J459" s="104">
        <f>Úrvinnsla!J459</f>
        <v>19</v>
      </c>
      <c r="K459" s="105">
        <f>Úrvinnsla!K459</f>
        <v>16</v>
      </c>
      <c r="L459" s="106">
        <f>Úrvinnsla!L459</f>
        <v>0</v>
      </c>
      <c r="M459" s="107">
        <f>Úrvinnsla!M459</f>
        <v>0</v>
      </c>
      <c r="N459" s="108">
        <f>Úrvinnsla!N459</f>
        <v>0</v>
      </c>
      <c r="P459" s="45">
        <f>Úrvinnsla!P459</f>
        <v>728</v>
      </c>
      <c r="Q459" s="46">
        <f>Úrvinnsla!Q459</f>
        <v>377</v>
      </c>
      <c r="R459" s="47">
        <f>Úrvinnsla!R459</f>
        <v>351</v>
      </c>
      <c r="S459" s="52">
        <f>Úrvinnsla!S459</f>
        <v>-3.474654377880184E-2</v>
      </c>
      <c r="T459" s="53">
        <f>Úrvinnsla!T459</f>
        <v>3.2350230414746543E-2</v>
      </c>
      <c r="V459" s="45">
        <f>Úrvinnsla!V459</f>
        <v>24339</v>
      </c>
      <c r="W459" s="46">
        <f>Úrvinnsla!W459</f>
        <v>12528</v>
      </c>
      <c r="X459" s="47">
        <f>Úrvinnsla!X459</f>
        <v>11811</v>
      </c>
      <c r="Y459" s="10">
        <f>Úrvinnsla!Y459</f>
        <v>-3.397036812078353E-2</v>
      </c>
      <c r="Z459" s="53">
        <f>Úrvinnsla!Z459</f>
        <v>3.2026182780537538E-2</v>
      </c>
    </row>
    <row r="460" spans="1:26" x14ac:dyDescent="0.35">
      <c r="B460" s="95" t="s">
        <v>55</v>
      </c>
      <c r="C460" s="103">
        <f>Úrvinnsla!C460</f>
        <v>293</v>
      </c>
      <c r="D460" s="104">
        <f>Úrvinnsla!D460</f>
        <v>147</v>
      </c>
      <c r="E460" s="105">
        <f>Úrvinnsla!E460</f>
        <v>146</v>
      </c>
      <c r="F460" s="106">
        <f>Úrvinnsla!F460</f>
        <v>295</v>
      </c>
      <c r="G460" s="107">
        <f>Úrvinnsla!G460</f>
        <v>154</v>
      </c>
      <c r="H460" s="108">
        <f>Úrvinnsla!H460</f>
        <v>141</v>
      </c>
      <c r="I460" s="109">
        <f>Úrvinnsla!I460</f>
        <v>46</v>
      </c>
      <c r="J460" s="104">
        <f>Úrvinnsla!J460</f>
        <v>17</v>
      </c>
      <c r="K460" s="105">
        <f>Úrvinnsla!K460</f>
        <v>29</v>
      </c>
      <c r="L460" s="106">
        <f>Úrvinnsla!L460</f>
        <v>2</v>
      </c>
      <c r="M460" s="107">
        <f>Úrvinnsla!M460</f>
        <v>2</v>
      </c>
      <c r="N460" s="108">
        <f>Úrvinnsla!N460</f>
        <v>0</v>
      </c>
      <c r="P460" s="45">
        <f>Úrvinnsla!P460</f>
        <v>636</v>
      </c>
      <c r="Q460" s="46">
        <f>Úrvinnsla!Q460</f>
        <v>320</v>
      </c>
      <c r="R460" s="47">
        <f>Úrvinnsla!R460</f>
        <v>316</v>
      </c>
      <c r="S460" s="52">
        <f>Úrvinnsla!S460</f>
        <v>-2.9493087557603687E-2</v>
      </c>
      <c r="T460" s="53">
        <f>Úrvinnsla!T460</f>
        <v>2.9124423963133642E-2</v>
      </c>
      <c r="V460" s="45">
        <f>Úrvinnsla!V460</f>
        <v>22303</v>
      </c>
      <c r="W460" s="46">
        <f>Úrvinnsla!W460</f>
        <v>11372</v>
      </c>
      <c r="X460" s="47">
        <f>Úrvinnsla!X460</f>
        <v>10931</v>
      </c>
      <c r="Y460" s="10">
        <f>Úrvinnsla!Y460</f>
        <v>-3.0835809887416212E-2</v>
      </c>
      <c r="Z460" s="53">
        <f>Úrvinnsla!Z460</f>
        <v>2.9640013883164493E-2</v>
      </c>
    </row>
    <row r="461" spans="1:26" x14ac:dyDescent="0.35">
      <c r="B461" s="95" t="s">
        <v>56</v>
      </c>
      <c r="C461" s="103">
        <f>Úrvinnsla!C461</f>
        <v>361</v>
      </c>
      <c r="D461" s="104">
        <f>Úrvinnsla!D461</f>
        <v>175</v>
      </c>
      <c r="E461" s="105">
        <f>Úrvinnsla!E461</f>
        <v>186</v>
      </c>
      <c r="F461" s="106">
        <f>Úrvinnsla!F461</f>
        <v>313</v>
      </c>
      <c r="G461" s="107">
        <f>Úrvinnsla!G461</f>
        <v>165</v>
      </c>
      <c r="H461" s="108">
        <f>Úrvinnsla!H461</f>
        <v>148</v>
      </c>
      <c r="I461" s="109">
        <f>Úrvinnsla!I461</f>
        <v>38</v>
      </c>
      <c r="J461" s="104">
        <f>Úrvinnsla!J461</f>
        <v>21</v>
      </c>
      <c r="K461" s="105">
        <f>Úrvinnsla!K461</f>
        <v>17</v>
      </c>
      <c r="L461" s="106">
        <f>Úrvinnsla!L461</f>
        <v>10</v>
      </c>
      <c r="M461" s="107">
        <f>Úrvinnsla!M461</f>
        <v>6</v>
      </c>
      <c r="N461" s="108">
        <f>Úrvinnsla!N461</f>
        <v>4</v>
      </c>
      <c r="P461" s="45">
        <f>Úrvinnsla!P461</f>
        <v>722</v>
      </c>
      <c r="Q461" s="46">
        <f>Úrvinnsla!Q461</f>
        <v>367</v>
      </c>
      <c r="R461" s="47">
        <f>Úrvinnsla!R461</f>
        <v>355</v>
      </c>
      <c r="S461" s="52">
        <f>Úrvinnsla!S461</f>
        <v>-3.3824884792626728E-2</v>
      </c>
      <c r="T461" s="53">
        <f>Úrvinnsla!T461</f>
        <v>3.2718894009216591E-2</v>
      </c>
      <c r="V461" s="45">
        <f>Úrvinnsla!V461</f>
        <v>25466</v>
      </c>
      <c r="W461" s="46">
        <f>Úrvinnsla!W461</f>
        <v>13059</v>
      </c>
      <c r="X461" s="47">
        <f>Úrvinnsla!X461</f>
        <v>12407</v>
      </c>
      <c r="Y461" s="10">
        <f>Úrvinnsla!Y461</f>
        <v>-3.5410204125902948E-2</v>
      </c>
      <c r="Z461" s="53">
        <f>Úrvinnsla!Z461</f>
        <v>3.3642269897394737E-2</v>
      </c>
    </row>
    <row r="462" spans="1:26" x14ac:dyDescent="0.35">
      <c r="B462" s="95" t="s">
        <v>57</v>
      </c>
      <c r="C462" s="103">
        <f>Úrvinnsla!C462</f>
        <v>383</v>
      </c>
      <c r="D462" s="104">
        <f>Úrvinnsla!D462</f>
        <v>221</v>
      </c>
      <c r="E462" s="105">
        <f>Úrvinnsla!E462</f>
        <v>162</v>
      </c>
      <c r="F462" s="106">
        <f>Úrvinnsla!F462</f>
        <v>344</v>
      </c>
      <c r="G462" s="107">
        <f>Úrvinnsla!G462</f>
        <v>166</v>
      </c>
      <c r="H462" s="108">
        <f>Úrvinnsla!H462</f>
        <v>178</v>
      </c>
      <c r="I462" s="109">
        <f>Úrvinnsla!I462</f>
        <v>40</v>
      </c>
      <c r="J462" s="104">
        <f>Úrvinnsla!J462</f>
        <v>20</v>
      </c>
      <c r="K462" s="105">
        <f>Úrvinnsla!K462</f>
        <v>20</v>
      </c>
      <c r="L462" s="106">
        <f>Úrvinnsla!L462</f>
        <v>9</v>
      </c>
      <c r="M462" s="107">
        <f>Úrvinnsla!M462</f>
        <v>9</v>
      </c>
      <c r="N462" s="108">
        <f>Úrvinnsla!N462</f>
        <v>0</v>
      </c>
      <c r="P462" s="45">
        <f>Úrvinnsla!P462</f>
        <v>776</v>
      </c>
      <c r="Q462" s="46">
        <f>Úrvinnsla!Q462</f>
        <v>416</v>
      </c>
      <c r="R462" s="47">
        <f>Úrvinnsla!R462</f>
        <v>360</v>
      </c>
      <c r="S462" s="52">
        <f>Úrvinnsla!S462</f>
        <v>-3.8341013824884793E-2</v>
      </c>
      <c r="T462" s="53">
        <f>Úrvinnsla!T462</f>
        <v>3.3179723502304151E-2</v>
      </c>
      <c r="V462" s="45">
        <f>Úrvinnsla!V462</f>
        <v>30221</v>
      </c>
      <c r="W462" s="46">
        <f>Úrvinnsla!W462</f>
        <v>16033</v>
      </c>
      <c r="X462" s="47">
        <f>Úrvinnsla!X462</f>
        <v>14188</v>
      </c>
      <c r="Y462" s="10">
        <f>Úrvinnsla!Y462</f>
        <v>-4.3474370376797758E-2</v>
      </c>
      <c r="Z462" s="53">
        <f>Úrvinnsla!Z462</f>
        <v>3.8471550359009954E-2</v>
      </c>
    </row>
    <row r="463" spans="1:26" x14ac:dyDescent="0.35">
      <c r="B463" s="95" t="s">
        <v>58</v>
      </c>
      <c r="C463" s="103">
        <f>Úrvinnsla!C463</f>
        <v>374</v>
      </c>
      <c r="D463" s="104">
        <f>Úrvinnsla!D463</f>
        <v>205</v>
      </c>
      <c r="E463" s="105">
        <f>Úrvinnsla!E463</f>
        <v>169</v>
      </c>
      <c r="F463" s="106">
        <f>Úrvinnsla!F463</f>
        <v>340</v>
      </c>
      <c r="G463" s="107">
        <f>Úrvinnsla!G463</f>
        <v>187</v>
      </c>
      <c r="H463" s="108">
        <f>Úrvinnsla!H463</f>
        <v>153</v>
      </c>
      <c r="I463" s="109">
        <f>Úrvinnsla!I463</f>
        <v>48</v>
      </c>
      <c r="J463" s="104">
        <f>Úrvinnsla!J463</f>
        <v>25</v>
      </c>
      <c r="K463" s="105">
        <f>Úrvinnsla!K463</f>
        <v>23</v>
      </c>
      <c r="L463" s="106">
        <f>Úrvinnsla!L463</f>
        <v>14</v>
      </c>
      <c r="M463" s="107">
        <f>Úrvinnsla!M463</f>
        <v>9</v>
      </c>
      <c r="N463" s="108">
        <f>Úrvinnsla!N463</f>
        <v>5</v>
      </c>
      <c r="P463" s="45">
        <f>Úrvinnsla!P463</f>
        <v>776</v>
      </c>
      <c r="Q463" s="46">
        <f>Úrvinnsla!Q463</f>
        <v>426</v>
      </c>
      <c r="R463" s="47">
        <f>Úrvinnsla!R463</f>
        <v>350</v>
      </c>
      <c r="S463" s="52">
        <f>Úrvinnsla!S463</f>
        <v>-3.9262672811059905E-2</v>
      </c>
      <c r="T463" s="53">
        <f>Úrvinnsla!T463</f>
        <v>3.2258064516129031E-2</v>
      </c>
      <c r="V463" s="45">
        <f>Úrvinnsla!V463</f>
        <v>28724</v>
      </c>
      <c r="W463" s="46">
        <f>Úrvinnsla!W463</f>
        <v>15520</v>
      </c>
      <c r="X463" s="47">
        <f>Úrvinnsla!X463</f>
        <v>13204</v>
      </c>
      <c r="Y463" s="10">
        <f>Úrvinnsla!Y463</f>
        <v>-4.2083342371851885E-2</v>
      </c>
      <c r="Z463" s="53">
        <f>Úrvinnsla!Z463</f>
        <v>3.5803379682856462E-2</v>
      </c>
    </row>
    <row r="464" spans="1:26" x14ac:dyDescent="0.35">
      <c r="B464" s="95" t="s">
        <v>59</v>
      </c>
      <c r="C464" s="103">
        <f>Úrvinnsla!C464</f>
        <v>385</v>
      </c>
      <c r="D464" s="104">
        <f>Úrvinnsla!D464</f>
        <v>209</v>
      </c>
      <c r="E464" s="105">
        <f>Úrvinnsla!E464</f>
        <v>176</v>
      </c>
      <c r="F464" s="106">
        <f>Úrvinnsla!F464</f>
        <v>322</v>
      </c>
      <c r="G464" s="107">
        <f>Úrvinnsla!G464</f>
        <v>170</v>
      </c>
      <c r="H464" s="108">
        <f>Úrvinnsla!H464</f>
        <v>152</v>
      </c>
      <c r="I464" s="109">
        <f>Úrvinnsla!I464</f>
        <v>30</v>
      </c>
      <c r="J464" s="104">
        <f>Úrvinnsla!J464</f>
        <v>20</v>
      </c>
      <c r="K464" s="105">
        <f>Úrvinnsla!K464</f>
        <v>10</v>
      </c>
      <c r="L464" s="106">
        <f>Úrvinnsla!L464</f>
        <v>6</v>
      </c>
      <c r="M464" s="107">
        <f>Úrvinnsla!M464</f>
        <v>4</v>
      </c>
      <c r="N464" s="108">
        <f>Úrvinnsla!N464</f>
        <v>2</v>
      </c>
      <c r="P464" s="45">
        <f>Úrvinnsla!P464</f>
        <v>743</v>
      </c>
      <c r="Q464" s="46">
        <f>Úrvinnsla!Q464</f>
        <v>403</v>
      </c>
      <c r="R464" s="47">
        <f>Úrvinnsla!R464</f>
        <v>340</v>
      </c>
      <c r="S464" s="52">
        <f>Úrvinnsla!S464</f>
        <v>-3.7142857142857144E-2</v>
      </c>
      <c r="T464" s="53">
        <f>Úrvinnsla!T464</f>
        <v>3.1336405529953919E-2</v>
      </c>
      <c r="V464" s="45">
        <f>Úrvinnsla!V464</f>
        <v>26066</v>
      </c>
      <c r="W464" s="46">
        <f>Úrvinnsla!W464</f>
        <v>13876</v>
      </c>
      <c r="X464" s="47">
        <f>Úrvinnsla!X464</f>
        <v>12190</v>
      </c>
      <c r="Y464" s="10">
        <f>Úrvinnsla!Y464</f>
        <v>-3.7625545022668606E-2</v>
      </c>
      <c r="Z464" s="53">
        <f>Úrvinnsla!Z464</f>
        <v>3.3053862339747067E-2</v>
      </c>
    </row>
    <row r="465" spans="1:26" x14ac:dyDescent="0.35">
      <c r="B465" s="95" t="s">
        <v>60</v>
      </c>
      <c r="C465" s="103">
        <f>Úrvinnsla!C465</f>
        <v>276</v>
      </c>
      <c r="D465" s="104">
        <f>Úrvinnsla!D465</f>
        <v>156</v>
      </c>
      <c r="E465" s="105">
        <f>Úrvinnsla!E465</f>
        <v>120</v>
      </c>
      <c r="F465" s="106">
        <f>Úrvinnsla!F465</f>
        <v>303</v>
      </c>
      <c r="G465" s="107">
        <f>Úrvinnsla!G465</f>
        <v>159</v>
      </c>
      <c r="H465" s="108">
        <f>Úrvinnsla!H465</f>
        <v>144</v>
      </c>
      <c r="I465" s="109">
        <f>Úrvinnsla!I465</f>
        <v>40</v>
      </c>
      <c r="J465" s="104">
        <f>Úrvinnsla!J465</f>
        <v>14</v>
      </c>
      <c r="K465" s="105">
        <f>Úrvinnsla!K465</f>
        <v>26</v>
      </c>
      <c r="L465" s="106">
        <f>Úrvinnsla!L465</f>
        <v>6</v>
      </c>
      <c r="M465" s="107">
        <f>Úrvinnsla!M465</f>
        <v>4</v>
      </c>
      <c r="N465" s="108">
        <f>Úrvinnsla!N465</f>
        <v>2</v>
      </c>
      <c r="P465" s="45">
        <f>Úrvinnsla!P465</f>
        <v>625</v>
      </c>
      <c r="Q465" s="46">
        <f>Úrvinnsla!Q465</f>
        <v>333</v>
      </c>
      <c r="R465" s="47">
        <f>Úrvinnsla!R465</f>
        <v>292</v>
      </c>
      <c r="S465" s="52">
        <f>Úrvinnsla!S465</f>
        <v>-3.0691244239631335E-2</v>
      </c>
      <c r="T465" s="53">
        <f>Úrvinnsla!T465</f>
        <v>2.6912442396313366E-2</v>
      </c>
      <c r="V465" s="45">
        <f>Úrvinnsla!V465</f>
        <v>24616</v>
      </c>
      <c r="W465" s="46">
        <f>Úrvinnsla!W465</f>
        <v>12858</v>
      </c>
      <c r="X465" s="47">
        <f>Úrvinnsla!X465</f>
        <v>11758</v>
      </c>
      <c r="Y465" s="10">
        <f>Úrvinnsla!Y465</f>
        <v>-3.4865181457298423E-2</v>
      </c>
      <c r="Z465" s="53">
        <f>Úrvinnsla!Z465</f>
        <v>3.1882470335582114E-2</v>
      </c>
    </row>
    <row r="466" spans="1:26" x14ac:dyDescent="0.35">
      <c r="B466" s="95" t="s">
        <v>61</v>
      </c>
      <c r="C466" s="103">
        <f>Úrvinnsla!C466</f>
        <v>278</v>
      </c>
      <c r="D466" s="104">
        <f>Úrvinnsla!D466</f>
        <v>144</v>
      </c>
      <c r="E466" s="105">
        <f>Úrvinnsla!E466</f>
        <v>134</v>
      </c>
      <c r="F466" s="106">
        <f>Úrvinnsla!F466</f>
        <v>319</v>
      </c>
      <c r="G466" s="107">
        <f>Úrvinnsla!G466</f>
        <v>152</v>
      </c>
      <c r="H466" s="108">
        <f>Úrvinnsla!H466</f>
        <v>167</v>
      </c>
      <c r="I466" s="109">
        <f>Úrvinnsla!I466</f>
        <v>28</v>
      </c>
      <c r="J466" s="104">
        <f>Úrvinnsla!J466</f>
        <v>17</v>
      </c>
      <c r="K466" s="105">
        <f>Úrvinnsla!K466</f>
        <v>11</v>
      </c>
      <c r="L466" s="106">
        <f>Úrvinnsla!L466</f>
        <v>2</v>
      </c>
      <c r="M466" s="107">
        <f>Úrvinnsla!M466</f>
        <v>1</v>
      </c>
      <c r="N466" s="108">
        <f>Úrvinnsla!N466</f>
        <v>1</v>
      </c>
      <c r="P466" s="45">
        <f>Úrvinnsla!P466</f>
        <v>627</v>
      </c>
      <c r="Q466" s="46">
        <f>Úrvinnsla!Q466</f>
        <v>314</v>
      </c>
      <c r="R466" s="47">
        <f>Úrvinnsla!R466</f>
        <v>313</v>
      </c>
      <c r="S466" s="52">
        <f>Úrvinnsla!S466</f>
        <v>-2.8940092165898618E-2</v>
      </c>
      <c r="T466" s="53">
        <f>Úrvinnsla!T466</f>
        <v>2.8847926267281106E-2</v>
      </c>
      <c r="V466" s="45">
        <f>Úrvinnsla!V466</f>
        <v>23513</v>
      </c>
      <c r="W466" s="46">
        <f>Úrvinnsla!W466</f>
        <v>12207</v>
      </c>
      <c r="X466" s="47">
        <f>Úrvinnsla!X466</f>
        <v>11306</v>
      </c>
      <c r="Y466" s="10">
        <f>Úrvinnsla!Y466</f>
        <v>-3.3099958784355406E-2</v>
      </c>
      <c r="Z466" s="53">
        <f>Úrvinnsla!Z466</f>
        <v>3.0656847220113234E-2</v>
      </c>
    </row>
    <row r="467" spans="1:26" x14ac:dyDescent="0.35">
      <c r="B467" s="95" t="s">
        <v>62</v>
      </c>
      <c r="C467" s="103">
        <f>Úrvinnsla!C467</f>
        <v>322</v>
      </c>
      <c r="D467" s="104">
        <f>Úrvinnsla!D467</f>
        <v>173</v>
      </c>
      <c r="E467" s="105">
        <f>Úrvinnsla!E467</f>
        <v>149</v>
      </c>
      <c r="F467" s="106">
        <f>Úrvinnsla!F467</f>
        <v>287</v>
      </c>
      <c r="G467" s="107">
        <f>Úrvinnsla!G467</f>
        <v>151</v>
      </c>
      <c r="H467" s="108">
        <f>Úrvinnsla!H467</f>
        <v>136</v>
      </c>
      <c r="I467" s="109">
        <f>Úrvinnsla!I467</f>
        <v>33</v>
      </c>
      <c r="J467" s="104">
        <f>Úrvinnsla!J467</f>
        <v>18</v>
      </c>
      <c r="K467" s="105">
        <f>Úrvinnsla!K467</f>
        <v>15</v>
      </c>
      <c r="L467" s="106">
        <f>Úrvinnsla!L467</f>
        <v>7</v>
      </c>
      <c r="M467" s="107">
        <f>Úrvinnsla!M467</f>
        <v>5</v>
      </c>
      <c r="N467" s="108">
        <f>Úrvinnsla!N467</f>
        <v>2</v>
      </c>
      <c r="P467" s="45">
        <f>Úrvinnsla!P467</f>
        <v>649</v>
      </c>
      <c r="Q467" s="46">
        <f>Úrvinnsla!Q467</f>
        <v>347</v>
      </c>
      <c r="R467" s="47">
        <f>Úrvinnsla!R467</f>
        <v>302</v>
      </c>
      <c r="S467" s="52">
        <f>Úrvinnsla!S467</f>
        <v>-3.1981566820276495E-2</v>
      </c>
      <c r="T467" s="53">
        <f>Úrvinnsla!T467</f>
        <v>2.7834101382488478E-2</v>
      </c>
      <c r="V467" s="45">
        <f>Úrvinnsla!V467</f>
        <v>21713</v>
      </c>
      <c r="W467" s="46">
        <f>Úrvinnsla!W467</f>
        <v>11058</v>
      </c>
      <c r="X467" s="47">
        <f>Úrvinnsla!X467</f>
        <v>10655</v>
      </c>
      <c r="Y467" s="10">
        <f>Úrvinnsla!Y467</f>
        <v>-2.9984381439944467E-2</v>
      </c>
      <c r="Z467" s="53">
        <f>Úrvinnsla!Z467</f>
        <v>2.889162454717022E-2</v>
      </c>
    </row>
    <row r="468" spans="1:26" x14ac:dyDescent="0.35">
      <c r="B468" s="95" t="s">
        <v>63</v>
      </c>
      <c r="C468" s="103">
        <f>Úrvinnsla!C468</f>
        <v>338</v>
      </c>
      <c r="D468" s="104">
        <f>Úrvinnsla!D468</f>
        <v>183</v>
      </c>
      <c r="E468" s="105">
        <f>Úrvinnsla!E468</f>
        <v>155</v>
      </c>
      <c r="F468" s="106">
        <f>Úrvinnsla!F468</f>
        <v>326</v>
      </c>
      <c r="G468" s="107">
        <f>Úrvinnsla!G468</f>
        <v>161</v>
      </c>
      <c r="H468" s="108">
        <f>Úrvinnsla!H468</f>
        <v>165</v>
      </c>
      <c r="I468" s="109">
        <f>Úrvinnsla!I468</f>
        <v>46</v>
      </c>
      <c r="J468" s="104">
        <f>Úrvinnsla!J468</f>
        <v>22</v>
      </c>
      <c r="K468" s="105">
        <f>Úrvinnsla!K468</f>
        <v>24</v>
      </c>
      <c r="L468" s="106">
        <f>Úrvinnsla!L468</f>
        <v>15</v>
      </c>
      <c r="M468" s="107">
        <f>Úrvinnsla!M468</f>
        <v>9</v>
      </c>
      <c r="N468" s="108">
        <f>Úrvinnsla!N468</f>
        <v>6</v>
      </c>
      <c r="P468" s="45">
        <f>Úrvinnsla!P468</f>
        <v>725</v>
      </c>
      <c r="Q468" s="46">
        <f>Úrvinnsla!Q468</f>
        <v>375</v>
      </c>
      <c r="R468" s="47">
        <f>Úrvinnsla!R468</f>
        <v>350</v>
      </c>
      <c r="S468" s="52">
        <f>Úrvinnsla!S468</f>
        <v>-3.4562211981566823E-2</v>
      </c>
      <c r="T468" s="53">
        <f>Úrvinnsla!T468</f>
        <v>3.2258064516129031E-2</v>
      </c>
      <c r="V468" s="45">
        <f>Úrvinnsla!V468</f>
        <v>21958</v>
      </c>
      <c r="W468" s="46">
        <f>Úrvinnsla!W468</f>
        <v>10947</v>
      </c>
      <c r="X468" s="47">
        <f>Úrvinnsla!X468</f>
        <v>11011</v>
      </c>
      <c r="Y468" s="10">
        <f>Úrvinnsla!Y468</f>
        <v>-2.9683398772207641E-2</v>
      </c>
      <c r="Z468" s="53">
        <f>Úrvinnsla!Z468</f>
        <v>2.9856938328380225E-2</v>
      </c>
    </row>
    <row r="469" spans="1:26" x14ac:dyDescent="0.35">
      <c r="B469" s="95" t="s">
        <v>64</v>
      </c>
      <c r="C469" s="103">
        <f>Úrvinnsla!C469</f>
        <v>299</v>
      </c>
      <c r="D469" s="104">
        <f>Úrvinnsla!D469</f>
        <v>165</v>
      </c>
      <c r="E469" s="105">
        <f>Úrvinnsla!E469</f>
        <v>134</v>
      </c>
      <c r="F469" s="106">
        <f>Úrvinnsla!F469</f>
        <v>321</v>
      </c>
      <c r="G469" s="107">
        <f>Úrvinnsla!G469</f>
        <v>170</v>
      </c>
      <c r="H469" s="108">
        <f>Úrvinnsla!H469</f>
        <v>151</v>
      </c>
      <c r="I469" s="109">
        <f>Úrvinnsla!I469</f>
        <v>49</v>
      </c>
      <c r="J469" s="104">
        <f>Úrvinnsla!J469</f>
        <v>28</v>
      </c>
      <c r="K469" s="105">
        <f>Úrvinnsla!K469</f>
        <v>21</v>
      </c>
      <c r="L469" s="106">
        <f>Úrvinnsla!L469</f>
        <v>6</v>
      </c>
      <c r="M469" s="107">
        <f>Úrvinnsla!M469</f>
        <v>3</v>
      </c>
      <c r="N469" s="108">
        <f>Úrvinnsla!N469</f>
        <v>3</v>
      </c>
      <c r="P469" s="45">
        <f>Úrvinnsla!P469</f>
        <v>675</v>
      </c>
      <c r="Q469" s="46">
        <f>Úrvinnsla!Q469</f>
        <v>366</v>
      </c>
      <c r="R469" s="47">
        <f>Úrvinnsla!R469</f>
        <v>309</v>
      </c>
      <c r="S469" s="52">
        <f>Úrvinnsla!S469</f>
        <v>-3.3732718894009216E-2</v>
      </c>
      <c r="T469" s="53">
        <f>Úrvinnsla!T469</f>
        <v>2.8479262672811059E-2</v>
      </c>
      <c r="V469" s="45">
        <f>Úrvinnsla!V469</f>
        <v>20864</v>
      </c>
      <c r="W469" s="46">
        <f>Úrvinnsla!W469</f>
        <v>10535</v>
      </c>
      <c r="X469" s="47">
        <f>Úrvinnsla!X469</f>
        <v>10329</v>
      </c>
      <c r="Y469" s="10">
        <f>Úrvinnsla!Y469</f>
        <v>-2.8566237879346625E-2</v>
      </c>
      <c r="Z469" s="53">
        <f>Úrvinnsla!Z469</f>
        <v>2.8007657432916114E-2</v>
      </c>
    </row>
    <row r="470" spans="1:26" x14ac:dyDescent="0.35">
      <c r="B470" s="95" t="s">
        <v>65</v>
      </c>
      <c r="C470" s="103">
        <f>Úrvinnsla!C470</f>
        <v>222</v>
      </c>
      <c r="D470" s="104">
        <f>Úrvinnsla!D470</f>
        <v>133</v>
      </c>
      <c r="E470" s="105">
        <f>Úrvinnsla!E470</f>
        <v>89</v>
      </c>
      <c r="F470" s="106">
        <f>Úrvinnsla!F470</f>
        <v>282</v>
      </c>
      <c r="G470" s="107">
        <f>Úrvinnsla!G470</f>
        <v>148</v>
      </c>
      <c r="H470" s="108">
        <f>Úrvinnsla!H470</f>
        <v>134</v>
      </c>
      <c r="I470" s="109">
        <f>Úrvinnsla!I470</f>
        <v>41</v>
      </c>
      <c r="J470" s="104">
        <f>Úrvinnsla!J470</f>
        <v>24</v>
      </c>
      <c r="K470" s="105">
        <f>Úrvinnsla!K470</f>
        <v>17</v>
      </c>
      <c r="L470" s="106">
        <f>Úrvinnsla!L470</f>
        <v>11</v>
      </c>
      <c r="M470" s="107">
        <f>Úrvinnsla!M470</f>
        <v>8</v>
      </c>
      <c r="N470" s="108">
        <f>Úrvinnsla!N470</f>
        <v>3</v>
      </c>
      <c r="P470" s="45">
        <f>Úrvinnsla!P470</f>
        <v>556</v>
      </c>
      <c r="Q470" s="46">
        <f>Úrvinnsla!Q470</f>
        <v>313</v>
      </c>
      <c r="R470" s="47">
        <f>Úrvinnsla!R470</f>
        <v>243</v>
      </c>
      <c r="S470" s="52">
        <f>Úrvinnsla!S470</f>
        <v>-2.8847926267281106E-2</v>
      </c>
      <c r="T470" s="53">
        <f>Úrvinnsla!T470</f>
        <v>2.2396313364055301E-2</v>
      </c>
      <c r="V470" s="45">
        <f>Úrvinnsla!V470</f>
        <v>17415</v>
      </c>
      <c r="W470" s="46">
        <f>Úrvinnsla!W470</f>
        <v>8672</v>
      </c>
      <c r="X470" s="47">
        <f>Úrvinnsla!X470</f>
        <v>8743</v>
      </c>
      <c r="Y470" s="10">
        <f>Úrvinnsla!Y470</f>
        <v>-2.3514609861385278E-2</v>
      </c>
      <c r="Z470" s="53">
        <f>Úrvinnsla!Z470</f>
        <v>2.3707130306514241E-2</v>
      </c>
    </row>
    <row r="471" spans="1:26" x14ac:dyDescent="0.35">
      <c r="B471" s="95" t="s">
        <v>66</v>
      </c>
      <c r="C471" s="103">
        <f>Úrvinnsla!C471</f>
        <v>224</v>
      </c>
      <c r="D471" s="104">
        <f>Úrvinnsla!D471</f>
        <v>119</v>
      </c>
      <c r="E471" s="105">
        <f>Úrvinnsla!E471</f>
        <v>105</v>
      </c>
      <c r="F471" s="106">
        <f>Úrvinnsla!F471</f>
        <v>205</v>
      </c>
      <c r="G471" s="107">
        <f>Úrvinnsla!G471</f>
        <v>121</v>
      </c>
      <c r="H471" s="108">
        <f>Úrvinnsla!H471</f>
        <v>84</v>
      </c>
      <c r="I471" s="109">
        <f>Úrvinnsla!I471</f>
        <v>40</v>
      </c>
      <c r="J471" s="104">
        <f>Úrvinnsla!J471</f>
        <v>22</v>
      </c>
      <c r="K471" s="105">
        <f>Úrvinnsla!K471</f>
        <v>18</v>
      </c>
      <c r="L471" s="106">
        <f>Úrvinnsla!L471</f>
        <v>4</v>
      </c>
      <c r="M471" s="107">
        <f>Úrvinnsla!M471</f>
        <v>3</v>
      </c>
      <c r="N471" s="108">
        <f>Úrvinnsla!N471</f>
        <v>1</v>
      </c>
      <c r="P471" s="45">
        <f>Úrvinnsla!P471</f>
        <v>473</v>
      </c>
      <c r="Q471" s="46">
        <f>Úrvinnsla!Q471</f>
        <v>265</v>
      </c>
      <c r="R471" s="47">
        <f>Úrvinnsla!R471</f>
        <v>208</v>
      </c>
      <c r="S471" s="52">
        <f>Úrvinnsla!S471</f>
        <v>-2.4423963133640553E-2</v>
      </c>
      <c r="T471" s="53">
        <f>Úrvinnsla!T471</f>
        <v>1.9170506912442396E-2</v>
      </c>
      <c r="V471" s="45">
        <f>Úrvinnsla!V471</f>
        <v>14168</v>
      </c>
      <c r="W471" s="46">
        <f>Úrvinnsla!W471</f>
        <v>7140</v>
      </c>
      <c r="X471" s="47">
        <f>Úrvinnsla!X471</f>
        <v>7028</v>
      </c>
      <c r="Y471" s="10">
        <f>Úrvinnsla!Y471</f>
        <v>-1.9360506735504025E-2</v>
      </c>
      <c r="Z471" s="53">
        <f>Úrvinnsla!Z471</f>
        <v>1.9056812512201999E-2</v>
      </c>
    </row>
    <row r="472" spans="1:26" x14ac:dyDescent="0.35">
      <c r="B472" s="95" t="s">
        <v>67</v>
      </c>
      <c r="C472" s="103">
        <f>Úrvinnsla!C472</f>
        <v>171</v>
      </c>
      <c r="D472" s="104">
        <f>Úrvinnsla!D472</f>
        <v>91</v>
      </c>
      <c r="E472" s="105">
        <f>Úrvinnsla!E472</f>
        <v>80</v>
      </c>
      <c r="F472" s="106">
        <f>Úrvinnsla!F472</f>
        <v>180</v>
      </c>
      <c r="G472" s="107">
        <f>Úrvinnsla!G472</f>
        <v>95</v>
      </c>
      <c r="H472" s="108">
        <f>Úrvinnsla!H472</f>
        <v>85</v>
      </c>
      <c r="I472" s="109">
        <f>Úrvinnsla!I472</f>
        <v>25</v>
      </c>
      <c r="J472" s="104">
        <f>Úrvinnsla!J472</f>
        <v>13</v>
      </c>
      <c r="K472" s="105">
        <f>Úrvinnsla!K472</f>
        <v>12</v>
      </c>
      <c r="L472" s="106">
        <f>Úrvinnsla!L472</f>
        <v>3</v>
      </c>
      <c r="M472" s="107">
        <f>Úrvinnsla!M472</f>
        <v>1</v>
      </c>
      <c r="N472" s="108">
        <f>Úrvinnsla!N472</f>
        <v>2</v>
      </c>
      <c r="P472" s="45">
        <f>Úrvinnsla!P472</f>
        <v>379</v>
      </c>
      <c r="Q472" s="46">
        <f>Úrvinnsla!Q472</f>
        <v>200</v>
      </c>
      <c r="R472" s="47">
        <f>Úrvinnsla!R472</f>
        <v>179</v>
      </c>
      <c r="S472" s="52">
        <f>Úrvinnsla!S472</f>
        <v>-1.8433179723502304E-2</v>
      </c>
      <c r="T472" s="53">
        <f>Úrvinnsla!T472</f>
        <v>1.6497695852534563E-2</v>
      </c>
      <c r="V472" s="45">
        <f>Úrvinnsla!V472</f>
        <v>9981</v>
      </c>
      <c r="W472" s="46">
        <f>Úrvinnsla!W472</f>
        <v>4795</v>
      </c>
      <c r="X472" s="47">
        <f>Úrvinnsla!X472</f>
        <v>5186</v>
      </c>
      <c r="Y472" s="10">
        <f>Úrvinnsla!Y472</f>
        <v>-1.3001908935117899E-2</v>
      </c>
      <c r="Z472" s="53">
        <f>Úrvinnsla!Z472</f>
        <v>1.4062127161109786E-2</v>
      </c>
    </row>
    <row r="473" spans="1:26" x14ac:dyDescent="0.35">
      <c r="B473" s="95" t="s">
        <v>68</v>
      </c>
      <c r="C473" s="103">
        <f>Úrvinnsla!C473</f>
        <v>76</v>
      </c>
      <c r="D473" s="104">
        <f>Úrvinnsla!D473</f>
        <v>33</v>
      </c>
      <c r="E473" s="105">
        <f>Úrvinnsla!E473</f>
        <v>43</v>
      </c>
      <c r="F473" s="106">
        <f>Úrvinnsla!F473</f>
        <v>106</v>
      </c>
      <c r="G473" s="107">
        <f>Úrvinnsla!G473</f>
        <v>56</v>
      </c>
      <c r="H473" s="108">
        <f>Úrvinnsla!H473</f>
        <v>50</v>
      </c>
      <c r="I473" s="109">
        <f>Úrvinnsla!I473</f>
        <v>15</v>
      </c>
      <c r="J473" s="104">
        <f>Úrvinnsla!J473</f>
        <v>7</v>
      </c>
      <c r="K473" s="105">
        <f>Úrvinnsla!K473</f>
        <v>8</v>
      </c>
      <c r="L473" s="106">
        <f>Úrvinnsla!L473</f>
        <v>1</v>
      </c>
      <c r="M473" s="107">
        <f>Úrvinnsla!M473</f>
        <v>1</v>
      </c>
      <c r="N473" s="108">
        <f>Úrvinnsla!N473</f>
        <v>0</v>
      </c>
      <c r="P473" s="45">
        <f>Úrvinnsla!P473</f>
        <v>198</v>
      </c>
      <c r="Q473" s="46">
        <f>Úrvinnsla!Q473</f>
        <v>97</v>
      </c>
      <c r="R473" s="47">
        <f>Úrvinnsla!R473</f>
        <v>101</v>
      </c>
      <c r="S473" s="52">
        <f>Úrvinnsla!S473</f>
        <v>-8.9400921658986179E-3</v>
      </c>
      <c r="T473" s="53">
        <f>Úrvinnsla!T473</f>
        <v>9.308755760368664E-3</v>
      </c>
      <c r="V473" s="45">
        <f>Úrvinnsla!V473</f>
        <v>6245</v>
      </c>
      <c r="W473" s="46">
        <f>Úrvinnsla!W473</f>
        <v>2905</v>
      </c>
      <c r="X473" s="47">
        <f>Úrvinnsla!X473</f>
        <v>3340</v>
      </c>
      <c r="Y473" s="10">
        <f>Úrvinnsla!Y473</f>
        <v>-7.8770689168962457E-3</v>
      </c>
      <c r="Z473" s="53">
        <f>Úrvinnsla!Z473</f>
        <v>9.0565955877567848E-3</v>
      </c>
    </row>
    <row r="474" spans="1:26" x14ac:dyDescent="0.35">
      <c r="B474" s="95" t="s">
        <v>69</v>
      </c>
      <c r="C474" s="103">
        <f>Úrvinnsla!C474</f>
        <v>45</v>
      </c>
      <c r="D474" s="104">
        <f>Úrvinnsla!D474</f>
        <v>23</v>
      </c>
      <c r="E474" s="105">
        <f>Úrvinnsla!E474</f>
        <v>22</v>
      </c>
      <c r="F474" s="106">
        <f>Úrvinnsla!F474</f>
        <v>52</v>
      </c>
      <c r="G474" s="107">
        <f>Úrvinnsla!G474</f>
        <v>25</v>
      </c>
      <c r="H474" s="108">
        <f>Úrvinnsla!H474</f>
        <v>27</v>
      </c>
      <c r="I474" s="109">
        <f>Úrvinnsla!I474</f>
        <v>12</v>
      </c>
      <c r="J474" s="104">
        <f>Úrvinnsla!J474</f>
        <v>2</v>
      </c>
      <c r="K474" s="105">
        <f>Úrvinnsla!K474</f>
        <v>10</v>
      </c>
      <c r="L474" s="106">
        <f>Úrvinnsla!L474</f>
        <v>0</v>
      </c>
      <c r="M474" s="107">
        <f>Úrvinnsla!M474</f>
        <v>0</v>
      </c>
      <c r="N474" s="108">
        <f>Úrvinnsla!N474</f>
        <v>0</v>
      </c>
      <c r="P474" s="45">
        <f>Úrvinnsla!P474</f>
        <v>109</v>
      </c>
      <c r="Q474" s="46">
        <f>Úrvinnsla!Q474</f>
        <v>50</v>
      </c>
      <c r="R474" s="47">
        <f>Úrvinnsla!R474</f>
        <v>59</v>
      </c>
      <c r="S474" s="52">
        <f>Úrvinnsla!S474</f>
        <v>-4.608294930875576E-3</v>
      </c>
      <c r="T474" s="53">
        <f>Úrvinnsla!T474</f>
        <v>5.4377880184331802E-3</v>
      </c>
      <c r="V474" s="45">
        <f>Úrvinnsla!V474</f>
        <v>4072</v>
      </c>
      <c r="W474" s="46">
        <f>Úrvinnsla!W474</f>
        <v>1729</v>
      </c>
      <c r="X474" s="47">
        <f>Úrvinnsla!X474</f>
        <v>2343</v>
      </c>
      <c r="Y474" s="10">
        <f>Úrvinnsla!Y474</f>
        <v>-4.688279572224994E-3</v>
      </c>
      <c r="Z474" s="53">
        <f>Úrvinnsla!Z474</f>
        <v>6.353174689255732E-3</v>
      </c>
    </row>
    <row r="475" spans="1:26" x14ac:dyDescent="0.35">
      <c r="B475" s="95" t="s">
        <v>70</v>
      </c>
      <c r="C475" s="103">
        <f>Úrvinnsla!C475</f>
        <v>24</v>
      </c>
      <c r="D475" s="104">
        <f>Úrvinnsla!D475</f>
        <v>10</v>
      </c>
      <c r="E475" s="105">
        <f>Úrvinnsla!E475</f>
        <v>14</v>
      </c>
      <c r="F475" s="106">
        <f>Úrvinnsla!F475</f>
        <v>28</v>
      </c>
      <c r="G475" s="107">
        <f>Úrvinnsla!G475</f>
        <v>14</v>
      </c>
      <c r="H475" s="108">
        <f>Úrvinnsla!H475</f>
        <v>14</v>
      </c>
      <c r="I475" s="109">
        <f>Úrvinnsla!I475</f>
        <v>6</v>
      </c>
      <c r="J475" s="104">
        <f>Úrvinnsla!J475</f>
        <v>2</v>
      </c>
      <c r="K475" s="105">
        <f>Úrvinnsla!K475</f>
        <v>4</v>
      </c>
      <c r="L475" s="106">
        <f>Úrvinnsla!L475</f>
        <v>0</v>
      </c>
      <c r="M475" s="107">
        <f>Úrvinnsla!M475</f>
        <v>0</v>
      </c>
      <c r="N475" s="108">
        <f>Úrvinnsla!N475</f>
        <v>0</v>
      </c>
      <c r="P475" s="45">
        <f>Úrvinnsla!P475</f>
        <v>58</v>
      </c>
      <c r="Q475" s="46">
        <f>Úrvinnsla!Q475</f>
        <v>26</v>
      </c>
      <c r="R475" s="47">
        <f>Úrvinnsla!R475</f>
        <v>32</v>
      </c>
      <c r="S475" s="52">
        <f>Úrvinnsla!S475</f>
        <v>-2.3963133640552995E-3</v>
      </c>
      <c r="T475" s="53">
        <f>Úrvinnsla!T475</f>
        <v>2.9493087557603687E-3</v>
      </c>
      <c r="V475" s="45">
        <f>Úrvinnsla!V475</f>
        <v>2012</v>
      </c>
      <c r="W475" s="46">
        <f>Úrvinnsla!W475</f>
        <v>718</v>
      </c>
      <c r="X475" s="47">
        <f>Úrvinnsla!X475</f>
        <v>1294</v>
      </c>
      <c r="Y475" s="10">
        <f>Úrvinnsla!Y475</f>
        <v>-1.9468968958111889E-3</v>
      </c>
      <c r="Z475" s="53">
        <f>Úrvinnsla!Z475</f>
        <v>3.5087529013644548E-3</v>
      </c>
    </row>
    <row r="476" spans="1:26" x14ac:dyDescent="0.35">
      <c r="B476" s="95" t="s">
        <v>71</v>
      </c>
      <c r="C476" s="103">
        <f>Úrvinnsla!C476</f>
        <v>2</v>
      </c>
      <c r="D476" s="104">
        <f>Úrvinnsla!D476</f>
        <v>1</v>
      </c>
      <c r="E476" s="105">
        <f>Úrvinnsla!E476</f>
        <v>1</v>
      </c>
      <c r="F476" s="106">
        <f>Úrvinnsla!F476</f>
        <v>2</v>
      </c>
      <c r="G476" s="107">
        <f>Úrvinnsla!G476</f>
        <v>0</v>
      </c>
      <c r="H476" s="108">
        <f>Úrvinnsla!H476</f>
        <v>2</v>
      </c>
      <c r="I476" s="109">
        <f>Úrvinnsla!I476</f>
        <v>2</v>
      </c>
      <c r="J476" s="104">
        <f>Úrvinnsla!J476</f>
        <v>1</v>
      </c>
      <c r="K476" s="105">
        <f>Úrvinnsla!K476</f>
        <v>1</v>
      </c>
      <c r="L476" s="106">
        <f>Úrvinnsla!L476</f>
        <v>0</v>
      </c>
      <c r="M476" s="107">
        <f>Úrvinnsla!M476</f>
        <v>0</v>
      </c>
      <c r="N476" s="108">
        <f>Úrvinnsla!N476</f>
        <v>0</v>
      </c>
      <c r="P476" s="45">
        <f>Úrvinnsla!P476</f>
        <v>6</v>
      </c>
      <c r="Q476" s="46">
        <f>Úrvinnsla!Q476</f>
        <v>2</v>
      </c>
      <c r="R476" s="47">
        <f>Úrvinnsla!R476</f>
        <v>4</v>
      </c>
      <c r="S476" s="52">
        <f>Úrvinnsla!S476</f>
        <v>-1.8433179723502304E-4</v>
      </c>
      <c r="T476" s="53">
        <f>Úrvinnsla!T476</f>
        <v>3.6866359447004608E-4</v>
      </c>
      <c r="V476" s="45">
        <f>Úrvinnsla!V476</f>
        <v>423</v>
      </c>
      <c r="W476" s="46">
        <f>Úrvinnsla!W476</f>
        <v>130</v>
      </c>
      <c r="X476" s="47">
        <f>Úrvinnsla!X476</f>
        <v>293</v>
      </c>
      <c r="Y476" s="10">
        <f>Úrvinnsla!Y476</f>
        <v>-3.5250222347556345E-4</v>
      </c>
      <c r="Z476" s="53">
        <f>Úrvinnsla!Z476</f>
        <v>7.9448578060261612E-4</v>
      </c>
    </row>
    <row r="477" spans="1:26" ht="15" thickBot="1" x14ac:dyDescent="0.4">
      <c r="B477" s="95" t="s">
        <v>72</v>
      </c>
      <c r="C477" s="110">
        <f>Úrvinnsla!C477</f>
        <v>1</v>
      </c>
      <c r="D477" s="111">
        <f>Úrvinnsla!D477</f>
        <v>1</v>
      </c>
      <c r="E477" s="112">
        <f>Úrvinnsla!E477</f>
        <v>0</v>
      </c>
      <c r="F477" s="113">
        <f>Úrvinnsla!F477</f>
        <v>0</v>
      </c>
      <c r="G477" s="114">
        <f>Úrvinnsla!G477</f>
        <v>0</v>
      </c>
      <c r="H477" s="115">
        <f>Úrvinnsla!H477</f>
        <v>0</v>
      </c>
      <c r="I477" s="116">
        <f>Úrvinnsla!I477</f>
        <v>0</v>
      </c>
      <c r="J477" s="111">
        <f>Úrvinnsla!J477</f>
        <v>0</v>
      </c>
      <c r="K477" s="112">
        <f>Úrvinnsla!K477</f>
        <v>0</v>
      </c>
      <c r="L477" s="113">
        <f>Úrvinnsla!L477</f>
        <v>0</v>
      </c>
      <c r="M477" s="114">
        <f>Úrvinnsla!M477</f>
        <v>0</v>
      </c>
      <c r="N477" s="115">
        <f>Úrvinnsla!N477</f>
        <v>0</v>
      </c>
      <c r="P477" s="48">
        <f>Úrvinnsla!P477</f>
        <v>1</v>
      </c>
      <c r="Q477" s="49">
        <f>Úrvinnsla!Q477</f>
        <v>1</v>
      </c>
      <c r="R477" s="50">
        <f>Úrvinnsla!R477</f>
        <v>0</v>
      </c>
      <c r="S477" s="54">
        <f>Úrvinnsla!S477</f>
        <v>-9.2165898617511521E-5</v>
      </c>
      <c r="T477" s="55">
        <f>Úrvinnsla!T477</f>
        <v>0</v>
      </c>
      <c r="V477" s="48">
        <f>Úrvinnsla!V477</f>
        <v>43</v>
      </c>
      <c r="W477" s="49">
        <f>Úrvinnsla!W477</f>
        <v>7</v>
      </c>
      <c r="X477" s="50">
        <f>Úrvinnsla!X477</f>
        <v>36</v>
      </c>
      <c r="Y477" s="60">
        <f>Úrvinnsla!Y477</f>
        <v>-1.8980888956376495E-5</v>
      </c>
      <c r="Z477" s="55">
        <f>Úrvinnsla!Z477</f>
        <v>9.7616000347079118E-5</v>
      </c>
    </row>
    <row r="478" spans="1:26" x14ac:dyDescent="0.35">
      <c r="C478" s="137"/>
      <c r="D478" s="137"/>
      <c r="H478" s="137"/>
      <c r="I478" s="137"/>
      <c r="J478" s="138"/>
      <c r="O478" s="2" t="s">
        <v>47</v>
      </c>
      <c r="P478" s="9">
        <f>SUM(P457:P477)</f>
        <v>10850</v>
      </c>
      <c r="Q478" s="9">
        <f>SUM(Q457:Q477)</f>
        <v>5706</v>
      </c>
      <c r="R478" s="9">
        <f>SUM(R457:R477)</f>
        <v>5144</v>
      </c>
      <c r="U478" s="2" t="s">
        <v>47</v>
      </c>
      <c r="V478" s="9">
        <f>SUM(V457:V477)</f>
        <v>368792</v>
      </c>
      <c r="W478" s="9">
        <f>SUM(W457:W477)</f>
        <v>189043</v>
      </c>
      <c r="X478" s="9">
        <f>SUM(X457:X477)</f>
        <v>179749</v>
      </c>
    </row>
    <row r="479" spans="1:26" ht="15" thickBot="1" x14ac:dyDescent="0.4"/>
    <row r="480" spans="1:26" ht="21.5" thickBot="1" x14ac:dyDescent="0.55000000000000004">
      <c r="A480" s="2" t="s">
        <v>45</v>
      </c>
      <c r="B480" s="94" t="s">
        <v>73</v>
      </c>
      <c r="C480" s="227" t="s">
        <v>35</v>
      </c>
      <c r="D480" s="228"/>
      <c r="E480" s="229"/>
      <c r="F480" s="227" t="s">
        <v>36</v>
      </c>
      <c r="G480" s="228"/>
      <c r="H480" s="229"/>
      <c r="I480" s="227" t="s">
        <v>37</v>
      </c>
      <c r="J480" s="228"/>
      <c r="K480" s="229"/>
      <c r="L480" s="227" t="s">
        <v>38</v>
      </c>
      <c r="M480" s="228"/>
      <c r="N480" s="229"/>
      <c r="O480" s="51"/>
      <c r="P480" s="230" t="s">
        <v>45</v>
      </c>
      <c r="Q480" s="231"/>
      <c r="R480" s="232"/>
      <c r="S480" s="233" t="str">
        <f>B480</f>
        <v>2022</v>
      </c>
      <c r="T480" s="234"/>
      <c r="V480" s="230" t="s">
        <v>46</v>
      </c>
      <c r="W480" s="231"/>
      <c r="X480" s="232"/>
      <c r="Y480" s="233" t="str">
        <f>B480</f>
        <v>2022</v>
      </c>
      <c r="Z480" s="234"/>
    </row>
    <row r="481" spans="1:26" ht="15" thickBot="1" x14ac:dyDescent="0.4">
      <c r="A481" s="2"/>
      <c r="B481" s="95"/>
      <c r="C481" s="13" t="s">
        <v>47</v>
      </c>
      <c r="D481" s="12" t="s">
        <v>48</v>
      </c>
      <c r="E481" s="14" t="s">
        <v>49</v>
      </c>
      <c r="F481" s="13" t="s">
        <v>47</v>
      </c>
      <c r="G481" s="12" t="s">
        <v>48</v>
      </c>
      <c r="H481" s="14" t="s">
        <v>49</v>
      </c>
      <c r="I481" s="13" t="s">
        <v>47</v>
      </c>
      <c r="J481" s="12" t="s">
        <v>48</v>
      </c>
      <c r="K481" s="14" t="s">
        <v>49</v>
      </c>
      <c r="L481" s="13" t="s">
        <v>47</v>
      </c>
      <c r="M481" s="12" t="s">
        <v>48</v>
      </c>
      <c r="N481" s="14" t="s">
        <v>49</v>
      </c>
      <c r="O481" s="12"/>
      <c r="P481" s="21" t="s">
        <v>47</v>
      </c>
      <c r="Q481" s="22" t="s">
        <v>48</v>
      </c>
      <c r="R481" s="23" t="s">
        <v>49</v>
      </c>
      <c r="S481" s="18" t="s">
        <v>50</v>
      </c>
      <c r="T481" s="20" t="s">
        <v>51</v>
      </c>
      <c r="U481" s="2"/>
      <c r="V481" s="15" t="s">
        <v>47</v>
      </c>
      <c r="W481" s="16" t="s">
        <v>48</v>
      </c>
      <c r="X481" s="17" t="s">
        <v>49</v>
      </c>
      <c r="Y481" s="18" t="s">
        <v>50</v>
      </c>
      <c r="Z481" s="20" t="s">
        <v>51</v>
      </c>
    </row>
    <row r="482" spans="1:26" x14ac:dyDescent="0.35">
      <c r="B482" s="95" t="s">
        <v>52</v>
      </c>
      <c r="C482" s="96">
        <f>Úrvinnsla!C482</f>
        <v>291</v>
      </c>
      <c r="D482" s="97">
        <f>Úrvinnsla!D482</f>
        <v>144</v>
      </c>
      <c r="E482" s="98">
        <f>Úrvinnsla!E482</f>
        <v>147</v>
      </c>
      <c r="F482" s="99">
        <f>Úrvinnsla!F482</f>
        <v>270</v>
      </c>
      <c r="G482" s="100">
        <f>Úrvinnsla!G482</f>
        <v>127</v>
      </c>
      <c r="H482" s="101">
        <f>Úrvinnsla!H482</f>
        <v>143</v>
      </c>
      <c r="I482" s="102">
        <f>Úrvinnsla!I482</f>
        <v>48</v>
      </c>
      <c r="J482" s="97">
        <f>Úrvinnsla!J482</f>
        <v>21</v>
      </c>
      <c r="K482" s="98">
        <f>Úrvinnsla!K482</f>
        <v>27</v>
      </c>
      <c r="L482" s="99">
        <f>Úrvinnsla!L482</f>
        <v>1</v>
      </c>
      <c r="M482" s="100">
        <f>Úrvinnsla!M482</f>
        <v>1</v>
      </c>
      <c r="N482" s="101">
        <f>Úrvinnsla!N482</f>
        <v>0</v>
      </c>
      <c r="P482" s="42">
        <f>Úrvinnsla!P482</f>
        <v>610</v>
      </c>
      <c r="Q482" s="43">
        <f>Úrvinnsla!Q482</f>
        <v>293</v>
      </c>
      <c r="R482" s="44">
        <f>Úrvinnsla!R482</f>
        <v>317</v>
      </c>
      <c r="S482" s="52">
        <f>Úrvinnsla!S482</f>
        <v>-2.6561508476112772E-2</v>
      </c>
      <c r="T482" s="53">
        <f>Úrvinnsla!T482</f>
        <v>2.8737195177227812E-2</v>
      </c>
      <c r="V482" s="42">
        <f>Úrvinnsla!V482</f>
        <v>22623</v>
      </c>
      <c r="W482" s="43">
        <f>Úrvinnsla!W482</f>
        <v>11835</v>
      </c>
      <c r="X482" s="44">
        <f>Úrvinnsla!X482</f>
        <v>10788</v>
      </c>
      <c r="Y482" s="59">
        <f>Úrvinnsla!Y482</f>
        <v>-3.1455316706002427E-2</v>
      </c>
      <c r="Z482" s="57">
        <f>Úrvinnsla!Z482</f>
        <v>2.8672577661542388E-2</v>
      </c>
    </row>
    <row r="483" spans="1:26" x14ac:dyDescent="0.35">
      <c r="B483" s="95" t="s">
        <v>53</v>
      </c>
      <c r="C483" s="103">
        <f>Úrvinnsla!C483</f>
        <v>370</v>
      </c>
      <c r="D483" s="104">
        <f>Úrvinnsla!D483</f>
        <v>197</v>
      </c>
      <c r="E483" s="105">
        <f>Úrvinnsla!E483</f>
        <v>173</v>
      </c>
      <c r="F483" s="106">
        <f>Úrvinnsla!F483</f>
        <v>352</v>
      </c>
      <c r="G483" s="107">
        <f>Úrvinnsla!G483</f>
        <v>187</v>
      </c>
      <c r="H483" s="108">
        <f>Úrvinnsla!H483</f>
        <v>165</v>
      </c>
      <c r="I483" s="109">
        <f>Úrvinnsla!I483</f>
        <v>31</v>
      </c>
      <c r="J483" s="104">
        <f>Úrvinnsla!J483</f>
        <v>9</v>
      </c>
      <c r="K483" s="105">
        <f>Úrvinnsla!K483</f>
        <v>22</v>
      </c>
      <c r="L483" s="106">
        <f>Úrvinnsla!L483</f>
        <v>1</v>
      </c>
      <c r="M483" s="107">
        <f>Úrvinnsla!M483</f>
        <v>1</v>
      </c>
      <c r="N483" s="108">
        <f>Úrvinnsla!N483</f>
        <v>0</v>
      </c>
      <c r="P483" s="45">
        <f>Úrvinnsla!P483</f>
        <v>754</v>
      </c>
      <c r="Q483" s="46">
        <f>Úrvinnsla!Q483</f>
        <v>394</v>
      </c>
      <c r="R483" s="47">
        <f>Úrvinnsla!R483</f>
        <v>360</v>
      </c>
      <c r="S483" s="52">
        <f>Úrvinnsla!S483</f>
        <v>-3.5717523343305232E-2</v>
      </c>
      <c r="T483" s="53">
        <f>Úrvinnsla!T483</f>
        <v>3.2635300516725592E-2</v>
      </c>
      <c r="V483" s="45">
        <f>Úrvinnsla!V483</f>
        <v>22529</v>
      </c>
      <c r="W483" s="46">
        <f>Úrvinnsla!W483</f>
        <v>11427</v>
      </c>
      <c r="X483" s="47">
        <f>Úrvinnsla!X483</f>
        <v>11102</v>
      </c>
      <c r="Y483" s="10">
        <f>Úrvinnsla!Y483</f>
        <v>-3.0370925559737194E-2</v>
      </c>
      <c r="Z483" s="53">
        <f>Úrvinnsla!Z483</f>
        <v>2.9507133592736705E-2</v>
      </c>
    </row>
    <row r="484" spans="1:26" x14ac:dyDescent="0.35">
      <c r="B484" s="95" t="s">
        <v>54</v>
      </c>
      <c r="C484" s="103">
        <f>Úrvinnsla!C484</f>
        <v>337</v>
      </c>
      <c r="D484" s="104">
        <f>Úrvinnsla!D484</f>
        <v>174</v>
      </c>
      <c r="E484" s="105">
        <f>Úrvinnsla!E484</f>
        <v>163</v>
      </c>
      <c r="F484" s="106">
        <f>Úrvinnsla!F484</f>
        <v>326</v>
      </c>
      <c r="G484" s="107">
        <f>Úrvinnsla!G484</f>
        <v>172</v>
      </c>
      <c r="H484" s="108">
        <f>Úrvinnsla!H484</f>
        <v>154</v>
      </c>
      <c r="I484" s="109">
        <f>Úrvinnsla!I484</f>
        <v>42</v>
      </c>
      <c r="J484" s="104">
        <f>Úrvinnsla!J484</f>
        <v>23</v>
      </c>
      <c r="K484" s="105">
        <f>Úrvinnsla!K484</f>
        <v>19</v>
      </c>
      <c r="L484" s="106">
        <f>Úrvinnsla!L484</f>
        <v>2</v>
      </c>
      <c r="M484" s="107">
        <f>Úrvinnsla!M484</f>
        <v>0</v>
      </c>
      <c r="N484" s="108">
        <f>Úrvinnsla!N484</f>
        <v>2</v>
      </c>
      <c r="P484" s="45">
        <f>Úrvinnsla!P484</f>
        <v>707</v>
      </c>
      <c r="Q484" s="46">
        <f>Úrvinnsla!Q484</f>
        <v>369</v>
      </c>
      <c r="R484" s="47">
        <f>Úrvinnsla!R484</f>
        <v>338</v>
      </c>
      <c r="S484" s="52">
        <f>Úrvinnsla!S484</f>
        <v>-3.3451183029643734E-2</v>
      </c>
      <c r="T484" s="53">
        <f>Úrvinnsla!T484</f>
        <v>3.0640921040703473E-2</v>
      </c>
      <c r="V484" s="45">
        <f>Úrvinnsla!V484</f>
        <v>24651</v>
      </c>
      <c r="W484" s="46">
        <f>Úrvinnsla!W484</f>
        <v>12704</v>
      </c>
      <c r="X484" s="47">
        <f>Úrvinnsla!X484</f>
        <v>11947</v>
      </c>
      <c r="Y484" s="10">
        <f>Úrvinnsla!Y484</f>
        <v>-3.3764963534689885E-2</v>
      </c>
      <c r="Z484" s="53">
        <f>Úrvinnsla!Z484</f>
        <v>3.1752992706937974E-2</v>
      </c>
    </row>
    <row r="485" spans="1:26" x14ac:dyDescent="0.35">
      <c r="B485" s="95" t="s">
        <v>55</v>
      </c>
      <c r="C485" s="103">
        <f>Úrvinnsla!C485</f>
        <v>321</v>
      </c>
      <c r="D485" s="104">
        <f>Úrvinnsla!D485</f>
        <v>173</v>
      </c>
      <c r="E485" s="105">
        <f>Úrvinnsla!E485</f>
        <v>148</v>
      </c>
      <c r="F485" s="106">
        <f>Úrvinnsla!F485</f>
        <v>305</v>
      </c>
      <c r="G485" s="107">
        <f>Úrvinnsla!G485</f>
        <v>157</v>
      </c>
      <c r="H485" s="108">
        <f>Úrvinnsla!H485</f>
        <v>148</v>
      </c>
      <c r="I485" s="109">
        <f>Úrvinnsla!I485</f>
        <v>45</v>
      </c>
      <c r="J485" s="104">
        <f>Úrvinnsla!J485</f>
        <v>17</v>
      </c>
      <c r="K485" s="105">
        <f>Úrvinnsla!K485</f>
        <v>28</v>
      </c>
      <c r="L485" s="106">
        <f>Úrvinnsla!L485</f>
        <v>1</v>
      </c>
      <c r="M485" s="107">
        <f>Úrvinnsla!M485</f>
        <v>1</v>
      </c>
      <c r="N485" s="108">
        <f>Úrvinnsla!N485</f>
        <v>0</v>
      </c>
      <c r="P485" s="45">
        <f>Úrvinnsla!P485</f>
        <v>672</v>
      </c>
      <c r="Q485" s="46">
        <f>Úrvinnsla!Q485</f>
        <v>348</v>
      </c>
      <c r="R485" s="47">
        <f>Úrvinnsla!R485</f>
        <v>324</v>
      </c>
      <c r="S485" s="52">
        <f>Úrvinnsla!S485</f>
        <v>-3.1547457166168073E-2</v>
      </c>
      <c r="T485" s="53">
        <f>Úrvinnsla!T485</f>
        <v>2.9371770465053033E-2</v>
      </c>
      <c r="V485" s="45">
        <f>Úrvinnsla!V485</f>
        <v>22865</v>
      </c>
      <c r="W485" s="46">
        <f>Úrvinnsla!W485</f>
        <v>11676</v>
      </c>
      <c r="X485" s="47">
        <f>Úrvinnsla!X485</f>
        <v>11189</v>
      </c>
      <c r="Y485" s="10">
        <f>Úrvinnsla!Y485</f>
        <v>-3.1032723097531415E-2</v>
      </c>
      <c r="Z485" s="53">
        <f>Úrvinnsla!Z485</f>
        <v>2.9738364057749146E-2</v>
      </c>
    </row>
    <row r="486" spans="1:26" x14ac:dyDescent="0.35">
      <c r="B486" s="95" t="s">
        <v>56</v>
      </c>
      <c r="C486" s="103">
        <f>Úrvinnsla!C486</f>
        <v>357</v>
      </c>
      <c r="D486" s="104">
        <f>Úrvinnsla!D486</f>
        <v>175</v>
      </c>
      <c r="E486" s="105">
        <f>Úrvinnsla!E486</f>
        <v>182</v>
      </c>
      <c r="F486" s="106">
        <f>Úrvinnsla!F486</f>
        <v>327</v>
      </c>
      <c r="G486" s="107">
        <f>Úrvinnsla!G486</f>
        <v>180</v>
      </c>
      <c r="H486" s="108">
        <f>Úrvinnsla!H486</f>
        <v>147</v>
      </c>
      <c r="I486" s="109">
        <f>Úrvinnsla!I486</f>
        <v>36</v>
      </c>
      <c r="J486" s="104">
        <f>Úrvinnsla!J486</f>
        <v>23</v>
      </c>
      <c r="K486" s="105">
        <f>Úrvinnsla!K486</f>
        <v>13</v>
      </c>
      <c r="L486" s="106">
        <f>Úrvinnsla!L486</f>
        <v>11</v>
      </c>
      <c r="M486" s="107">
        <f>Úrvinnsla!M486</f>
        <v>7</v>
      </c>
      <c r="N486" s="108">
        <f>Úrvinnsla!N486</f>
        <v>4</v>
      </c>
      <c r="P486" s="45">
        <f>Úrvinnsla!P486</f>
        <v>731</v>
      </c>
      <c r="Q486" s="46">
        <f>Úrvinnsla!Q486</f>
        <v>385</v>
      </c>
      <c r="R486" s="47">
        <f>Úrvinnsla!R486</f>
        <v>346</v>
      </c>
      <c r="S486" s="52">
        <f>Úrvinnsla!S486</f>
        <v>-3.490164083038709E-2</v>
      </c>
      <c r="T486" s="53">
        <f>Úrvinnsla!T486</f>
        <v>3.1366149941075151E-2</v>
      </c>
      <c r="V486" s="45">
        <f>Úrvinnsla!V486</f>
        <v>25748</v>
      </c>
      <c r="W486" s="46">
        <f>Úrvinnsla!W486</f>
        <v>13154</v>
      </c>
      <c r="X486" s="47">
        <f>Úrvinnsla!X486</f>
        <v>12594</v>
      </c>
      <c r="Y486" s="10">
        <f>Úrvinnsla!Y486</f>
        <v>-3.496098318130595E-2</v>
      </c>
      <c r="Z486" s="53">
        <f>Úrvinnsla!Z486</f>
        <v>3.3472603176628181E-2</v>
      </c>
    </row>
    <row r="487" spans="1:26" x14ac:dyDescent="0.35">
      <c r="B487" s="95" t="s">
        <v>57</v>
      </c>
      <c r="C487" s="103">
        <f>Úrvinnsla!C487</f>
        <v>405</v>
      </c>
      <c r="D487" s="104">
        <f>Úrvinnsla!D487</f>
        <v>232</v>
      </c>
      <c r="E487" s="105">
        <f>Úrvinnsla!E487</f>
        <v>173</v>
      </c>
      <c r="F487" s="106">
        <f>Úrvinnsla!F487</f>
        <v>339</v>
      </c>
      <c r="G487" s="107">
        <f>Úrvinnsla!G487</f>
        <v>172</v>
      </c>
      <c r="H487" s="108">
        <f>Úrvinnsla!H487</f>
        <v>167</v>
      </c>
      <c r="I487" s="109">
        <f>Úrvinnsla!I487</f>
        <v>41</v>
      </c>
      <c r="J487" s="104">
        <f>Úrvinnsla!J487</f>
        <v>19</v>
      </c>
      <c r="K487" s="105">
        <f>Úrvinnsla!K487</f>
        <v>22</v>
      </c>
      <c r="L487" s="106">
        <f>Úrvinnsla!L487</f>
        <v>7</v>
      </c>
      <c r="M487" s="107">
        <f>Úrvinnsla!M487</f>
        <v>4</v>
      </c>
      <c r="N487" s="108">
        <f>Úrvinnsla!N487</f>
        <v>3</v>
      </c>
      <c r="P487" s="45">
        <f>Úrvinnsla!P487</f>
        <v>792</v>
      </c>
      <c r="Q487" s="46">
        <f>Úrvinnsla!Q487</f>
        <v>427</v>
      </c>
      <c r="R487" s="47">
        <f>Úrvinnsla!R487</f>
        <v>365</v>
      </c>
      <c r="S487" s="52">
        <f>Úrvinnsla!S487</f>
        <v>-3.8709092557338412E-2</v>
      </c>
      <c r="T487" s="53">
        <f>Úrvinnsla!T487</f>
        <v>3.308856857945789E-2</v>
      </c>
      <c r="V487" s="45">
        <f>Úrvinnsla!V487</f>
        <v>30501</v>
      </c>
      <c r="W487" s="46">
        <f>Úrvinnsla!W487</f>
        <v>16052</v>
      </c>
      <c r="X487" s="47">
        <f>Úrvinnsla!X487</f>
        <v>14449</v>
      </c>
      <c r="Y487" s="10">
        <f>Úrvinnsla!Y487</f>
        <v>-4.2663349705513387E-2</v>
      </c>
      <c r="Z487" s="53">
        <f>Úrvinnsla!Z487</f>
        <v>3.8402861942123279E-2</v>
      </c>
    </row>
    <row r="488" spans="1:26" x14ac:dyDescent="0.35">
      <c r="B488" s="95" t="s">
        <v>58</v>
      </c>
      <c r="C488" s="103">
        <f>Úrvinnsla!C488</f>
        <v>392</v>
      </c>
      <c r="D488" s="104">
        <f>Úrvinnsla!D488</f>
        <v>226</v>
      </c>
      <c r="E488" s="105">
        <f>Úrvinnsla!E488</f>
        <v>166</v>
      </c>
      <c r="F488" s="106">
        <f>Úrvinnsla!F488</f>
        <v>357</v>
      </c>
      <c r="G488" s="107">
        <f>Úrvinnsla!G488</f>
        <v>182</v>
      </c>
      <c r="H488" s="108">
        <f>Úrvinnsla!H488</f>
        <v>175</v>
      </c>
      <c r="I488" s="109">
        <f>Úrvinnsla!I488</f>
        <v>47</v>
      </c>
      <c r="J488" s="104">
        <f>Úrvinnsla!J488</f>
        <v>25</v>
      </c>
      <c r="K488" s="105">
        <f>Úrvinnsla!K488</f>
        <v>22</v>
      </c>
      <c r="L488" s="106">
        <f>Úrvinnsla!L488</f>
        <v>12</v>
      </c>
      <c r="M488" s="107">
        <f>Úrvinnsla!M488</f>
        <v>9</v>
      </c>
      <c r="N488" s="108">
        <f>Úrvinnsla!N488</f>
        <v>3</v>
      </c>
      <c r="P488" s="45">
        <f>Úrvinnsla!P488</f>
        <v>808</v>
      </c>
      <c r="Q488" s="46">
        <f>Úrvinnsla!Q488</f>
        <v>442</v>
      </c>
      <c r="R488" s="47">
        <f>Úrvinnsla!R488</f>
        <v>366</v>
      </c>
      <c r="S488" s="52">
        <f>Úrvinnsla!S488</f>
        <v>-4.0068896745535307E-2</v>
      </c>
      <c r="T488" s="53">
        <f>Úrvinnsla!T488</f>
        <v>3.3179222192004351E-2</v>
      </c>
      <c r="V488" s="45">
        <f>Úrvinnsla!V488</f>
        <v>30158</v>
      </c>
      <c r="W488" s="46">
        <f>Úrvinnsla!W488</f>
        <v>16329</v>
      </c>
      <c r="X488" s="47">
        <f>Úrvinnsla!X488</f>
        <v>13829</v>
      </c>
      <c r="Y488" s="10">
        <f>Úrvinnsla!Y488</f>
        <v>-4.3399566243541493E-2</v>
      </c>
      <c r="Z488" s="53">
        <f>Úrvinnsla!Z488</f>
        <v>3.6755012651230039E-2</v>
      </c>
    </row>
    <row r="489" spans="1:26" x14ac:dyDescent="0.35">
      <c r="B489" s="95" t="s">
        <v>59</v>
      </c>
      <c r="C489" s="103">
        <f>Úrvinnsla!C489</f>
        <v>398</v>
      </c>
      <c r="D489" s="104">
        <f>Úrvinnsla!D489</f>
        <v>213</v>
      </c>
      <c r="E489" s="105">
        <f>Úrvinnsla!E489</f>
        <v>185</v>
      </c>
      <c r="F489" s="106">
        <f>Úrvinnsla!F489</f>
        <v>357</v>
      </c>
      <c r="G489" s="107">
        <f>Úrvinnsla!G489</f>
        <v>197</v>
      </c>
      <c r="H489" s="108">
        <f>Úrvinnsla!H489</f>
        <v>160</v>
      </c>
      <c r="I489" s="109">
        <f>Úrvinnsla!I489</f>
        <v>36</v>
      </c>
      <c r="J489" s="104">
        <f>Úrvinnsla!J489</f>
        <v>23</v>
      </c>
      <c r="K489" s="105">
        <f>Úrvinnsla!K489</f>
        <v>13</v>
      </c>
      <c r="L489" s="106">
        <f>Úrvinnsla!L489</f>
        <v>7</v>
      </c>
      <c r="M489" s="107">
        <f>Úrvinnsla!M489</f>
        <v>5</v>
      </c>
      <c r="N489" s="108">
        <f>Úrvinnsla!N489</f>
        <v>2</v>
      </c>
      <c r="P489" s="45">
        <f>Úrvinnsla!P489</f>
        <v>798</v>
      </c>
      <c r="Q489" s="46">
        <f>Úrvinnsla!Q489</f>
        <v>438</v>
      </c>
      <c r="R489" s="47">
        <f>Úrvinnsla!R489</f>
        <v>360</v>
      </c>
      <c r="S489" s="52">
        <f>Úrvinnsla!S489</f>
        <v>-3.970628229534947E-2</v>
      </c>
      <c r="T489" s="53">
        <f>Úrvinnsla!T489</f>
        <v>3.2635300516725592E-2</v>
      </c>
      <c r="V489" s="45">
        <f>Úrvinnsla!V489</f>
        <v>26377</v>
      </c>
      <c r="W489" s="46">
        <f>Úrvinnsla!W489</f>
        <v>14061</v>
      </c>
      <c r="X489" s="47">
        <f>Úrvinnsla!X489</f>
        <v>12316</v>
      </c>
      <c r="Y489" s="10">
        <f>Úrvinnsla!Y489</f>
        <v>-3.737162722459654E-2</v>
      </c>
      <c r="Z489" s="53">
        <f>Úrvinnsla!Z489</f>
        <v>3.2733728817163146E-2</v>
      </c>
    </row>
    <row r="490" spans="1:26" x14ac:dyDescent="0.35">
      <c r="B490" s="95" t="s">
        <v>60</v>
      </c>
      <c r="C490" s="103">
        <f>Úrvinnsla!C490</f>
        <v>312</v>
      </c>
      <c r="D490" s="104">
        <f>Úrvinnsla!D490</f>
        <v>178</v>
      </c>
      <c r="E490" s="105">
        <f>Úrvinnsla!E490</f>
        <v>134</v>
      </c>
      <c r="F490" s="106">
        <f>Úrvinnsla!F490</f>
        <v>319</v>
      </c>
      <c r="G490" s="107">
        <f>Úrvinnsla!G490</f>
        <v>163</v>
      </c>
      <c r="H490" s="108">
        <f>Úrvinnsla!H490</f>
        <v>156</v>
      </c>
      <c r="I490" s="109">
        <f>Úrvinnsla!I490</f>
        <v>31</v>
      </c>
      <c r="J490" s="104">
        <f>Úrvinnsla!J490</f>
        <v>14</v>
      </c>
      <c r="K490" s="105">
        <f>Úrvinnsla!K490</f>
        <v>17</v>
      </c>
      <c r="L490" s="106">
        <f>Úrvinnsla!L490</f>
        <v>4</v>
      </c>
      <c r="M490" s="107">
        <f>Úrvinnsla!M490</f>
        <v>3</v>
      </c>
      <c r="N490" s="108">
        <f>Úrvinnsla!N490</f>
        <v>1</v>
      </c>
      <c r="P490" s="45">
        <f>Úrvinnsla!P490</f>
        <v>666</v>
      </c>
      <c r="Q490" s="46">
        <f>Úrvinnsla!Q490</f>
        <v>358</v>
      </c>
      <c r="R490" s="47">
        <f>Úrvinnsla!R490</f>
        <v>308</v>
      </c>
      <c r="S490" s="52">
        <f>Úrvinnsla!S490</f>
        <v>-3.245399329163267E-2</v>
      </c>
      <c r="T490" s="53">
        <f>Úrvinnsla!T490</f>
        <v>2.7921312664309673E-2</v>
      </c>
      <c r="V490" s="45">
        <f>Úrvinnsla!V490</f>
        <v>25310</v>
      </c>
      <c r="W490" s="46">
        <f>Úrvinnsla!W490</f>
        <v>13295</v>
      </c>
      <c r="X490" s="47">
        <f>Úrvinnsla!X490</f>
        <v>12015</v>
      </c>
      <c r="Y490" s="10">
        <f>Úrvinnsla!Y490</f>
        <v>-3.5335736003912314E-2</v>
      </c>
      <c r="Z490" s="53">
        <f>Úrvinnsla!Z490</f>
        <v>3.1933724564648845E-2</v>
      </c>
    </row>
    <row r="491" spans="1:26" x14ac:dyDescent="0.35">
      <c r="B491" s="95" t="s">
        <v>61</v>
      </c>
      <c r="C491" s="103">
        <f>Úrvinnsla!C491</f>
        <v>271</v>
      </c>
      <c r="D491" s="104">
        <f>Úrvinnsla!D491</f>
        <v>149</v>
      </c>
      <c r="E491" s="105">
        <f>Úrvinnsla!E491</f>
        <v>122</v>
      </c>
      <c r="F491" s="106">
        <f>Úrvinnsla!F491</f>
        <v>321</v>
      </c>
      <c r="G491" s="107">
        <f>Úrvinnsla!G491</f>
        <v>159</v>
      </c>
      <c r="H491" s="108">
        <f>Úrvinnsla!H491</f>
        <v>162</v>
      </c>
      <c r="I491" s="109">
        <f>Úrvinnsla!I491</f>
        <v>34</v>
      </c>
      <c r="J491" s="104">
        <f>Úrvinnsla!J491</f>
        <v>15</v>
      </c>
      <c r="K491" s="105">
        <f>Úrvinnsla!K491</f>
        <v>19</v>
      </c>
      <c r="L491" s="106">
        <f>Úrvinnsla!L491</f>
        <v>7</v>
      </c>
      <c r="M491" s="107">
        <f>Úrvinnsla!M491</f>
        <v>4</v>
      </c>
      <c r="N491" s="108">
        <f>Úrvinnsla!N491</f>
        <v>3</v>
      </c>
      <c r="P491" s="45">
        <f>Úrvinnsla!P491</f>
        <v>633</v>
      </c>
      <c r="Q491" s="46">
        <f>Úrvinnsla!Q491</f>
        <v>327</v>
      </c>
      <c r="R491" s="47">
        <f>Úrvinnsla!R491</f>
        <v>306</v>
      </c>
      <c r="S491" s="52">
        <f>Úrvinnsla!S491</f>
        <v>-2.9643731302692412E-2</v>
      </c>
      <c r="T491" s="53">
        <f>Úrvinnsla!T491</f>
        <v>2.7740005439216751E-2</v>
      </c>
      <c r="V491" s="45">
        <f>Úrvinnsla!V491</f>
        <v>24092</v>
      </c>
      <c r="W491" s="46">
        <f>Úrvinnsla!W491</f>
        <v>12560</v>
      </c>
      <c r="X491" s="47">
        <f>Úrvinnsla!X491</f>
        <v>11532</v>
      </c>
      <c r="Y491" s="10">
        <f>Úrvinnsla!Y491</f>
        <v>-3.3382237247772749E-2</v>
      </c>
      <c r="Z491" s="53">
        <f>Úrvinnsla!Z491</f>
        <v>3.0649996810614276E-2</v>
      </c>
    </row>
    <row r="492" spans="1:26" x14ac:dyDescent="0.35">
      <c r="B492" s="95" t="s">
        <v>62</v>
      </c>
      <c r="C492" s="103">
        <f>Úrvinnsla!C492</f>
        <v>330</v>
      </c>
      <c r="D492" s="104">
        <f>Úrvinnsla!D492</f>
        <v>170</v>
      </c>
      <c r="E492" s="105">
        <f>Úrvinnsla!E492</f>
        <v>160</v>
      </c>
      <c r="F492" s="106">
        <f>Úrvinnsla!F492</f>
        <v>275</v>
      </c>
      <c r="G492" s="107">
        <f>Úrvinnsla!G492</f>
        <v>152</v>
      </c>
      <c r="H492" s="108">
        <f>Úrvinnsla!H492</f>
        <v>123</v>
      </c>
      <c r="I492" s="109">
        <f>Úrvinnsla!I492</f>
        <v>35</v>
      </c>
      <c r="J492" s="104">
        <f>Úrvinnsla!J492</f>
        <v>21</v>
      </c>
      <c r="K492" s="105">
        <f>Úrvinnsla!K492</f>
        <v>14</v>
      </c>
      <c r="L492" s="106">
        <f>Úrvinnsla!L492</f>
        <v>10</v>
      </c>
      <c r="M492" s="107">
        <f>Úrvinnsla!M492</f>
        <v>6</v>
      </c>
      <c r="N492" s="108">
        <f>Úrvinnsla!N492</f>
        <v>4</v>
      </c>
      <c r="P492" s="45">
        <f>Úrvinnsla!P492</f>
        <v>650</v>
      </c>
      <c r="Q492" s="46">
        <f>Úrvinnsla!Q492</f>
        <v>349</v>
      </c>
      <c r="R492" s="47">
        <f>Úrvinnsla!R492</f>
        <v>301</v>
      </c>
      <c r="S492" s="52">
        <f>Úrvinnsla!S492</f>
        <v>-3.1638110778714534E-2</v>
      </c>
      <c r="T492" s="53">
        <f>Úrvinnsla!T492</f>
        <v>2.7286737376484453E-2</v>
      </c>
      <c r="V492" s="45">
        <f>Úrvinnsla!V492</f>
        <v>21665</v>
      </c>
      <c r="W492" s="46">
        <f>Úrvinnsla!W492</f>
        <v>11148</v>
      </c>
      <c r="X492" s="47">
        <f>Úrvinnsla!X492</f>
        <v>10517</v>
      </c>
      <c r="Y492" s="10">
        <f>Úrvinnsla!Y492</f>
        <v>-2.9629393378835238E-2</v>
      </c>
      <c r="Z492" s="53">
        <f>Úrvinnsla!Z492</f>
        <v>2.7952308052135826E-2</v>
      </c>
    </row>
    <row r="493" spans="1:26" x14ac:dyDescent="0.35">
      <c r="B493" s="95" t="s">
        <v>63</v>
      </c>
      <c r="C493" s="103">
        <f>Úrvinnsla!C493</f>
        <v>327</v>
      </c>
      <c r="D493" s="104">
        <f>Úrvinnsla!D493</f>
        <v>186</v>
      </c>
      <c r="E493" s="105">
        <f>Úrvinnsla!E493</f>
        <v>141</v>
      </c>
      <c r="F493" s="106">
        <f>Úrvinnsla!F493</f>
        <v>323</v>
      </c>
      <c r="G493" s="107">
        <f>Úrvinnsla!G493</f>
        <v>154</v>
      </c>
      <c r="H493" s="108">
        <f>Úrvinnsla!H493</f>
        <v>169</v>
      </c>
      <c r="I493" s="109">
        <f>Úrvinnsla!I493</f>
        <v>46</v>
      </c>
      <c r="J493" s="104">
        <f>Úrvinnsla!J493</f>
        <v>22</v>
      </c>
      <c r="K493" s="105">
        <f>Úrvinnsla!K493</f>
        <v>24</v>
      </c>
      <c r="L493" s="106">
        <f>Úrvinnsla!L493</f>
        <v>14</v>
      </c>
      <c r="M493" s="107">
        <f>Úrvinnsla!M493</f>
        <v>9</v>
      </c>
      <c r="N493" s="108">
        <f>Úrvinnsla!N493</f>
        <v>5</v>
      </c>
      <c r="P493" s="45">
        <f>Úrvinnsla!P493</f>
        <v>710</v>
      </c>
      <c r="Q493" s="46">
        <f>Úrvinnsla!Q493</f>
        <v>371</v>
      </c>
      <c r="R493" s="47">
        <f>Úrvinnsla!R493</f>
        <v>339</v>
      </c>
      <c r="S493" s="52">
        <f>Úrvinnsla!S493</f>
        <v>-3.3632490254736649E-2</v>
      </c>
      <c r="T493" s="53">
        <f>Úrvinnsla!T493</f>
        <v>3.0731574653249931E-2</v>
      </c>
      <c r="V493" s="45">
        <f>Úrvinnsla!V493</f>
        <v>22407</v>
      </c>
      <c r="W493" s="46">
        <f>Úrvinnsla!W493</f>
        <v>11138</v>
      </c>
      <c r="X493" s="47">
        <f>Úrvinnsla!X493</f>
        <v>11269</v>
      </c>
      <c r="Y493" s="10">
        <f>Úrvinnsla!Y493</f>
        <v>-2.9602815164465991E-2</v>
      </c>
      <c r="Z493" s="53">
        <f>Úrvinnsla!Z493</f>
        <v>2.9950989772703111E-2</v>
      </c>
    </row>
    <row r="494" spans="1:26" x14ac:dyDescent="0.35">
      <c r="B494" s="95" t="s">
        <v>64</v>
      </c>
      <c r="C494" s="103">
        <f>Úrvinnsla!C494</f>
        <v>323</v>
      </c>
      <c r="D494" s="104">
        <f>Úrvinnsla!D494</f>
        <v>178</v>
      </c>
      <c r="E494" s="105">
        <f>Úrvinnsla!E494</f>
        <v>145</v>
      </c>
      <c r="F494" s="106">
        <f>Úrvinnsla!F494</f>
        <v>312</v>
      </c>
      <c r="G494" s="107">
        <f>Úrvinnsla!G494</f>
        <v>164</v>
      </c>
      <c r="H494" s="108">
        <f>Úrvinnsla!H494</f>
        <v>148</v>
      </c>
      <c r="I494" s="109">
        <f>Úrvinnsla!I494</f>
        <v>42</v>
      </c>
      <c r="J494" s="104">
        <f>Úrvinnsla!J494</f>
        <v>25</v>
      </c>
      <c r="K494" s="105">
        <f>Úrvinnsla!K494</f>
        <v>17</v>
      </c>
      <c r="L494" s="106">
        <f>Úrvinnsla!L494</f>
        <v>8</v>
      </c>
      <c r="M494" s="107">
        <f>Úrvinnsla!M494</f>
        <v>3</v>
      </c>
      <c r="N494" s="108">
        <f>Úrvinnsla!N494</f>
        <v>5</v>
      </c>
      <c r="P494" s="45">
        <f>Úrvinnsla!P494</f>
        <v>685</v>
      </c>
      <c r="Q494" s="46">
        <f>Úrvinnsla!Q494</f>
        <v>370</v>
      </c>
      <c r="R494" s="47">
        <f>Úrvinnsla!R494</f>
        <v>315</v>
      </c>
      <c r="S494" s="52">
        <f>Úrvinnsla!S494</f>
        <v>-3.3541836642190188E-2</v>
      </c>
      <c r="T494" s="53">
        <f>Úrvinnsla!T494</f>
        <v>2.8555887952134894E-2</v>
      </c>
      <c r="V494" s="45">
        <f>Úrvinnsla!V494</f>
        <v>20955</v>
      </c>
      <c r="W494" s="46">
        <f>Úrvinnsla!W494</f>
        <v>10580</v>
      </c>
      <c r="X494" s="47">
        <f>Úrvinnsla!X494</f>
        <v>10375</v>
      </c>
      <c r="Y494" s="10">
        <f>Úrvinnsla!Y494</f>
        <v>-2.8119750802662075E-2</v>
      </c>
      <c r="Z494" s="53">
        <f>Úrvinnsla!Z494</f>
        <v>2.7574897408092533E-2</v>
      </c>
    </row>
    <row r="495" spans="1:26" x14ac:dyDescent="0.35">
      <c r="B495" s="95" t="s">
        <v>65</v>
      </c>
      <c r="C495" s="103">
        <f>Úrvinnsla!C495</f>
        <v>220</v>
      </c>
      <c r="D495" s="104">
        <f>Úrvinnsla!D495</f>
        <v>129</v>
      </c>
      <c r="E495" s="105">
        <f>Úrvinnsla!E495</f>
        <v>91</v>
      </c>
      <c r="F495" s="106">
        <f>Úrvinnsla!F495</f>
        <v>277</v>
      </c>
      <c r="G495" s="107">
        <f>Úrvinnsla!G495</f>
        <v>147</v>
      </c>
      <c r="H495" s="108">
        <f>Úrvinnsla!H495</f>
        <v>130</v>
      </c>
      <c r="I495" s="109">
        <f>Úrvinnsla!I495</f>
        <v>44</v>
      </c>
      <c r="J495" s="104">
        <f>Úrvinnsla!J495</f>
        <v>24</v>
      </c>
      <c r="K495" s="105">
        <f>Úrvinnsla!K495</f>
        <v>20</v>
      </c>
      <c r="L495" s="106">
        <f>Úrvinnsla!L495</f>
        <v>9</v>
      </c>
      <c r="M495" s="107">
        <f>Úrvinnsla!M495</f>
        <v>6</v>
      </c>
      <c r="N495" s="108">
        <f>Úrvinnsla!N495</f>
        <v>3</v>
      </c>
      <c r="P495" s="45">
        <f>Úrvinnsla!P495</f>
        <v>550</v>
      </c>
      <c r="Q495" s="46">
        <f>Úrvinnsla!Q495</f>
        <v>306</v>
      </c>
      <c r="R495" s="47">
        <f>Úrvinnsla!R495</f>
        <v>244</v>
      </c>
      <c r="S495" s="52">
        <f>Úrvinnsla!S495</f>
        <v>-2.7740005439216751E-2</v>
      </c>
      <c r="T495" s="53">
        <f>Úrvinnsla!T495</f>
        <v>2.2119481461336233E-2</v>
      </c>
      <c r="V495" s="45">
        <f>Úrvinnsla!V495</f>
        <v>17984</v>
      </c>
      <c r="W495" s="46">
        <f>Úrvinnsla!W495</f>
        <v>8991</v>
      </c>
      <c r="X495" s="47">
        <f>Úrvinnsla!X495</f>
        <v>8993</v>
      </c>
      <c r="Y495" s="10">
        <f>Úrvinnsla!Y495</f>
        <v>-2.3896472539388914E-2</v>
      </c>
      <c r="Z495" s="53">
        <f>Úrvinnsla!Z495</f>
        <v>2.3901788182262764E-2</v>
      </c>
    </row>
    <row r="496" spans="1:26" x14ac:dyDescent="0.35">
      <c r="B496" s="95" t="s">
        <v>66</v>
      </c>
      <c r="C496" s="103">
        <f>Úrvinnsla!C496</f>
        <v>215</v>
      </c>
      <c r="D496" s="104">
        <f>Úrvinnsla!D496</f>
        <v>118</v>
      </c>
      <c r="E496" s="105">
        <f>Úrvinnsla!E496</f>
        <v>97</v>
      </c>
      <c r="F496" s="106">
        <f>Úrvinnsla!F496</f>
        <v>219</v>
      </c>
      <c r="G496" s="107">
        <f>Úrvinnsla!G496</f>
        <v>126</v>
      </c>
      <c r="H496" s="108">
        <f>Úrvinnsla!H496</f>
        <v>93</v>
      </c>
      <c r="I496" s="109">
        <f>Úrvinnsla!I496</f>
        <v>42</v>
      </c>
      <c r="J496" s="104">
        <f>Úrvinnsla!J496</f>
        <v>24</v>
      </c>
      <c r="K496" s="105">
        <f>Úrvinnsla!K496</f>
        <v>18</v>
      </c>
      <c r="L496" s="106">
        <f>Úrvinnsla!L496</f>
        <v>6</v>
      </c>
      <c r="M496" s="107">
        <f>Úrvinnsla!M496</f>
        <v>5</v>
      </c>
      <c r="N496" s="108">
        <f>Úrvinnsla!N496</f>
        <v>1</v>
      </c>
      <c r="P496" s="45">
        <f>Úrvinnsla!P496</f>
        <v>482</v>
      </c>
      <c r="Q496" s="46">
        <f>Úrvinnsla!Q496</f>
        <v>273</v>
      </c>
      <c r="R496" s="47">
        <f>Úrvinnsla!R496</f>
        <v>209</v>
      </c>
      <c r="S496" s="52">
        <f>Úrvinnsla!S496</f>
        <v>-2.4748436225183572E-2</v>
      </c>
      <c r="T496" s="53">
        <f>Úrvinnsla!T496</f>
        <v>1.8946605022210135E-2</v>
      </c>
      <c r="V496" s="45">
        <f>Úrvinnsla!V496</f>
        <v>14718</v>
      </c>
      <c r="W496" s="46">
        <f>Úrvinnsla!W496</f>
        <v>7340</v>
      </c>
      <c r="X496" s="47">
        <f>Úrvinnsla!X496</f>
        <v>7378</v>
      </c>
      <c r="Y496" s="10">
        <f>Úrvinnsla!Y496</f>
        <v>-1.9508409347026429E-2</v>
      </c>
      <c r="Z496" s="53">
        <f>Úrvinnsla!Z496</f>
        <v>1.9609406561629565E-2</v>
      </c>
    </row>
    <row r="497" spans="1:26" x14ac:dyDescent="0.35">
      <c r="B497" s="95" t="s">
        <v>67</v>
      </c>
      <c r="C497" s="103">
        <f>Úrvinnsla!C497</f>
        <v>179</v>
      </c>
      <c r="D497" s="104">
        <f>Úrvinnsla!D497</f>
        <v>95</v>
      </c>
      <c r="E497" s="105">
        <f>Úrvinnsla!E497</f>
        <v>84</v>
      </c>
      <c r="F497" s="106">
        <f>Úrvinnsla!F497</f>
        <v>179</v>
      </c>
      <c r="G497" s="107">
        <f>Úrvinnsla!G497</f>
        <v>88</v>
      </c>
      <c r="H497" s="108">
        <f>Úrvinnsla!H497</f>
        <v>91</v>
      </c>
      <c r="I497" s="109">
        <f>Úrvinnsla!I497</f>
        <v>28</v>
      </c>
      <c r="J497" s="104">
        <f>Úrvinnsla!J497</f>
        <v>14</v>
      </c>
      <c r="K497" s="105">
        <f>Úrvinnsla!K497</f>
        <v>14</v>
      </c>
      <c r="L497" s="106">
        <f>Úrvinnsla!L497</f>
        <v>3</v>
      </c>
      <c r="M497" s="107">
        <f>Úrvinnsla!M497</f>
        <v>1</v>
      </c>
      <c r="N497" s="108">
        <f>Úrvinnsla!N497</f>
        <v>2</v>
      </c>
      <c r="P497" s="45">
        <f>Úrvinnsla!P497</f>
        <v>389</v>
      </c>
      <c r="Q497" s="46">
        <f>Úrvinnsla!Q497</f>
        <v>198</v>
      </c>
      <c r="R497" s="47">
        <f>Úrvinnsla!R497</f>
        <v>191</v>
      </c>
      <c r="S497" s="52">
        <f>Úrvinnsla!S497</f>
        <v>-1.7949415284199074E-2</v>
      </c>
      <c r="T497" s="53">
        <f>Úrvinnsla!T497</f>
        <v>1.7314839996373857E-2</v>
      </c>
      <c r="V497" s="45">
        <f>Úrvinnsla!V497</f>
        <v>10576</v>
      </c>
      <c r="W497" s="46">
        <f>Úrvinnsla!W497</f>
        <v>5136</v>
      </c>
      <c r="X497" s="47">
        <f>Úrvinnsla!X497</f>
        <v>5440</v>
      </c>
      <c r="Y497" s="10">
        <f>Úrvinnsla!Y497</f>
        <v>-1.3650570900044651E-2</v>
      </c>
      <c r="Z497" s="53">
        <f>Úrvinnsla!Z497</f>
        <v>1.4458548616869724E-2</v>
      </c>
    </row>
    <row r="498" spans="1:26" x14ac:dyDescent="0.35">
      <c r="B498" s="95" t="s">
        <v>68</v>
      </c>
      <c r="C498" s="103">
        <f>Úrvinnsla!C498</f>
        <v>76</v>
      </c>
      <c r="D498" s="104">
        <f>Úrvinnsla!D498</f>
        <v>34</v>
      </c>
      <c r="E498" s="105">
        <f>Úrvinnsla!E498</f>
        <v>42</v>
      </c>
      <c r="F498" s="106">
        <f>Úrvinnsla!F498</f>
        <v>117</v>
      </c>
      <c r="G498" s="107">
        <f>Úrvinnsla!G498</f>
        <v>67</v>
      </c>
      <c r="H498" s="108">
        <f>Úrvinnsla!H498</f>
        <v>50</v>
      </c>
      <c r="I498" s="109">
        <f>Úrvinnsla!I498</f>
        <v>17</v>
      </c>
      <c r="J498" s="104">
        <f>Úrvinnsla!J498</f>
        <v>9</v>
      </c>
      <c r="K498" s="105">
        <f>Úrvinnsla!K498</f>
        <v>8</v>
      </c>
      <c r="L498" s="106">
        <f>Úrvinnsla!L498</f>
        <v>0</v>
      </c>
      <c r="M498" s="107">
        <f>Úrvinnsla!M498</f>
        <v>0</v>
      </c>
      <c r="N498" s="108">
        <f>Úrvinnsla!N498</f>
        <v>0</v>
      </c>
      <c r="P498" s="45">
        <f>Úrvinnsla!P498</f>
        <v>210</v>
      </c>
      <c r="Q498" s="46">
        <f>Úrvinnsla!Q498</f>
        <v>110</v>
      </c>
      <c r="R498" s="47">
        <f>Úrvinnsla!R498</f>
        <v>100</v>
      </c>
      <c r="S498" s="52">
        <f>Úrvinnsla!S498</f>
        <v>-9.9718973801105979E-3</v>
      </c>
      <c r="T498" s="53">
        <f>Úrvinnsla!T498</f>
        <v>9.0653612546459979E-3</v>
      </c>
      <c r="V498" s="45">
        <f>Úrvinnsla!V498</f>
        <v>6434</v>
      </c>
      <c r="W498" s="46">
        <f>Úrvinnsla!W498</f>
        <v>3017</v>
      </c>
      <c r="X498" s="47">
        <f>Úrvinnsla!X498</f>
        <v>3417</v>
      </c>
      <c r="Y498" s="10">
        <f>Úrvinnsla!Y498</f>
        <v>-8.0186472752014626E-3</v>
      </c>
      <c r="Z498" s="53">
        <f>Úrvinnsla!Z498</f>
        <v>9.081775849971295E-3</v>
      </c>
    </row>
    <row r="499" spans="1:26" x14ac:dyDescent="0.35">
      <c r="B499" s="95" t="s">
        <v>69</v>
      </c>
      <c r="C499" s="103">
        <f>Úrvinnsla!C499</f>
        <v>56</v>
      </c>
      <c r="D499" s="104">
        <f>Úrvinnsla!D499</f>
        <v>25</v>
      </c>
      <c r="E499" s="105">
        <f>Úrvinnsla!E499</f>
        <v>31</v>
      </c>
      <c r="F499" s="106">
        <f>Úrvinnsla!F499</f>
        <v>57</v>
      </c>
      <c r="G499" s="107">
        <f>Úrvinnsla!G499</f>
        <v>27</v>
      </c>
      <c r="H499" s="108">
        <f>Úrvinnsla!H499</f>
        <v>30</v>
      </c>
      <c r="I499" s="109">
        <f>Úrvinnsla!I499</f>
        <v>13</v>
      </c>
      <c r="J499" s="104">
        <f>Úrvinnsla!J499</f>
        <v>1</v>
      </c>
      <c r="K499" s="105">
        <f>Úrvinnsla!K499</f>
        <v>12</v>
      </c>
      <c r="L499" s="106">
        <f>Úrvinnsla!L499</f>
        <v>0</v>
      </c>
      <c r="M499" s="107">
        <f>Úrvinnsla!M499</f>
        <v>0</v>
      </c>
      <c r="N499" s="108">
        <f>Úrvinnsla!N499</f>
        <v>0</v>
      </c>
      <c r="P499" s="45">
        <f>Úrvinnsla!P499</f>
        <v>126</v>
      </c>
      <c r="Q499" s="46">
        <f>Úrvinnsla!Q499</f>
        <v>53</v>
      </c>
      <c r="R499" s="47">
        <f>Úrvinnsla!R499</f>
        <v>73</v>
      </c>
      <c r="S499" s="52">
        <f>Úrvinnsla!S499</f>
        <v>-4.8046414649623786E-3</v>
      </c>
      <c r="T499" s="53">
        <f>Úrvinnsla!T499</f>
        <v>6.6177137158915786E-3</v>
      </c>
      <c r="V499" s="45">
        <f>Úrvinnsla!V499</f>
        <v>4101</v>
      </c>
      <c r="W499" s="46">
        <f>Úrvinnsla!W499</f>
        <v>1742</v>
      </c>
      <c r="X499" s="47">
        <f>Úrvinnsla!X499</f>
        <v>2359</v>
      </c>
      <c r="Y499" s="10">
        <f>Úrvinnsla!Y499</f>
        <v>-4.6299249431226213E-3</v>
      </c>
      <c r="Z499" s="53">
        <f>Úrvinnsla!Z499</f>
        <v>6.2698007697050877E-3</v>
      </c>
    </row>
    <row r="500" spans="1:26" x14ac:dyDescent="0.35">
      <c r="B500" s="95" t="s">
        <v>70</v>
      </c>
      <c r="C500" s="103">
        <f>Úrvinnsla!C500</f>
        <v>21</v>
      </c>
      <c r="D500" s="104">
        <f>Úrvinnsla!D500</f>
        <v>12</v>
      </c>
      <c r="E500" s="105">
        <f>Úrvinnsla!E500</f>
        <v>9</v>
      </c>
      <c r="F500" s="106">
        <f>Úrvinnsla!F500</f>
        <v>20</v>
      </c>
      <c r="G500" s="107">
        <f>Úrvinnsla!G500</f>
        <v>9</v>
      </c>
      <c r="H500" s="108">
        <f>Úrvinnsla!H500</f>
        <v>11</v>
      </c>
      <c r="I500" s="109">
        <f>Úrvinnsla!I500</f>
        <v>5</v>
      </c>
      <c r="J500" s="104">
        <f>Úrvinnsla!J500</f>
        <v>2</v>
      </c>
      <c r="K500" s="105">
        <f>Úrvinnsla!K500</f>
        <v>3</v>
      </c>
      <c r="L500" s="106">
        <f>Úrvinnsla!L500</f>
        <v>0</v>
      </c>
      <c r="M500" s="107">
        <f>Úrvinnsla!M500</f>
        <v>0</v>
      </c>
      <c r="N500" s="108">
        <f>Úrvinnsla!N500</f>
        <v>0</v>
      </c>
      <c r="P500" s="45">
        <f>Úrvinnsla!P500</f>
        <v>46</v>
      </c>
      <c r="Q500" s="46">
        <f>Úrvinnsla!Q500</f>
        <v>23</v>
      </c>
      <c r="R500" s="47">
        <f>Úrvinnsla!R500</f>
        <v>23</v>
      </c>
      <c r="S500" s="52">
        <f>Úrvinnsla!S500</f>
        <v>-2.0850330885685796E-3</v>
      </c>
      <c r="T500" s="53">
        <f>Úrvinnsla!T500</f>
        <v>2.0850330885685796E-3</v>
      </c>
      <c r="V500" s="45">
        <f>Úrvinnsla!V500</f>
        <v>2031</v>
      </c>
      <c r="W500" s="46">
        <f>Úrvinnsla!W500</f>
        <v>758</v>
      </c>
      <c r="X500" s="47">
        <f>Úrvinnsla!X500</f>
        <v>1273</v>
      </c>
      <c r="Y500" s="10">
        <f>Úrvinnsla!Y500</f>
        <v>-2.014628649188833E-3</v>
      </c>
      <c r="Z500" s="53">
        <f>Úrvinnsla!Z500</f>
        <v>3.3834066892049924E-3</v>
      </c>
    </row>
    <row r="501" spans="1:26" x14ac:dyDescent="0.35">
      <c r="B501" s="95" t="s">
        <v>71</v>
      </c>
      <c r="C501" s="103">
        <f>Úrvinnsla!C501</f>
        <v>4</v>
      </c>
      <c r="D501" s="104">
        <f>Úrvinnsla!D501</f>
        <v>0</v>
      </c>
      <c r="E501" s="105">
        <f>Úrvinnsla!E501</f>
        <v>4</v>
      </c>
      <c r="F501" s="106">
        <f>Úrvinnsla!F501</f>
        <v>5</v>
      </c>
      <c r="G501" s="107">
        <f>Úrvinnsla!G501</f>
        <v>2</v>
      </c>
      <c r="H501" s="108">
        <f>Úrvinnsla!H501</f>
        <v>3</v>
      </c>
      <c r="I501" s="109">
        <f>Úrvinnsla!I501</f>
        <v>2</v>
      </c>
      <c r="J501" s="104">
        <f>Úrvinnsla!J501</f>
        <v>0</v>
      </c>
      <c r="K501" s="105">
        <f>Úrvinnsla!K501</f>
        <v>2</v>
      </c>
      <c r="L501" s="106">
        <f>Úrvinnsla!L501</f>
        <v>0</v>
      </c>
      <c r="M501" s="107">
        <f>Úrvinnsla!M501</f>
        <v>0</v>
      </c>
      <c r="N501" s="108">
        <f>Úrvinnsla!N501</f>
        <v>0</v>
      </c>
      <c r="P501" s="45">
        <f>Úrvinnsla!P501</f>
        <v>11</v>
      </c>
      <c r="Q501" s="46">
        <f>Úrvinnsla!Q501</f>
        <v>2</v>
      </c>
      <c r="R501" s="47">
        <f>Úrvinnsla!R501</f>
        <v>9</v>
      </c>
      <c r="S501" s="52">
        <f>Úrvinnsla!S501</f>
        <v>-1.8130722509291996E-4</v>
      </c>
      <c r="T501" s="53">
        <f>Úrvinnsla!T501</f>
        <v>8.158825129181398E-4</v>
      </c>
      <c r="V501" s="45">
        <f>Úrvinnsla!V501</f>
        <v>479</v>
      </c>
      <c r="W501" s="46">
        <f>Úrvinnsla!W501</f>
        <v>144</v>
      </c>
      <c r="X501" s="47">
        <f>Úrvinnsla!X501</f>
        <v>335</v>
      </c>
      <c r="Y501" s="10">
        <f>Úrvinnsla!Y501</f>
        <v>-3.8272628691713974E-4</v>
      </c>
      <c r="Z501" s="53">
        <f>Úrvinnsla!Z501</f>
        <v>8.9037018136973491E-4</v>
      </c>
    </row>
    <row r="502" spans="1:26" ht="15" thickBot="1" x14ac:dyDescent="0.4">
      <c r="B502" s="95" t="s">
        <v>72</v>
      </c>
      <c r="C502" s="110">
        <f>Úrvinnsla!C502</f>
        <v>1</v>
      </c>
      <c r="D502" s="111">
        <f>Úrvinnsla!D502</f>
        <v>0</v>
      </c>
      <c r="E502" s="112">
        <f>Úrvinnsla!E502</f>
        <v>1</v>
      </c>
      <c r="F502" s="113">
        <f>Úrvinnsla!F502</f>
        <v>0</v>
      </c>
      <c r="G502" s="114">
        <f>Úrvinnsla!G502</f>
        <v>0</v>
      </c>
      <c r="H502" s="115">
        <f>Úrvinnsla!H502</f>
        <v>0</v>
      </c>
      <c r="I502" s="116">
        <f>Úrvinnsla!I502</f>
        <v>0</v>
      </c>
      <c r="J502" s="111">
        <f>Úrvinnsla!J502</f>
        <v>0</v>
      </c>
      <c r="K502" s="112">
        <f>Úrvinnsla!K502</f>
        <v>0</v>
      </c>
      <c r="L502" s="113">
        <f>Úrvinnsla!L502</f>
        <v>0</v>
      </c>
      <c r="M502" s="114">
        <f>Úrvinnsla!M502</f>
        <v>0</v>
      </c>
      <c r="N502" s="115">
        <f>Úrvinnsla!N502</f>
        <v>0</v>
      </c>
      <c r="P502" s="48">
        <f>Úrvinnsla!P502</f>
        <v>1</v>
      </c>
      <c r="Q502" s="49">
        <f>Úrvinnsla!Q502</f>
        <v>0</v>
      </c>
      <c r="R502" s="50">
        <f>Úrvinnsla!R502</f>
        <v>1</v>
      </c>
      <c r="S502" s="54">
        <f>Úrvinnsla!S502</f>
        <v>0</v>
      </c>
      <c r="T502" s="55">
        <f>Úrvinnsla!T502</f>
        <v>9.0653612546459981E-5</v>
      </c>
      <c r="V502" s="48">
        <f>Úrvinnsla!V502</f>
        <v>44</v>
      </c>
      <c r="W502" s="49">
        <f>Úrvinnsla!W502</f>
        <v>8</v>
      </c>
      <c r="X502" s="50">
        <f>Úrvinnsla!X502</f>
        <v>36</v>
      </c>
      <c r="Y502" s="60">
        <f>Úrvinnsla!Y502</f>
        <v>-2.1262571495396654E-5</v>
      </c>
      <c r="Z502" s="55">
        <f>Úrvinnsla!Z502</f>
        <v>9.5681571729284935E-5</v>
      </c>
    </row>
    <row r="503" spans="1:26" x14ac:dyDescent="0.35">
      <c r="C503" s="137"/>
      <c r="D503" s="137"/>
      <c r="H503" s="137"/>
      <c r="I503" s="137"/>
      <c r="J503" s="138"/>
      <c r="O503" s="2" t="s">
        <v>47</v>
      </c>
      <c r="P503" s="9">
        <f>SUM(P482:P502)</f>
        <v>11031</v>
      </c>
      <c r="Q503" s="9">
        <f>SUM(Q482:Q502)</f>
        <v>5836</v>
      </c>
      <c r="R503" s="9">
        <f>SUM(R482:R502)</f>
        <v>5195</v>
      </c>
      <c r="U503" s="2" t="s">
        <v>47</v>
      </c>
      <c r="V503" s="9">
        <f>SUM(V482:V502)</f>
        <v>376248</v>
      </c>
      <c r="W503" s="9">
        <f>SUM(W482:W502)</f>
        <v>193095</v>
      </c>
      <c r="X503" s="9">
        <f>SUM(X482:X502)</f>
        <v>183153</v>
      </c>
    </row>
    <row r="504" spans="1:26" ht="15" thickBot="1" x14ac:dyDescent="0.4"/>
    <row r="505" spans="1:26" ht="21.5" thickBot="1" x14ac:dyDescent="0.55000000000000004">
      <c r="A505" s="2" t="s">
        <v>45</v>
      </c>
      <c r="B505" s="94" t="s">
        <v>74</v>
      </c>
      <c r="C505" s="227" t="s">
        <v>35</v>
      </c>
      <c r="D505" s="228"/>
      <c r="E505" s="229"/>
      <c r="F505" s="227" t="s">
        <v>36</v>
      </c>
      <c r="G505" s="228"/>
      <c r="H505" s="229"/>
      <c r="I505" s="227" t="s">
        <v>37</v>
      </c>
      <c r="J505" s="228"/>
      <c r="K505" s="229"/>
      <c r="L505" s="227" t="s">
        <v>38</v>
      </c>
      <c r="M505" s="228"/>
      <c r="N505" s="229"/>
      <c r="O505" s="51"/>
      <c r="P505" s="230" t="s">
        <v>45</v>
      </c>
      <c r="Q505" s="231"/>
      <c r="R505" s="232"/>
      <c r="S505" s="233" t="str">
        <f>B505</f>
        <v>2023</v>
      </c>
      <c r="T505" s="234"/>
      <c r="V505" s="230" t="s">
        <v>46</v>
      </c>
      <c r="W505" s="231"/>
      <c r="X505" s="232"/>
      <c r="Y505" s="233" t="str">
        <f>B505</f>
        <v>2023</v>
      </c>
      <c r="Z505" s="234"/>
    </row>
    <row r="506" spans="1:26" ht="15" thickBot="1" x14ac:dyDescent="0.4">
      <c r="A506" s="2"/>
      <c r="B506" s="95"/>
      <c r="C506" s="13" t="s">
        <v>47</v>
      </c>
      <c r="D506" s="12" t="s">
        <v>48</v>
      </c>
      <c r="E506" s="14" t="s">
        <v>49</v>
      </c>
      <c r="F506" s="13" t="s">
        <v>47</v>
      </c>
      <c r="G506" s="12" t="s">
        <v>48</v>
      </c>
      <c r="H506" s="14" t="s">
        <v>49</v>
      </c>
      <c r="I506" s="13" t="s">
        <v>47</v>
      </c>
      <c r="J506" s="12" t="s">
        <v>48</v>
      </c>
      <c r="K506" s="14" t="s">
        <v>49</v>
      </c>
      <c r="L506" s="13" t="s">
        <v>47</v>
      </c>
      <c r="M506" s="12" t="s">
        <v>48</v>
      </c>
      <c r="N506" s="14" t="s">
        <v>49</v>
      </c>
      <c r="O506" s="12"/>
      <c r="P506" s="21" t="s">
        <v>47</v>
      </c>
      <c r="Q506" s="22" t="s">
        <v>48</v>
      </c>
      <c r="R506" s="23" t="s">
        <v>49</v>
      </c>
      <c r="S506" s="18" t="s">
        <v>50</v>
      </c>
      <c r="T506" s="20" t="s">
        <v>51</v>
      </c>
      <c r="U506" s="2"/>
      <c r="V506" s="15" t="s">
        <v>47</v>
      </c>
      <c r="W506" s="16" t="s">
        <v>48</v>
      </c>
      <c r="X506" s="17" t="s">
        <v>49</v>
      </c>
      <c r="Y506" s="18" t="s">
        <v>50</v>
      </c>
      <c r="Z506" s="20" t="s">
        <v>51</v>
      </c>
    </row>
    <row r="507" spans="1:26" x14ac:dyDescent="0.35">
      <c r="B507" s="95" t="s">
        <v>52</v>
      </c>
      <c r="C507" s="96">
        <f>Úrvinnsla!C507</f>
        <v>283</v>
      </c>
      <c r="D507" s="97">
        <f>Úrvinnsla!D507</f>
        <v>144</v>
      </c>
      <c r="E507" s="98">
        <f>Úrvinnsla!E507</f>
        <v>139</v>
      </c>
      <c r="F507" s="99">
        <f>Úrvinnsla!F507</f>
        <v>267</v>
      </c>
      <c r="G507" s="100">
        <f>Úrvinnsla!G507</f>
        <v>125</v>
      </c>
      <c r="H507" s="101">
        <f>Úrvinnsla!H507</f>
        <v>142</v>
      </c>
      <c r="I507" s="102">
        <f>Úrvinnsla!I507</f>
        <v>38</v>
      </c>
      <c r="J507" s="97">
        <f>Úrvinnsla!J507</f>
        <v>18</v>
      </c>
      <c r="K507" s="98">
        <f>Úrvinnsla!K507</f>
        <v>20</v>
      </c>
      <c r="L507" s="99">
        <f>Úrvinnsla!L507</f>
        <v>0</v>
      </c>
      <c r="M507" s="100">
        <f>Úrvinnsla!M507</f>
        <v>0</v>
      </c>
      <c r="N507" s="101">
        <f>Úrvinnsla!N507</f>
        <v>0</v>
      </c>
      <c r="P507" s="42">
        <f>Úrvinnsla!P507</f>
        <v>588</v>
      </c>
      <c r="Q507" s="43">
        <f>Úrvinnsla!Q507</f>
        <v>287</v>
      </c>
      <c r="R507" s="44">
        <f>Úrvinnsla!R507</f>
        <v>301</v>
      </c>
      <c r="S507" s="52">
        <f>Úrvinnsla!S507</f>
        <v>-2.5563374009085239E-2</v>
      </c>
      <c r="T507" s="53">
        <f>Úrvinnsla!T507</f>
        <v>2.6810367863186961E-2</v>
      </c>
      <c r="V507" s="42">
        <f>Úrvinnsla!V507</f>
        <v>23039</v>
      </c>
      <c r="W507" s="43">
        <f>Úrvinnsla!W507</f>
        <v>12062</v>
      </c>
      <c r="X507" s="44">
        <f>Úrvinnsla!X507</f>
        <v>10976</v>
      </c>
      <c r="Y507" s="59">
        <f>Úrvinnsla!Y507</f>
        <v>-3.1107030673770755E-2</v>
      </c>
      <c r="Z507" s="57">
        <f>Úrvinnsla!Z507</f>
        <v>2.8306314763331768E-2</v>
      </c>
    </row>
    <row r="508" spans="1:26" x14ac:dyDescent="0.35">
      <c r="B508" s="95" t="s">
        <v>53</v>
      </c>
      <c r="C508" s="103">
        <f>Úrvinnsla!C508</f>
        <v>350</v>
      </c>
      <c r="D508" s="104">
        <f>Úrvinnsla!D508</f>
        <v>186</v>
      </c>
      <c r="E508" s="105">
        <f>Úrvinnsla!E508</f>
        <v>164</v>
      </c>
      <c r="F508" s="106">
        <f>Úrvinnsla!F508</f>
        <v>352</v>
      </c>
      <c r="G508" s="107">
        <f>Úrvinnsla!G508</f>
        <v>174</v>
      </c>
      <c r="H508" s="108">
        <f>Úrvinnsla!H508</f>
        <v>178</v>
      </c>
      <c r="I508" s="109">
        <f>Úrvinnsla!I508</f>
        <v>37</v>
      </c>
      <c r="J508" s="104">
        <f>Úrvinnsla!J508</f>
        <v>12</v>
      </c>
      <c r="K508" s="105">
        <f>Úrvinnsla!K508</f>
        <v>25</v>
      </c>
      <c r="L508" s="106">
        <f>Úrvinnsla!L508</f>
        <v>0</v>
      </c>
      <c r="M508" s="107">
        <f>Úrvinnsla!M508</f>
        <v>0</v>
      </c>
      <c r="N508" s="108">
        <f>Úrvinnsla!N508</f>
        <v>0</v>
      </c>
      <c r="P508" s="45">
        <f>Úrvinnsla!P508</f>
        <v>739</v>
      </c>
      <c r="Q508" s="46">
        <f>Úrvinnsla!Q508</f>
        <v>372</v>
      </c>
      <c r="R508" s="47">
        <f>Úrvinnsla!R508</f>
        <v>367</v>
      </c>
      <c r="S508" s="52">
        <f>Úrvinnsla!S508</f>
        <v>-3.3134408123274249E-2</v>
      </c>
      <c r="T508" s="53">
        <f>Úrvinnsla!T508</f>
        <v>3.2689053175380775E-2</v>
      </c>
      <c r="V508" s="45">
        <f>Úrvinnsla!V508</f>
        <v>22402</v>
      </c>
      <c r="W508" s="46">
        <f>Úrvinnsla!W508</f>
        <v>11396</v>
      </c>
      <c r="X508" s="47">
        <f>Úrvinnsla!X508</f>
        <v>11006</v>
      </c>
      <c r="Y508" s="10">
        <f>Úrvinnsla!Y508</f>
        <v>-2.9389464562949056E-2</v>
      </c>
      <c r="Z508" s="53">
        <f>Úrvinnsla!Z508</f>
        <v>2.8383682606161576E-2</v>
      </c>
    </row>
    <row r="509" spans="1:26" x14ac:dyDescent="0.35">
      <c r="B509" s="95" t="s">
        <v>54</v>
      </c>
      <c r="C509" s="103">
        <f>Úrvinnsla!C509</f>
        <v>360</v>
      </c>
      <c r="D509" s="104">
        <f>Úrvinnsla!D509</f>
        <v>187</v>
      </c>
      <c r="E509" s="105">
        <f>Úrvinnsla!E509</f>
        <v>172</v>
      </c>
      <c r="F509" s="106">
        <f>Úrvinnsla!F509</f>
        <v>331</v>
      </c>
      <c r="G509" s="107">
        <f>Úrvinnsla!G509</f>
        <v>174</v>
      </c>
      <c r="H509" s="108">
        <f>Úrvinnsla!H509</f>
        <v>157</v>
      </c>
      <c r="I509" s="109">
        <f>Úrvinnsla!I509</f>
        <v>38</v>
      </c>
      <c r="J509" s="104">
        <f>Úrvinnsla!J509</f>
        <v>18</v>
      </c>
      <c r="K509" s="105">
        <f>Úrvinnsla!K509</f>
        <v>20</v>
      </c>
      <c r="L509" s="106">
        <f>Úrvinnsla!L509</f>
        <v>2</v>
      </c>
      <c r="M509" s="107">
        <f>Úrvinnsla!M509</f>
        <v>0</v>
      </c>
      <c r="N509" s="108">
        <f>Úrvinnsla!N509</f>
        <v>2</v>
      </c>
      <c r="P509" s="45">
        <f>Úrvinnsla!P509</f>
        <v>731</v>
      </c>
      <c r="Q509" s="46">
        <f>Úrvinnsla!Q509</f>
        <v>379</v>
      </c>
      <c r="R509" s="47">
        <f>Úrvinnsla!R509</f>
        <v>351</v>
      </c>
      <c r="S509" s="52">
        <f>Úrvinnsla!S509</f>
        <v>-3.375790505032511E-2</v>
      </c>
      <c r="T509" s="53">
        <f>Úrvinnsla!T509</f>
        <v>3.1263917342121673E-2</v>
      </c>
      <c r="V509" s="45">
        <f>Úrvinnsla!V509</f>
        <v>25066</v>
      </c>
      <c r="W509" s="46">
        <f>Úrvinnsla!W509</f>
        <v>12911</v>
      </c>
      <c r="X509" s="47">
        <f>Úrvinnsla!X509</f>
        <v>12153</v>
      </c>
      <c r="Y509" s="10">
        <f>Úrvinnsla!Y509</f>
        <v>-3.3296540625854271E-2</v>
      </c>
      <c r="Z509" s="53">
        <f>Úrvinnsla!Z509</f>
        <v>3.1341713130354498E-2</v>
      </c>
    </row>
    <row r="510" spans="1:26" x14ac:dyDescent="0.35">
      <c r="B510" s="95" t="s">
        <v>55</v>
      </c>
      <c r="C510" s="103">
        <f>Úrvinnsla!C510</f>
        <v>314</v>
      </c>
      <c r="D510" s="104">
        <f>Úrvinnsla!D510</f>
        <v>167</v>
      </c>
      <c r="E510" s="105">
        <f>Úrvinnsla!E510</f>
        <v>146</v>
      </c>
      <c r="F510" s="106">
        <f>Úrvinnsla!F510</f>
        <v>320</v>
      </c>
      <c r="G510" s="107">
        <f>Úrvinnsla!G510</f>
        <v>181</v>
      </c>
      <c r="H510" s="108">
        <f>Úrvinnsla!H510</f>
        <v>138</v>
      </c>
      <c r="I510" s="109">
        <f>Úrvinnsla!I510</f>
        <v>48</v>
      </c>
      <c r="J510" s="104">
        <f>Úrvinnsla!J510</f>
        <v>21</v>
      </c>
      <c r="K510" s="105">
        <f>Úrvinnsla!K510</f>
        <v>27</v>
      </c>
      <c r="L510" s="106">
        <f>Úrvinnsla!L510</f>
        <v>0</v>
      </c>
      <c r="M510" s="107">
        <f>Úrvinnsla!M510</f>
        <v>0</v>
      </c>
      <c r="N510" s="108">
        <f>Úrvinnsla!N510</f>
        <v>0</v>
      </c>
      <c r="P510" s="45">
        <f>Úrvinnsla!P510</f>
        <v>682</v>
      </c>
      <c r="Q510" s="46">
        <f>Úrvinnsla!Q510</f>
        <v>369</v>
      </c>
      <c r="R510" s="47">
        <f>Úrvinnsla!R510</f>
        <v>311</v>
      </c>
      <c r="S510" s="52">
        <f>Úrvinnsla!S510</f>
        <v>-3.2867195154538169E-2</v>
      </c>
      <c r="T510" s="53">
        <f>Úrvinnsla!T510</f>
        <v>2.7701077758973902E-2</v>
      </c>
      <c r="V510" s="45">
        <f>Úrvinnsla!V510</f>
        <v>23789</v>
      </c>
      <c r="W510" s="46">
        <f>Úrvinnsla!W510</f>
        <v>12222</v>
      </c>
      <c r="X510" s="47">
        <f>Úrvinnsla!X510</f>
        <v>11536</v>
      </c>
      <c r="Y510" s="10">
        <f>Úrvinnsla!Y510</f>
        <v>-3.1519659168863054E-2</v>
      </c>
      <c r="Z510" s="53">
        <f>Úrvinnsla!Z510</f>
        <v>2.9750514496154817E-2</v>
      </c>
    </row>
    <row r="511" spans="1:26" x14ac:dyDescent="0.35">
      <c r="B511" s="95" t="s">
        <v>56</v>
      </c>
      <c r="C511" s="103">
        <f>Úrvinnsla!C511</f>
        <v>377</v>
      </c>
      <c r="D511" s="104">
        <f>Úrvinnsla!D511</f>
        <v>196</v>
      </c>
      <c r="E511" s="105">
        <f>Úrvinnsla!E511</f>
        <v>181</v>
      </c>
      <c r="F511" s="106">
        <f>Úrvinnsla!F511</f>
        <v>321</v>
      </c>
      <c r="G511" s="107">
        <f>Úrvinnsla!G511</f>
        <v>161</v>
      </c>
      <c r="H511" s="108">
        <f>Úrvinnsla!H511</f>
        <v>160</v>
      </c>
      <c r="I511" s="109">
        <f>Úrvinnsla!I511</f>
        <v>37</v>
      </c>
      <c r="J511" s="104">
        <f>Úrvinnsla!J511</f>
        <v>23</v>
      </c>
      <c r="K511" s="105">
        <f>Úrvinnsla!K511</f>
        <v>14</v>
      </c>
      <c r="L511" s="106">
        <f>Úrvinnsla!L511</f>
        <v>8</v>
      </c>
      <c r="M511" s="107">
        <f>Úrvinnsla!M511</f>
        <v>5</v>
      </c>
      <c r="N511" s="108">
        <f>Úrvinnsla!N511</f>
        <v>3</v>
      </c>
      <c r="P511" s="45">
        <f>Úrvinnsla!P511</f>
        <v>743</v>
      </c>
      <c r="Q511" s="46">
        <f>Úrvinnsla!Q511</f>
        <v>385</v>
      </c>
      <c r="R511" s="47">
        <f>Úrvinnsla!R511</f>
        <v>358</v>
      </c>
      <c r="S511" s="52">
        <f>Úrvinnsla!S511</f>
        <v>-3.4292330987797277E-2</v>
      </c>
      <c r="T511" s="53">
        <f>Úrvinnsla!T511</f>
        <v>3.1887414269172527E-2</v>
      </c>
      <c r="V511" s="45">
        <f>Úrvinnsla!V511</f>
        <v>26512</v>
      </c>
      <c r="W511" s="46">
        <f>Úrvinnsla!W511</f>
        <v>13630</v>
      </c>
      <c r="X511" s="47">
        <f>Úrvinnsla!X511</f>
        <v>12848</v>
      </c>
      <c r="Y511" s="10">
        <f>Úrvinnsla!Y511</f>
        <v>-3.5150789925675295E-2</v>
      </c>
      <c r="Z511" s="53">
        <f>Úrvinnsla!Z511</f>
        <v>3.3134068155911675E-2</v>
      </c>
    </row>
    <row r="512" spans="1:26" x14ac:dyDescent="0.35">
      <c r="B512" s="95" t="s">
        <v>57</v>
      </c>
      <c r="C512" s="103">
        <f>Úrvinnsla!C512</f>
        <v>399</v>
      </c>
      <c r="D512" s="104">
        <f>Úrvinnsla!D512</f>
        <v>218</v>
      </c>
      <c r="E512" s="105">
        <f>Úrvinnsla!E512</f>
        <v>181</v>
      </c>
      <c r="F512" s="106">
        <f>Úrvinnsla!F512</f>
        <v>377</v>
      </c>
      <c r="G512" s="107">
        <f>Úrvinnsla!G512</f>
        <v>189</v>
      </c>
      <c r="H512" s="108">
        <f>Úrvinnsla!H512</f>
        <v>188</v>
      </c>
      <c r="I512" s="109">
        <f>Úrvinnsla!I512</f>
        <v>48</v>
      </c>
      <c r="J512" s="104">
        <f>Úrvinnsla!J512</f>
        <v>21</v>
      </c>
      <c r="K512" s="105">
        <f>Úrvinnsla!K512</f>
        <v>27</v>
      </c>
      <c r="L512" s="106">
        <f>Úrvinnsla!L512</f>
        <v>6</v>
      </c>
      <c r="M512" s="107">
        <f>Úrvinnsla!M512</f>
        <v>4</v>
      </c>
      <c r="N512" s="108">
        <f>Úrvinnsla!N512</f>
        <v>2</v>
      </c>
      <c r="P512" s="45">
        <f>Úrvinnsla!P512</f>
        <v>830</v>
      </c>
      <c r="Q512" s="46">
        <f>Úrvinnsla!Q512</f>
        <v>432</v>
      </c>
      <c r="R512" s="47">
        <f>Úrvinnsla!R512</f>
        <v>398</v>
      </c>
      <c r="S512" s="52">
        <f>Úrvinnsla!S512</f>
        <v>-3.8478667497995903E-2</v>
      </c>
      <c r="T512" s="53">
        <f>Úrvinnsla!T512</f>
        <v>3.5450253852320299E-2</v>
      </c>
      <c r="V512" s="45">
        <f>Úrvinnsla!V512</f>
        <v>31291</v>
      </c>
      <c r="W512" s="46">
        <f>Úrvinnsla!W512</f>
        <v>16503</v>
      </c>
      <c r="X512" s="47">
        <f>Úrvinnsla!X512</f>
        <v>14760</v>
      </c>
      <c r="Y512" s="10">
        <f>Úrvinnsla!Y512</f>
        <v>-4.2560050340676399E-2</v>
      </c>
      <c r="Z512" s="53">
        <f>Úrvinnsla!Z512</f>
        <v>3.806497867226466E-2</v>
      </c>
    </row>
    <row r="513" spans="2:26" x14ac:dyDescent="0.35">
      <c r="B513" s="95" t="s">
        <v>58</v>
      </c>
      <c r="C513" s="103">
        <f>Úrvinnsla!C513</f>
        <v>406</v>
      </c>
      <c r="D513" s="104">
        <f>Úrvinnsla!D513</f>
        <v>249</v>
      </c>
      <c r="E513" s="105">
        <f>Úrvinnsla!E513</f>
        <v>157</v>
      </c>
      <c r="F513" s="106">
        <f>Úrvinnsla!F513</f>
        <v>405</v>
      </c>
      <c r="G513" s="107">
        <f>Úrvinnsla!G513</f>
        <v>214</v>
      </c>
      <c r="H513" s="108">
        <f>Úrvinnsla!H513</f>
        <v>190</v>
      </c>
      <c r="I513" s="109">
        <f>Úrvinnsla!I513</f>
        <v>49</v>
      </c>
      <c r="J513" s="104">
        <f>Úrvinnsla!J513</f>
        <v>26</v>
      </c>
      <c r="K513" s="105">
        <f>Úrvinnsla!K513</f>
        <v>23</v>
      </c>
      <c r="L513" s="106">
        <f>Úrvinnsla!L513</f>
        <v>12</v>
      </c>
      <c r="M513" s="107">
        <f>Úrvinnsla!M513</f>
        <v>9</v>
      </c>
      <c r="N513" s="108">
        <f>Úrvinnsla!N513</f>
        <v>3</v>
      </c>
      <c r="P513" s="45">
        <f>Úrvinnsla!P513</f>
        <v>872</v>
      </c>
      <c r="Q513" s="46">
        <f>Úrvinnsla!Q513</f>
        <v>498</v>
      </c>
      <c r="R513" s="47">
        <f>Úrvinnsla!R513</f>
        <v>373</v>
      </c>
      <c r="S513" s="52">
        <f>Úrvinnsla!S513</f>
        <v>-4.4357352810189724E-2</v>
      </c>
      <c r="T513" s="53">
        <f>Úrvinnsla!T513</f>
        <v>3.3223479112852942E-2</v>
      </c>
      <c r="V513" s="45">
        <f>Úrvinnsla!V513</f>
        <v>32175</v>
      </c>
      <c r="W513" s="46">
        <f>Úrvinnsla!W513</f>
        <v>17460</v>
      </c>
      <c r="X513" s="47">
        <f>Úrvinnsla!X513</f>
        <v>14699</v>
      </c>
      <c r="Y513" s="10">
        <f>Úrvinnsla!Y513</f>
        <v>-4.5028084526947218E-2</v>
      </c>
      <c r="Z513" s="53">
        <f>Úrvinnsla!Z513</f>
        <v>3.7907664058510718E-2</v>
      </c>
    </row>
    <row r="514" spans="2:26" x14ac:dyDescent="0.35">
      <c r="B514" s="95" t="s">
        <v>59</v>
      </c>
      <c r="C514" s="103">
        <f>Úrvinnsla!C514</f>
        <v>419</v>
      </c>
      <c r="D514" s="104">
        <f>Úrvinnsla!D514</f>
        <v>223</v>
      </c>
      <c r="E514" s="105">
        <f>Úrvinnsla!E514</f>
        <v>196</v>
      </c>
      <c r="F514" s="106">
        <f>Úrvinnsla!F514</f>
        <v>364</v>
      </c>
      <c r="G514" s="107">
        <f>Úrvinnsla!G514</f>
        <v>202</v>
      </c>
      <c r="H514" s="108">
        <f>Úrvinnsla!H514</f>
        <v>162</v>
      </c>
      <c r="I514" s="109">
        <f>Úrvinnsla!I514</f>
        <v>29</v>
      </c>
      <c r="J514" s="104">
        <f>Úrvinnsla!J514</f>
        <v>21</v>
      </c>
      <c r="K514" s="105">
        <f>Úrvinnsla!K514</f>
        <v>8</v>
      </c>
      <c r="L514" s="106">
        <f>Úrvinnsla!L514</f>
        <v>8</v>
      </c>
      <c r="M514" s="107">
        <f>Úrvinnsla!M514</f>
        <v>5</v>
      </c>
      <c r="N514" s="108">
        <f>Úrvinnsla!N514</f>
        <v>3</v>
      </c>
      <c r="P514" s="45">
        <f>Úrvinnsla!P514</f>
        <v>820</v>
      </c>
      <c r="Q514" s="46">
        <f>Úrvinnsla!Q514</f>
        <v>451</v>
      </c>
      <c r="R514" s="47">
        <f>Úrvinnsla!R514</f>
        <v>369</v>
      </c>
      <c r="S514" s="52">
        <f>Úrvinnsla!S514</f>
        <v>-4.0171016299991091E-2</v>
      </c>
      <c r="T514" s="53">
        <f>Úrvinnsla!T514</f>
        <v>3.2867195154538169E-2</v>
      </c>
      <c r="V514" s="45">
        <f>Úrvinnsla!V514</f>
        <v>27487</v>
      </c>
      <c r="W514" s="46">
        <f>Úrvinnsla!W514</f>
        <v>14795</v>
      </c>
      <c r="X514" s="47">
        <f>Úrvinnsla!X514</f>
        <v>12685</v>
      </c>
      <c r="Y514" s="10">
        <f>Úrvinnsla!Y514</f>
        <v>-3.8155241155566101E-2</v>
      </c>
      <c r="Z514" s="53">
        <f>Úrvinnsla!Z514</f>
        <v>3.2713702876536396E-2</v>
      </c>
    </row>
    <row r="515" spans="2:26" x14ac:dyDescent="0.35">
      <c r="B515" s="95" t="s">
        <v>60</v>
      </c>
      <c r="C515" s="103">
        <f>Úrvinnsla!C515</f>
        <v>349</v>
      </c>
      <c r="D515" s="104">
        <f>Úrvinnsla!D515</f>
        <v>204</v>
      </c>
      <c r="E515" s="105">
        <f>Úrvinnsla!E515</f>
        <v>145</v>
      </c>
      <c r="F515" s="106">
        <f>Úrvinnsla!F515</f>
        <v>333</v>
      </c>
      <c r="G515" s="107">
        <f>Úrvinnsla!G515</f>
        <v>175</v>
      </c>
      <c r="H515" s="108">
        <f>Úrvinnsla!H515</f>
        <v>158</v>
      </c>
      <c r="I515" s="109">
        <f>Úrvinnsla!I515</f>
        <v>35</v>
      </c>
      <c r="J515" s="104">
        <f>Úrvinnsla!J515</f>
        <v>14</v>
      </c>
      <c r="K515" s="105">
        <f>Úrvinnsla!K515</f>
        <v>21</v>
      </c>
      <c r="L515" s="106">
        <f>Úrvinnsla!L515</f>
        <v>4</v>
      </c>
      <c r="M515" s="107">
        <f>Úrvinnsla!M515</f>
        <v>3</v>
      </c>
      <c r="N515" s="108">
        <f>Úrvinnsla!N515</f>
        <v>1</v>
      </c>
      <c r="P515" s="45">
        <f>Úrvinnsla!P515</f>
        <v>721</v>
      </c>
      <c r="Q515" s="46">
        <f>Úrvinnsla!Q515</f>
        <v>396</v>
      </c>
      <c r="R515" s="47">
        <f>Úrvinnsla!R515</f>
        <v>325</v>
      </c>
      <c r="S515" s="52">
        <f>Úrvinnsla!S515</f>
        <v>-3.5272111873162912E-2</v>
      </c>
      <c r="T515" s="53">
        <f>Úrvinnsla!T515</f>
        <v>2.894807161307562E-2</v>
      </c>
      <c r="V515" s="45">
        <f>Úrvinnsla!V515</f>
        <v>26749</v>
      </c>
      <c r="W515" s="46">
        <f>Úrvinnsla!W515</f>
        <v>14232</v>
      </c>
      <c r="X515" s="47">
        <f>Úrvinnsla!X515</f>
        <v>12508</v>
      </c>
      <c r="Y515" s="10">
        <f>Úrvinnsla!Y515</f>
        <v>-3.6703304638460069E-2</v>
      </c>
      <c r="Z515" s="53">
        <f>Úrvinnsla!Z515</f>
        <v>3.2257232603840537E-2</v>
      </c>
    </row>
    <row r="516" spans="2:26" x14ac:dyDescent="0.35">
      <c r="B516" s="95" t="s">
        <v>61</v>
      </c>
      <c r="C516" s="103">
        <f>Úrvinnsla!C516</f>
        <v>269</v>
      </c>
      <c r="D516" s="104">
        <f>Úrvinnsla!D516</f>
        <v>154</v>
      </c>
      <c r="E516" s="105">
        <f>Úrvinnsla!E516</f>
        <v>115</v>
      </c>
      <c r="F516" s="106">
        <f>Úrvinnsla!F516</f>
        <v>311</v>
      </c>
      <c r="G516" s="107">
        <f>Úrvinnsla!G516</f>
        <v>153</v>
      </c>
      <c r="H516" s="108">
        <f>Úrvinnsla!H516</f>
        <v>158</v>
      </c>
      <c r="I516" s="109">
        <f>Úrvinnsla!I516</f>
        <v>34</v>
      </c>
      <c r="J516" s="104">
        <f>Úrvinnsla!J516</f>
        <v>16</v>
      </c>
      <c r="K516" s="105">
        <f>Úrvinnsla!K516</f>
        <v>18</v>
      </c>
      <c r="L516" s="106">
        <f>Úrvinnsla!L516</f>
        <v>9</v>
      </c>
      <c r="M516" s="107">
        <f>Úrvinnsla!M516</f>
        <v>5</v>
      </c>
      <c r="N516" s="108">
        <f>Úrvinnsla!N516</f>
        <v>4</v>
      </c>
      <c r="P516" s="45">
        <f>Úrvinnsla!P516</f>
        <v>623</v>
      </c>
      <c r="Q516" s="46">
        <f>Úrvinnsla!Q516</f>
        <v>328</v>
      </c>
      <c r="R516" s="47">
        <f>Úrvinnsla!R516</f>
        <v>295</v>
      </c>
      <c r="S516" s="52">
        <f>Úrvinnsla!S516</f>
        <v>-2.9215284581811704E-2</v>
      </c>
      <c r="T516" s="53">
        <f>Úrvinnsla!T516</f>
        <v>2.6275941925714794E-2</v>
      </c>
      <c r="V516" s="45">
        <f>Úrvinnsla!V516</f>
        <v>24434</v>
      </c>
      <c r="W516" s="46">
        <f>Úrvinnsla!W516</f>
        <v>12829</v>
      </c>
      <c r="X516" s="47">
        <f>Úrvinnsla!X516</f>
        <v>11603</v>
      </c>
      <c r="Y516" s="10">
        <f>Úrvinnsla!Y516</f>
        <v>-3.3085068522119468E-2</v>
      </c>
      <c r="Z516" s="53">
        <f>Úrvinnsla!Z516</f>
        <v>2.992330267847472E-2</v>
      </c>
    </row>
    <row r="517" spans="2:26" x14ac:dyDescent="0.35">
      <c r="B517" s="95" t="s">
        <v>62</v>
      </c>
      <c r="C517" s="103">
        <f>Úrvinnsla!C517</f>
        <v>308</v>
      </c>
      <c r="D517" s="104">
        <f>Úrvinnsla!D517</f>
        <v>157</v>
      </c>
      <c r="E517" s="105">
        <f>Úrvinnsla!E517</f>
        <v>151</v>
      </c>
      <c r="F517" s="106">
        <f>Úrvinnsla!F517</f>
        <v>298</v>
      </c>
      <c r="G517" s="107">
        <f>Úrvinnsla!G517</f>
        <v>160</v>
      </c>
      <c r="H517" s="108">
        <f>Úrvinnsla!H517</f>
        <v>138</v>
      </c>
      <c r="I517" s="109">
        <f>Úrvinnsla!I517</f>
        <v>37</v>
      </c>
      <c r="J517" s="104">
        <f>Úrvinnsla!J517</f>
        <v>22</v>
      </c>
      <c r="K517" s="105">
        <f>Úrvinnsla!K517</f>
        <v>15</v>
      </c>
      <c r="L517" s="106">
        <f>Úrvinnsla!L517</f>
        <v>8</v>
      </c>
      <c r="M517" s="107">
        <f>Úrvinnsla!M517</f>
        <v>6</v>
      </c>
      <c r="N517" s="108">
        <f>Úrvinnsla!N517</f>
        <v>2</v>
      </c>
      <c r="P517" s="45">
        <f>Úrvinnsla!P517</f>
        <v>651</v>
      </c>
      <c r="Q517" s="46">
        <f>Úrvinnsla!Q517</f>
        <v>345</v>
      </c>
      <c r="R517" s="47">
        <f>Úrvinnsla!R517</f>
        <v>306</v>
      </c>
      <c r="S517" s="52">
        <f>Úrvinnsla!S517</f>
        <v>-3.0729491404649506E-2</v>
      </c>
      <c r="T517" s="53">
        <f>Úrvinnsla!T517</f>
        <v>2.7255722811080432E-2</v>
      </c>
      <c r="V517" s="45">
        <f>Úrvinnsla!V517</f>
        <v>22606</v>
      </c>
      <c r="W517" s="46">
        <f>Úrvinnsla!W517</f>
        <v>11704</v>
      </c>
      <c r="X517" s="47">
        <f>Úrvinnsla!X517</f>
        <v>10901</v>
      </c>
      <c r="Y517" s="10">
        <f>Úrvinnsla!Y517</f>
        <v>-3.0183774416001733E-2</v>
      </c>
      <c r="Z517" s="53">
        <f>Úrvinnsla!Z517</f>
        <v>2.8112895156257253E-2</v>
      </c>
    </row>
    <row r="518" spans="2:26" x14ac:dyDescent="0.35">
      <c r="B518" s="95" t="s">
        <v>63</v>
      </c>
      <c r="C518" s="103">
        <f>Úrvinnsla!C518</f>
        <v>326</v>
      </c>
      <c r="D518" s="104">
        <f>Úrvinnsla!D518</f>
        <v>179</v>
      </c>
      <c r="E518" s="105">
        <f>Úrvinnsla!E518</f>
        <v>147</v>
      </c>
      <c r="F518" s="106">
        <f>Úrvinnsla!F518</f>
        <v>323</v>
      </c>
      <c r="G518" s="107">
        <f>Úrvinnsla!G518</f>
        <v>155</v>
      </c>
      <c r="H518" s="108">
        <f>Úrvinnsla!H518</f>
        <v>168</v>
      </c>
      <c r="I518" s="109">
        <f>Úrvinnsla!I518</f>
        <v>38</v>
      </c>
      <c r="J518" s="104">
        <f>Úrvinnsla!J518</f>
        <v>20</v>
      </c>
      <c r="K518" s="105">
        <f>Úrvinnsla!K518</f>
        <v>18</v>
      </c>
      <c r="L518" s="106">
        <f>Úrvinnsla!L518</f>
        <v>13</v>
      </c>
      <c r="M518" s="107">
        <f>Úrvinnsla!M518</f>
        <v>8</v>
      </c>
      <c r="N518" s="108">
        <f>Úrvinnsla!N518</f>
        <v>5</v>
      </c>
      <c r="P518" s="45">
        <f>Úrvinnsla!P518</f>
        <v>700</v>
      </c>
      <c r="Q518" s="46">
        <f>Úrvinnsla!Q518</f>
        <v>362</v>
      </c>
      <c r="R518" s="47">
        <f>Úrvinnsla!R518</f>
        <v>338</v>
      </c>
      <c r="S518" s="52">
        <f>Úrvinnsla!S518</f>
        <v>-3.2243698227487308E-2</v>
      </c>
      <c r="T518" s="53">
        <f>Úrvinnsla!T518</f>
        <v>3.0105994477598645E-2</v>
      </c>
      <c r="V518" s="45">
        <f>Úrvinnsla!V518</f>
        <v>22629</v>
      </c>
      <c r="W518" s="46">
        <f>Úrvinnsla!W518</f>
        <v>11254</v>
      </c>
      <c r="X518" s="47">
        <f>Úrvinnsla!X518</f>
        <v>11374</v>
      </c>
      <c r="Y518" s="10">
        <f>Úrvinnsla!Y518</f>
        <v>-2.9023256773554641E-2</v>
      </c>
      <c r="Z518" s="53">
        <f>Úrvinnsla!Z518</f>
        <v>2.9332728144873865E-2</v>
      </c>
    </row>
    <row r="519" spans="2:26" x14ac:dyDescent="0.35">
      <c r="B519" s="95" t="s">
        <v>64</v>
      </c>
      <c r="C519" s="103">
        <f>Úrvinnsla!C519</f>
        <v>316</v>
      </c>
      <c r="D519" s="104">
        <f>Úrvinnsla!D519</f>
        <v>169</v>
      </c>
      <c r="E519" s="105">
        <f>Úrvinnsla!E519</f>
        <v>147</v>
      </c>
      <c r="F519" s="106">
        <f>Úrvinnsla!F519</f>
        <v>304</v>
      </c>
      <c r="G519" s="107">
        <f>Úrvinnsla!G519</f>
        <v>151</v>
      </c>
      <c r="H519" s="108">
        <f>Úrvinnsla!H519</f>
        <v>153</v>
      </c>
      <c r="I519" s="109">
        <f>Úrvinnsla!I519</f>
        <v>46</v>
      </c>
      <c r="J519" s="104">
        <f>Úrvinnsla!J519</f>
        <v>23</v>
      </c>
      <c r="K519" s="105">
        <f>Úrvinnsla!K519</f>
        <v>23</v>
      </c>
      <c r="L519" s="106">
        <f>Úrvinnsla!L519</f>
        <v>9</v>
      </c>
      <c r="M519" s="107">
        <f>Úrvinnsla!M519</f>
        <v>4</v>
      </c>
      <c r="N519" s="108">
        <f>Úrvinnsla!N519</f>
        <v>5</v>
      </c>
      <c r="P519" s="45">
        <f>Úrvinnsla!P519</f>
        <v>675</v>
      </c>
      <c r="Q519" s="46">
        <f>Úrvinnsla!Q519</f>
        <v>347</v>
      </c>
      <c r="R519" s="47">
        <f>Úrvinnsla!R519</f>
        <v>328</v>
      </c>
      <c r="S519" s="52">
        <f>Úrvinnsla!S519</f>
        <v>-3.0907633383806893E-2</v>
      </c>
      <c r="T519" s="53">
        <f>Úrvinnsla!T519</f>
        <v>2.9215284581811704E-2</v>
      </c>
      <c r="V519" s="45">
        <f>Úrvinnsla!V519</f>
        <v>21287</v>
      </c>
      <c r="W519" s="46">
        <f>Úrvinnsla!W519</f>
        <v>10674</v>
      </c>
      <c r="X519" s="47">
        <f>Úrvinnsla!X519</f>
        <v>10613</v>
      </c>
      <c r="Y519" s="10">
        <f>Úrvinnsla!Y519</f>
        <v>-2.7527478478845051E-2</v>
      </c>
      <c r="Z519" s="53">
        <f>Úrvinnsla!Z519</f>
        <v>2.7370163865091113E-2</v>
      </c>
    </row>
    <row r="520" spans="2:26" x14ac:dyDescent="0.35">
      <c r="B520" s="95" t="s">
        <v>65</v>
      </c>
      <c r="C520" s="103">
        <f>Úrvinnsla!C520</f>
        <v>247</v>
      </c>
      <c r="D520" s="104">
        <f>Úrvinnsla!D520</f>
        <v>157</v>
      </c>
      <c r="E520" s="105">
        <f>Úrvinnsla!E520</f>
        <v>90</v>
      </c>
      <c r="F520" s="106">
        <f>Úrvinnsla!F520</f>
        <v>294</v>
      </c>
      <c r="G520" s="107">
        <f>Úrvinnsla!G520</f>
        <v>159</v>
      </c>
      <c r="H520" s="108">
        <f>Úrvinnsla!H520</f>
        <v>135</v>
      </c>
      <c r="I520" s="109">
        <f>Úrvinnsla!I520</f>
        <v>44</v>
      </c>
      <c r="J520" s="104">
        <f>Úrvinnsla!J520</f>
        <v>28</v>
      </c>
      <c r="K520" s="105">
        <f>Úrvinnsla!K520</f>
        <v>16</v>
      </c>
      <c r="L520" s="106">
        <f>Úrvinnsla!L520</f>
        <v>8</v>
      </c>
      <c r="M520" s="107">
        <f>Úrvinnsla!M520</f>
        <v>6</v>
      </c>
      <c r="N520" s="108">
        <f>Úrvinnsla!N520</f>
        <v>2</v>
      </c>
      <c r="P520" s="45">
        <f>Úrvinnsla!P520</f>
        <v>593</v>
      </c>
      <c r="Q520" s="46">
        <f>Úrvinnsla!Q520</f>
        <v>350</v>
      </c>
      <c r="R520" s="47">
        <f>Úrvinnsla!R520</f>
        <v>243</v>
      </c>
      <c r="S520" s="52">
        <f>Úrvinnsla!S520</f>
        <v>-3.1174846352542977E-2</v>
      </c>
      <c r="T520" s="53">
        <f>Úrvinnsla!T520</f>
        <v>2.1644250467622694E-2</v>
      </c>
      <c r="V520" s="45">
        <f>Úrvinnsla!V520</f>
        <v>18699</v>
      </c>
      <c r="W520" s="46">
        <f>Úrvinnsla!W520</f>
        <v>9355</v>
      </c>
      <c r="X520" s="47">
        <f>Úrvinnsla!X520</f>
        <v>9344</v>
      </c>
      <c r="Y520" s="10">
        <f>Úrvinnsla!Y520</f>
        <v>-2.4125872322427907E-2</v>
      </c>
      <c r="Z520" s="53">
        <f>Úrvinnsla!Z520</f>
        <v>2.409750411339031E-2</v>
      </c>
    </row>
    <row r="521" spans="2:26" x14ac:dyDescent="0.35">
      <c r="B521" s="95" t="s">
        <v>66</v>
      </c>
      <c r="C521" s="103">
        <f>Úrvinnsla!C521</f>
        <v>210</v>
      </c>
      <c r="D521" s="104">
        <f>Úrvinnsla!D521</f>
        <v>110</v>
      </c>
      <c r="E521" s="105">
        <f>Úrvinnsla!E521</f>
        <v>100</v>
      </c>
      <c r="F521" s="106">
        <f>Úrvinnsla!F521</f>
        <v>221</v>
      </c>
      <c r="G521" s="107">
        <f>Úrvinnsla!G521</f>
        <v>125</v>
      </c>
      <c r="H521" s="108">
        <f>Úrvinnsla!H521</f>
        <v>96</v>
      </c>
      <c r="I521" s="109">
        <f>Úrvinnsla!I521</f>
        <v>42</v>
      </c>
      <c r="J521" s="104">
        <f>Úrvinnsla!J521</f>
        <v>20</v>
      </c>
      <c r="K521" s="105">
        <f>Úrvinnsla!K521</f>
        <v>22</v>
      </c>
      <c r="L521" s="106">
        <f>Úrvinnsla!L521</f>
        <v>6</v>
      </c>
      <c r="M521" s="107">
        <f>Úrvinnsla!M521</f>
        <v>5</v>
      </c>
      <c r="N521" s="108">
        <f>Úrvinnsla!N521</f>
        <v>1</v>
      </c>
      <c r="P521" s="45">
        <f>Úrvinnsla!P521</f>
        <v>479</v>
      </c>
      <c r="Q521" s="46">
        <f>Úrvinnsla!Q521</f>
        <v>260</v>
      </c>
      <c r="R521" s="47">
        <f>Úrvinnsla!R521</f>
        <v>219</v>
      </c>
      <c r="S521" s="52">
        <f>Úrvinnsla!S521</f>
        <v>-2.3158457290460496E-2</v>
      </c>
      <c r="T521" s="53">
        <f>Úrvinnsla!T521</f>
        <v>1.9506546717734035E-2</v>
      </c>
      <c r="V521" s="45">
        <f>Úrvinnsla!V521</f>
        <v>15123</v>
      </c>
      <c r="W521" s="46">
        <f>Úrvinnsla!W521</f>
        <v>7530</v>
      </c>
      <c r="X521" s="47">
        <f>Úrvinnsla!X521</f>
        <v>7593</v>
      </c>
      <c r="Y521" s="10">
        <f>Úrvinnsla!Y521</f>
        <v>-1.9419328550281362E-2</v>
      </c>
      <c r="Z521" s="53">
        <f>Úrvinnsla!Z521</f>
        <v>1.9581801020223954E-2</v>
      </c>
    </row>
    <row r="522" spans="2:26" x14ac:dyDescent="0.35">
      <c r="B522" s="95" t="s">
        <v>67</v>
      </c>
      <c r="C522" s="103">
        <f>Úrvinnsla!C522</f>
        <v>170</v>
      </c>
      <c r="D522" s="104">
        <f>Úrvinnsla!D522</f>
        <v>89</v>
      </c>
      <c r="E522" s="105">
        <f>Úrvinnsla!E522</f>
        <v>81</v>
      </c>
      <c r="F522" s="106">
        <f>Úrvinnsla!F522</f>
        <v>182</v>
      </c>
      <c r="G522" s="107">
        <f>Úrvinnsla!G522</f>
        <v>93</v>
      </c>
      <c r="H522" s="108">
        <f>Úrvinnsla!H522</f>
        <v>89</v>
      </c>
      <c r="I522" s="109">
        <f>Úrvinnsla!I522</f>
        <v>27</v>
      </c>
      <c r="J522" s="104">
        <f>Úrvinnsla!J522</f>
        <v>16</v>
      </c>
      <c r="K522" s="105">
        <f>Úrvinnsla!K522</f>
        <v>11</v>
      </c>
      <c r="L522" s="106">
        <f>Úrvinnsla!L522</f>
        <v>2</v>
      </c>
      <c r="M522" s="107">
        <f>Úrvinnsla!M522</f>
        <v>1</v>
      </c>
      <c r="N522" s="108">
        <f>Úrvinnsla!N522</f>
        <v>1</v>
      </c>
      <c r="P522" s="45">
        <f>Úrvinnsla!P522</f>
        <v>381</v>
      </c>
      <c r="Q522" s="46">
        <f>Úrvinnsla!Q522</f>
        <v>199</v>
      </c>
      <c r="R522" s="47">
        <f>Úrvinnsla!R522</f>
        <v>182</v>
      </c>
      <c r="S522" s="52">
        <f>Úrvinnsla!S522</f>
        <v>-1.7725126926160149E-2</v>
      </c>
      <c r="T522" s="53">
        <f>Úrvinnsla!T522</f>
        <v>1.6210920103322347E-2</v>
      </c>
      <c r="V522" s="45">
        <f>Úrvinnsla!V522</f>
        <v>11097</v>
      </c>
      <c r="W522" s="46">
        <f>Úrvinnsla!W522</f>
        <v>5425</v>
      </c>
      <c r="X522" s="47">
        <f>Úrvinnsla!X522</f>
        <v>5672</v>
      </c>
      <c r="Y522" s="10">
        <f>Úrvinnsla!Y522</f>
        <v>-1.3990684911723292E-2</v>
      </c>
      <c r="Z522" s="53">
        <f>Úrvinnsla!Z522</f>
        <v>1.4627680151022029E-2</v>
      </c>
    </row>
    <row r="523" spans="2:26" x14ac:dyDescent="0.35">
      <c r="B523" s="95" t="s">
        <v>68</v>
      </c>
      <c r="C523" s="103">
        <f>Úrvinnsla!C523</f>
        <v>82</v>
      </c>
      <c r="D523" s="104">
        <f>Úrvinnsla!D523</f>
        <v>42</v>
      </c>
      <c r="E523" s="105">
        <f>Úrvinnsla!E523</f>
        <v>40</v>
      </c>
      <c r="F523" s="106">
        <f>Úrvinnsla!F523</f>
        <v>126</v>
      </c>
      <c r="G523" s="107">
        <f>Úrvinnsla!G523</f>
        <v>71</v>
      </c>
      <c r="H523" s="108">
        <f>Úrvinnsla!H523</f>
        <v>55</v>
      </c>
      <c r="I523" s="109">
        <f>Úrvinnsla!I523</f>
        <v>17</v>
      </c>
      <c r="J523" s="104">
        <f>Úrvinnsla!J523</f>
        <v>10</v>
      </c>
      <c r="K523" s="105">
        <f>Úrvinnsla!K523</f>
        <v>7</v>
      </c>
      <c r="L523" s="106">
        <f>Úrvinnsla!L523</f>
        <v>1</v>
      </c>
      <c r="M523" s="107">
        <f>Úrvinnsla!M523</f>
        <v>0</v>
      </c>
      <c r="N523" s="108">
        <f>Úrvinnsla!N523</f>
        <v>1</v>
      </c>
      <c r="P523" s="45">
        <f>Úrvinnsla!P523</f>
        <v>226</v>
      </c>
      <c r="Q523" s="46">
        <f>Úrvinnsla!Q523</f>
        <v>123</v>
      </c>
      <c r="R523" s="47">
        <f>Úrvinnsla!R523</f>
        <v>103</v>
      </c>
      <c r="S523" s="52">
        <f>Úrvinnsla!S523</f>
        <v>-1.0955731718179389E-2</v>
      </c>
      <c r="T523" s="53">
        <f>Úrvinnsla!T523</f>
        <v>9.1743119266055051E-3</v>
      </c>
      <c r="V523" s="45">
        <f>Úrvinnsla!V523</f>
        <v>6730</v>
      </c>
      <c r="W523" s="46">
        <f>Úrvinnsla!W523</f>
        <v>3129</v>
      </c>
      <c r="X523" s="47">
        <f>Úrvinnsla!X523</f>
        <v>3601</v>
      </c>
      <c r="Y523" s="10">
        <f>Úrvinnsla!Y523</f>
        <v>-8.0694660071487893E-3</v>
      </c>
      <c r="Z523" s="53">
        <f>Úrvinnsla!Z523</f>
        <v>9.2867200676710737E-3</v>
      </c>
    </row>
    <row r="524" spans="2:26" x14ac:dyDescent="0.35">
      <c r="B524" s="95" t="s">
        <v>69</v>
      </c>
      <c r="C524" s="103">
        <f>Úrvinnsla!C524</f>
        <v>55</v>
      </c>
      <c r="D524" s="104">
        <f>Úrvinnsla!D524</f>
        <v>23</v>
      </c>
      <c r="E524" s="105">
        <f>Úrvinnsla!E524</f>
        <v>32</v>
      </c>
      <c r="F524" s="106">
        <f>Úrvinnsla!F524</f>
        <v>58</v>
      </c>
      <c r="G524" s="107">
        <f>Úrvinnsla!G524</f>
        <v>28</v>
      </c>
      <c r="H524" s="108">
        <f>Úrvinnsla!H524</f>
        <v>30</v>
      </c>
      <c r="I524" s="109">
        <f>Úrvinnsla!I524</f>
        <v>11</v>
      </c>
      <c r="J524" s="104">
        <f>Úrvinnsla!J524</f>
        <v>1</v>
      </c>
      <c r="K524" s="105">
        <f>Úrvinnsla!K524</f>
        <v>10</v>
      </c>
      <c r="L524" s="106">
        <f>Úrvinnsla!L524</f>
        <v>0</v>
      </c>
      <c r="M524" s="107">
        <f>Úrvinnsla!M524</f>
        <v>0</v>
      </c>
      <c r="N524" s="108">
        <f>Úrvinnsla!N524</f>
        <v>0</v>
      </c>
      <c r="P524" s="45">
        <f>Úrvinnsla!P524</f>
        <v>124</v>
      </c>
      <c r="Q524" s="46">
        <f>Úrvinnsla!Q524</f>
        <v>52</v>
      </c>
      <c r="R524" s="47">
        <f>Úrvinnsla!R524</f>
        <v>72</v>
      </c>
      <c r="S524" s="52">
        <f>Úrvinnsla!S524</f>
        <v>-4.6316914580920993E-3</v>
      </c>
      <c r="T524" s="53">
        <f>Úrvinnsla!T524</f>
        <v>6.4131112496659841E-3</v>
      </c>
      <c r="V524" s="45">
        <f>Úrvinnsla!V524</f>
        <v>4125</v>
      </c>
      <c r="W524" s="46">
        <f>Úrvinnsla!W524</f>
        <v>1786</v>
      </c>
      <c r="X524" s="47">
        <f>Úrvinnsla!X524</f>
        <v>2339</v>
      </c>
      <c r="Y524" s="10">
        <f>Úrvinnsla!Y524</f>
        <v>-4.6059655764677972E-3</v>
      </c>
      <c r="Z524" s="53">
        <f>Úrvinnsla!Z524</f>
        <v>6.0321128126305584E-3</v>
      </c>
    </row>
    <row r="525" spans="2:26" x14ac:dyDescent="0.35">
      <c r="B525" s="95" t="s">
        <v>70</v>
      </c>
      <c r="C525" s="103">
        <f>Úrvinnsla!C525</f>
        <v>16</v>
      </c>
      <c r="D525" s="104">
        <f>Úrvinnsla!D525</f>
        <v>9</v>
      </c>
      <c r="E525" s="105">
        <f>Úrvinnsla!E525</f>
        <v>7</v>
      </c>
      <c r="F525" s="106">
        <f>Úrvinnsla!F525</f>
        <v>16</v>
      </c>
      <c r="G525" s="107">
        <f>Úrvinnsla!G525</f>
        <v>10</v>
      </c>
      <c r="H525" s="108">
        <f>Úrvinnsla!H525</f>
        <v>6</v>
      </c>
      <c r="I525" s="109">
        <f>Úrvinnsla!I525</f>
        <v>6</v>
      </c>
      <c r="J525" s="104">
        <f>Úrvinnsla!J525</f>
        <v>2</v>
      </c>
      <c r="K525" s="105">
        <f>Úrvinnsla!K525</f>
        <v>4</v>
      </c>
      <c r="L525" s="106">
        <f>Úrvinnsla!L525</f>
        <v>0</v>
      </c>
      <c r="M525" s="107">
        <f>Úrvinnsla!M525</f>
        <v>0</v>
      </c>
      <c r="N525" s="108">
        <f>Úrvinnsla!N525</f>
        <v>0</v>
      </c>
      <c r="P525" s="45">
        <f>Úrvinnsla!P525</f>
        <v>38</v>
      </c>
      <c r="Q525" s="46">
        <f>Úrvinnsla!Q525</f>
        <v>21</v>
      </c>
      <c r="R525" s="47">
        <f>Úrvinnsla!R525</f>
        <v>17</v>
      </c>
      <c r="S525" s="52">
        <f>Úrvinnsla!S525</f>
        <v>-1.8704907811525786E-3</v>
      </c>
      <c r="T525" s="53">
        <f>Úrvinnsla!T525</f>
        <v>1.5142068228378017E-3</v>
      </c>
      <c r="V525" s="45">
        <f>Úrvinnsla!V525</f>
        <v>2027</v>
      </c>
      <c r="W525" s="46">
        <f>Úrvinnsla!W525</f>
        <v>773</v>
      </c>
      <c r="X525" s="47">
        <f>Úrvinnsla!X525</f>
        <v>1254</v>
      </c>
      <c r="Y525" s="10">
        <f>Úrvinnsla!Y525</f>
        <v>-1.9935114169146737E-3</v>
      </c>
      <c r="Z525" s="53">
        <f>Úrvinnsla!Z525</f>
        <v>3.2339758302859E-3</v>
      </c>
    </row>
    <row r="526" spans="2:26" x14ac:dyDescent="0.35">
      <c r="B526" s="95" t="s">
        <v>71</v>
      </c>
      <c r="C526" s="103">
        <f>Úrvinnsla!C526</f>
        <v>5</v>
      </c>
      <c r="D526" s="104">
        <f>Úrvinnsla!D526</f>
        <v>1</v>
      </c>
      <c r="E526" s="105">
        <f>Úrvinnsla!E526</f>
        <v>4</v>
      </c>
      <c r="F526" s="106">
        <f>Úrvinnsla!F526</f>
        <v>5</v>
      </c>
      <c r="G526" s="107">
        <f>Úrvinnsla!G526</f>
        <v>1</v>
      </c>
      <c r="H526" s="108">
        <f>Úrvinnsla!H526</f>
        <v>3</v>
      </c>
      <c r="I526" s="109">
        <f>Úrvinnsla!I526</f>
        <v>0</v>
      </c>
      <c r="J526" s="104">
        <f>Úrvinnsla!J526</f>
        <v>0</v>
      </c>
      <c r="K526" s="105">
        <f>Úrvinnsla!K526</f>
        <v>0</v>
      </c>
      <c r="L526" s="106">
        <f>Úrvinnsla!L526</f>
        <v>0</v>
      </c>
      <c r="M526" s="107">
        <f>Úrvinnsla!M526</f>
        <v>0</v>
      </c>
      <c r="N526" s="108">
        <f>Úrvinnsla!N526</f>
        <v>0</v>
      </c>
      <c r="P526" s="45">
        <f>Úrvinnsla!P526</f>
        <v>10</v>
      </c>
      <c r="Q526" s="46">
        <f>Úrvinnsla!Q526</f>
        <v>2</v>
      </c>
      <c r="R526" s="47">
        <f>Úrvinnsla!R526</f>
        <v>7</v>
      </c>
      <c r="S526" s="52">
        <f>Úrvinnsla!S526</f>
        <v>-1.7814197915738843E-4</v>
      </c>
      <c r="T526" s="53">
        <f>Úrvinnsla!T526</f>
        <v>6.2349692705085955E-4</v>
      </c>
      <c r="V526" s="45">
        <f>Úrvinnsla!V526</f>
        <v>444</v>
      </c>
      <c r="W526" s="46">
        <f>Úrvinnsla!W526</f>
        <v>141</v>
      </c>
      <c r="X526" s="47">
        <f>Úrvinnsla!X526</f>
        <v>303</v>
      </c>
      <c r="Y526" s="10">
        <f>Úrvinnsla!Y526</f>
        <v>-3.6362886130008926E-4</v>
      </c>
      <c r="Z526" s="53">
        <f>Úrvinnsla!Z526</f>
        <v>7.8141521258104287E-4</v>
      </c>
    </row>
    <row r="527" spans="2:26" ht="15" thickBot="1" x14ac:dyDescent="0.4">
      <c r="B527" s="95" t="s">
        <v>72</v>
      </c>
      <c r="C527" s="110">
        <f>Úrvinnsla!C527</f>
        <v>1</v>
      </c>
      <c r="D527" s="111">
        <f>Úrvinnsla!D527</f>
        <v>0</v>
      </c>
      <c r="E527" s="112">
        <f>Úrvinnsla!E527</f>
        <v>1</v>
      </c>
      <c r="F527" s="113">
        <f>Úrvinnsla!F527</f>
        <v>0</v>
      </c>
      <c r="G527" s="114">
        <f>Úrvinnsla!G527</f>
        <v>1</v>
      </c>
      <c r="H527" s="115">
        <f>Úrvinnsla!H527</f>
        <v>0</v>
      </c>
      <c r="I527" s="116">
        <f>Úrvinnsla!I527</f>
        <v>0</v>
      </c>
      <c r="J527" s="111">
        <f>Úrvinnsla!J527</f>
        <v>0</v>
      </c>
      <c r="K527" s="112">
        <f>Úrvinnsla!K527</f>
        <v>0</v>
      </c>
      <c r="L527" s="113">
        <f>Úrvinnsla!L527</f>
        <v>0</v>
      </c>
      <c r="M527" s="114">
        <f>Úrvinnsla!M527</f>
        <v>0</v>
      </c>
      <c r="N527" s="115">
        <f>Úrvinnsla!N527</f>
        <v>0</v>
      </c>
      <c r="P527" s="48">
        <f>Úrvinnsla!P527</f>
        <v>1</v>
      </c>
      <c r="Q527" s="49">
        <f>Úrvinnsla!Q527</f>
        <v>1</v>
      </c>
      <c r="R527" s="50">
        <f>Úrvinnsla!R527</f>
        <v>1</v>
      </c>
      <c r="S527" s="54">
        <f>Úrvinnsla!S527</f>
        <v>-8.9070989578694215E-5</v>
      </c>
      <c r="T527" s="55">
        <f>Úrvinnsla!T527</f>
        <v>8.9070989578694215E-5</v>
      </c>
      <c r="V527" s="48">
        <f>Úrvinnsla!V527</f>
        <v>47</v>
      </c>
      <c r="W527" s="49">
        <f>Úrvinnsla!W527</f>
        <v>15</v>
      </c>
      <c r="X527" s="50">
        <f>Úrvinnsla!X527</f>
        <v>32</v>
      </c>
      <c r="Y527" s="60">
        <f>Úrvinnsla!Y527</f>
        <v>-3.8683921414903112E-5</v>
      </c>
      <c r="Z527" s="55">
        <f>Úrvinnsla!Z527</f>
        <v>8.2525699018459964E-5</v>
      </c>
    </row>
    <row r="528" spans="2:26" x14ac:dyDescent="0.35">
      <c r="C528" s="137"/>
      <c r="D528" s="137"/>
      <c r="H528" s="137"/>
      <c r="I528" s="137"/>
      <c r="J528" s="138"/>
      <c r="O528" s="2" t="s">
        <v>47</v>
      </c>
      <c r="P528" s="9">
        <f>SUM(P507:P527)</f>
        <v>11227</v>
      </c>
      <c r="Q528" s="9">
        <f>SUM(Q507:Q527)</f>
        <v>5959</v>
      </c>
      <c r="R528" s="9">
        <f>SUM(R507:R527)</f>
        <v>5264</v>
      </c>
      <c r="U528" s="2" t="s">
        <v>47</v>
      </c>
      <c r="V528" s="9">
        <f>SUM(V507:V527)</f>
        <v>387758</v>
      </c>
      <c r="W528" s="9">
        <f>SUM(W507:W527)</f>
        <v>199826</v>
      </c>
      <c r="X528" s="9">
        <f>SUM(X507:X527)</f>
        <v>187800</v>
      </c>
    </row>
  </sheetData>
  <mergeCells count="170">
    <mergeCell ref="A1:N1"/>
    <mergeCell ref="A3:T3"/>
    <mergeCell ref="C5:E5"/>
    <mergeCell ref="F5:H5"/>
    <mergeCell ref="I5:K5"/>
    <mergeCell ref="L5:N5"/>
    <mergeCell ref="P5:R5"/>
    <mergeCell ref="S5:T5"/>
    <mergeCell ref="V5:X5"/>
    <mergeCell ref="Y5:Z5"/>
    <mergeCell ref="C30:E30"/>
    <mergeCell ref="F30:H30"/>
    <mergeCell ref="I30:K30"/>
    <mergeCell ref="L30:N30"/>
    <mergeCell ref="P30:R30"/>
    <mergeCell ref="S30:T30"/>
    <mergeCell ref="V30:X30"/>
    <mergeCell ref="Y30:Z30"/>
    <mergeCell ref="V55:X55"/>
    <mergeCell ref="Y55:Z55"/>
    <mergeCell ref="C80:E80"/>
    <mergeCell ref="F80:H80"/>
    <mergeCell ref="I80:K80"/>
    <mergeCell ref="L80:N80"/>
    <mergeCell ref="P80:R80"/>
    <mergeCell ref="S80:T80"/>
    <mergeCell ref="V80:X80"/>
    <mergeCell ref="Y80:Z80"/>
    <mergeCell ref="C55:E55"/>
    <mergeCell ref="F55:H55"/>
    <mergeCell ref="I55:K55"/>
    <mergeCell ref="L55:N55"/>
    <mergeCell ref="P55:R55"/>
    <mergeCell ref="S55:T55"/>
    <mergeCell ref="V105:X105"/>
    <mergeCell ref="Y105:Z105"/>
    <mergeCell ref="C130:E130"/>
    <mergeCell ref="F130:H130"/>
    <mergeCell ref="I130:K130"/>
    <mergeCell ref="L130:N130"/>
    <mergeCell ref="P130:R130"/>
    <mergeCell ref="S130:T130"/>
    <mergeCell ref="V130:X130"/>
    <mergeCell ref="Y130:Z130"/>
    <mergeCell ref="C105:E105"/>
    <mergeCell ref="F105:H105"/>
    <mergeCell ref="I105:K105"/>
    <mergeCell ref="L105:N105"/>
    <mergeCell ref="P105:R105"/>
    <mergeCell ref="S105:T105"/>
    <mergeCell ref="V155:X155"/>
    <mergeCell ref="Y155:Z155"/>
    <mergeCell ref="C180:E180"/>
    <mergeCell ref="F180:H180"/>
    <mergeCell ref="I180:K180"/>
    <mergeCell ref="L180:N180"/>
    <mergeCell ref="P180:R180"/>
    <mergeCell ref="S180:T180"/>
    <mergeCell ref="V180:X180"/>
    <mergeCell ref="Y180:Z180"/>
    <mergeCell ref="C155:E155"/>
    <mergeCell ref="F155:H155"/>
    <mergeCell ref="I155:K155"/>
    <mergeCell ref="L155:N155"/>
    <mergeCell ref="P155:R155"/>
    <mergeCell ref="S155:T155"/>
    <mergeCell ref="V205:X205"/>
    <mergeCell ref="Y205:Z205"/>
    <mergeCell ref="C230:E230"/>
    <mergeCell ref="F230:H230"/>
    <mergeCell ref="I230:K230"/>
    <mergeCell ref="L230:N230"/>
    <mergeCell ref="P230:R230"/>
    <mergeCell ref="S230:T230"/>
    <mergeCell ref="V230:X230"/>
    <mergeCell ref="Y230:Z230"/>
    <mergeCell ref="C205:E205"/>
    <mergeCell ref="F205:H205"/>
    <mergeCell ref="I205:K205"/>
    <mergeCell ref="L205:N205"/>
    <mergeCell ref="P205:R205"/>
    <mergeCell ref="S205:T205"/>
    <mergeCell ref="V255:X255"/>
    <mergeCell ref="Y255:Z255"/>
    <mergeCell ref="C280:E280"/>
    <mergeCell ref="F280:H280"/>
    <mergeCell ref="I280:K280"/>
    <mergeCell ref="L280:N280"/>
    <mergeCell ref="P280:R280"/>
    <mergeCell ref="S280:T280"/>
    <mergeCell ref="V280:X280"/>
    <mergeCell ref="Y280:Z280"/>
    <mergeCell ref="C255:E255"/>
    <mergeCell ref="F255:H255"/>
    <mergeCell ref="I255:K255"/>
    <mergeCell ref="L255:N255"/>
    <mergeCell ref="P255:R255"/>
    <mergeCell ref="S255:T255"/>
    <mergeCell ref="V305:X305"/>
    <mergeCell ref="Y305:Z305"/>
    <mergeCell ref="C330:E330"/>
    <mergeCell ref="F330:H330"/>
    <mergeCell ref="I330:K330"/>
    <mergeCell ref="L330:N330"/>
    <mergeCell ref="P330:R330"/>
    <mergeCell ref="S330:T330"/>
    <mergeCell ref="V330:X330"/>
    <mergeCell ref="Y330:Z330"/>
    <mergeCell ref="C305:E305"/>
    <mergeCell ref="F305:H305"/>
    <mergeCell ref="I305:K305"/>
    <mergeCell ref="L305:N305"/>
    <mergeCell ref="P305:R305"/>
    <mergeCell ref="S305:T305"/>
    <mergeCell ref="V355:X355"/>
    <mergeCell ref="Y355:Z355"/>
    <mergeCell ref="C380:E380"/>
    <mergeCell ref="F380:H380"/>
    <mergeCell ref="I380:K380"/>
    <mergeCell ref="L380:N380"/>
    <mergeCell ref="P380:R380"/>
    <mergeCell ref="S380:T380"/>
    <mergeCell ref="V380:X380"/>
    <mergeCell ref="Y380:Z380"/>
    <mergeCell ref="C355:E355"/>
    <mergeCell ref="F355:H355"/>
    <mergeCell ref="I355:K355"/>
    <mergeCell ref="L355:N355"/>
    <mergeCell ref="P355:R355"/>
    <mergeCell ref="S355:T355"/>
    <mergeCell ref="V455:X455"/>
    <mergeCell ref="Y455:Z455"/>
    <mergeCell ref="C455:E455"/>
    <mergeCell ref="F455:H455"/>
    <mergeCell ref="I455:K455"/>
    <mergeCell ref="L455:N455"/>
    <mergeCell ref="P455:R455"/>
    <mergeCell ref="S455:T455"/>
    <mergeCell ref="V405:X405"/>
    <mergeCell ref="Y405:Z405"/>
    <mergeCell ref="C430:E430"/>
    <mergeCell ref="F430:H430"/>
    <mergeCell ref="I430:K430"/>
    <mergeCell ref="L430:N430"/>
    <mergeCell ref="P430:R430"/>
    <mergeCell ref="S430:T430"/>
    <mergeCell ref="V430:X430"/>
    <mergeCell ref="Y430:Z430"/>
    <mergeCell ref="C405:E405"/>
    <mergeCell ref="F405:H405"/>
    <mergeCell ref="I405:K405"/>
    <mergeCell ref="L405:N405"/>
    <mergeCell ref="P405:R405"/>
    <mergeCell ref="S405:T405"/>
    <mergeCell ref="C505:E505"/>
    <mergeCell ref="F505:H505"/>
    <mergeCell ref="I505:K505"/>
    <mergeCell ref="L505:N505"/>
    <mergeCell ref="P505:R505"/>
    <mergeCell ref="S505:T505"/>
    <mergeCell ref="V505:X505"/>
    <mergeCell ref="Y505:Z505"/>
    <mergeCell ref="C480:E480"/>
    <mergeCell ref="F480:H480"/>
    <mergeCell ref="I480:K480"/>
    <mergeCell ref="L480:N480"/>
    <mergeCell ref="P480:R480"/>
    <mergeCell ref="S480:T480"/>
    <mergeCell ref="V480:X480"/>
    <mergeCell ref="Y480:Z480"/>
  </mergeCells>
  <pageMargins left="0.70866141732283472" right="0.70866141732283472" top="0.74803149606299213" bottom="0.74803149606299213" header="0.31496062992125984" footer="0.31496062992125984"/>
  <pageSetup paperSize="9" scale="53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360D3-5B75-41EB-977E-478B52A95F6A}">
  <sheetPr>
    <tabColor theme="7" tint="0.59999389629810485"/>
    <pageSetUpPr fitToPage="1"/>
  </sheetPr>
  <dimension ref="A1:AQ76"/>
  <sheetViews>
    <sheetView topLeftCell="A42" zoomScaleNormal="100" workbookViewId="0">
      <selection activeCell="B56" sqref="B56"/>
    </sheetView>
  </sheetViews>
  <sheetFormatPr defaultColWidth="9.26953125" defaultRowHeight="14.5" x14ac:dyDescent="0.35"/>
  <cols>
    <col min="1" max="1" width="14.453125" bestFit="1" customWidth="1"/>
    <col min="2" max="2" width="8" bestFit="1" customWidth="1"/>
    <col min="3" max="3" width="8.1796875" bestFit="1" customWidth="1"/>
    <col min="4" max="4" width="8" bestFit="1" customWidth="1"/>
    <col min="5" max="5" width="8.1796875" bestFit="1" customWidth="1"/>
    <col min="6" max="6" width="8" bestFit="1" customWidth="1"/>
    <col min="7" max="7" width="8.1796875" bestFit="1" customWidth="1"/>
    <col min="8" max="8" width="8" bestFit="1" customWidth="1"/>
    <col min="9" max="9" width="8.1796875" bestFit="1" customWidth="1"/>
    <col min="10" max="10" width="8" bestFit="1" customWidth="1"/>
    <col min="11" max="11" width="8.1796875" bestFit="1" customWidth="1"/>
    <col min="12" max="12" width="8" bestFit="1" customWidth="1"/>
    <col min="13" max="13" width="8.1796875" bestFit="1" customWidth="1"/>
    <col min="14" max="14" width="8" bestFit="1" customWidth="1"/>
    <col min="15" max="15" width="8.1796875" bestFit="1" customWidth="1"/>
    <col min="16" max="16" width="8" bestFit="1" customWidth="1"/>
    <col min="17" max="17" width="8.1796875" bestFit="1" customWidth="1"/>
    <col min="18" max="18" width="8" bestFit="1" customWidth="1"/>
    <col min="19" max="19" width="8.1796875" bestFit="1" customWidth="1"/>
    <col min="20" max="20" width="8" bestFit="1" customWidth="1"/>
    <col min="21" max="21" width="8.1796875" bestFit="1" customWidth="1"/>
    <col min="22" max="22" width="8" bestFit="1" customWidth="1"/>
    <col min="23" max="23" width="8.1796875" bestFit="1" customWidth="1"/>
    <col min="24" max="24" width="8" bestFit="1" customWidth="1"/>
    <col min="25" max="25" width="8.1796875" bestFit="1" customWidth="1"/>
    <col min="26" max="26" width="8" bestFit="1" customWidth="1"/>
    <col min="27" max="27" width="8.1796875" bestFit="1" customWidth="1"/>
    <col min="28" max="28" width="8" bestFit="1" customWidth="1"/>
    <col min="29" max="29" width="8.1796875" bestFit="1" customWidth="1"/>
    <col min="30" max="30" width="8" bestFit="1" customWidth="1"/>
    <col min="31" max="31" width="8.1796875" bestFit="1" customWidth="1"/>
    <col min="32" max="32" width="8" bestFit="1" customWidth="1"/>
    <col min="33" max="33" width="8.1796875" bestFit="1" customWidth="1"/>
    <col min="34" max="34" width="8" bestFit="1" customWidth="1"/>
    <col min="35" max="35" width="8.1796875" bestFit="1" customWidth="1"/>
    <col min="36" max="36" width="8" bestFit="1" customWidth="1"/>
    <col min="37" max="37" width="9" customWidth="1"/>
    <col min="38" max="38" width="8" bestFit="1" customWidth="1"/>
    <col min="39" max="39" width="8.1796875" bestFit="1" customWidth="1"/>
    <col min="40" max="40" width="8" bestFit="1" customWidth="1"/>
    <col min="41" max="41" width="8.1796875" bestFit="1" customWidth="1"/>
  </cols>
  <sheetData>
    <row r="1" spans="1:41" s="3" customFormat="1" ht="21" x14ac:dyDescent="0.5">
      <c r="A1" s="226" t="str">
        <f>Frumgögn!A1</f>
        <v>1.1.2 Kynja og aldurssamsetning</v>
      </c>
      <c r="B1" s="226"/>
      <c r="C1" s="226"/>
      <c r="D1" s="226"/>
      <c r="E1" s="226"/>
      <c r="F1" s="226"/>
      <c r="G1" s="226"/>
      <c r="H1" s="226"/>
      <c r="I1" s="226"/>
      <c r="J1" s="22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41" ht="1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41" ht="15" thickBot="1" x14ac:dyDescent="0.4">
      <c r="B3" s="230" t="s">
        <v>39</v>
      </c>
      <c r="C3" s="231"/>
      <c r="D3" s="230" t="s">
        <v>40</v>
      </c>
      <c r="E3" s="232"/>
      <c r="F3" s="230" t="s">
        <v>39</v>
      </c>
      <c r="G3" s="231"/>
      <c r="H3" s="230" t="s">
        <v>40</v>
      </c>
      <c r="I3" s="232"/>
      <c r="J3" s="230" t="s">
        <v>39</v>
      </c>
      <c r="K3" s="231"/>
      <c r="L3" s="230" t="s">
        <v>40</v>
      </c>
      <c r="M3" s="232"/>
      <c r="N3" s="230" t="s">
        <v>39</v>
      </c>
      <c r="O3" s="231"/>
      <c r="P3" s="230" t="s">
        <v>40</v>
      </c>
      <c r="Q3" s="232"/>
      <c r="R3" s="230" t="s">
        <v>39</v>
      </c>
      <c r="S3" s="231"/>
      <c r="T3" s="230" t="s">
        <v>40</v>
      </c>
      <c r="U3" s="232"/>
      <c r="V3" s="230" t="s">
        <v>39</v>
      </c>
      <c r="W3" s="231"/>
      <c r="X3" s="230" t="s">
        <v>40</v>
      </c>
      <c r="Y3" s="232"/>
      <c r="Z3" s="230" t="s">
        <v>39</v>
      </c>
      <c r="AA3" s="231"/>
      <c r="AB3" s="230" t="s">
        <v>40</v>
      </c>
      <c r="AC3" s="232"/>
      <c r="AD3" s="230" t="s">
        <v>39</v>
      </c>
      <c r="AE3" s="231"/>
      <c r="AF3" s="230" t="s">
        <v>40</v>
      </c>
      <c r="AG3" s="232"/>
      <c r="AH3" s="230" t="s">
        <v>39</v>
      </c>
      <c r="AI3" s="231"/>
      <c r="AJ3" s="230" t="s">
        <v>40</v>
      </c>
      <c r="AK3" s="232"/>
      <c r="AL3" s="230" t="s">
        <v>39</v>
      </c>
      <c r="AM3" s="231"/>
      <c r="AN3" s="230" t="s">
        <v>40</v>
      </c>
      <c r="AO3" s="232"/>
    </row>
    <row r="4" spans="1:41" ht="15" thickBot="1" x14ac:dyDescent="0.4">
      <c r="A4" s="2"/>
      <c r="B4" s="233">
        <v>2003</v>
      </c>
      <c r="C4" s="234"/>
      <c r="D4" s="233">
        <v>2003</v>
      </c>
      <c r="E4" s="234"/>
      <c r="F4" s="233">
        <v>2004</v>
      </c>
      <c r="G4" s="234"/>
      <c r="H4" s="233">
        <v>2004</v>
      </c>
      <c r="I4" s="234"/>
      <c r="J4" s="233">
        <v>2005</v>
      </c>
      <c r="K4" s="234"/>
      <c r="L4" s="233">
        <v>2005</v>
      </c>
      <c r="M4" s="234"/>
      <c r="N4" s="233">
        <v>2006</v>
      </c>
      <c r="O4" s="234"/>
      <c r="P4" s="233">
        <v>2006</v>
      </c>
      <c r="Q4" s="234"/>
      <c r="R4" s="233">
        <v>2007</v>
      </c>
      <c r="S4" s="234"/>
      <c r="T4" s="233">
        <v>2007</v>
      </c>
      <c r="U4" s="234"/>
      <c r="V4" s="233">
        <v>2008</v>
      </c>
      <c r="W4" s="234"/>
      <c r="X4" s="233">
        <v>2008</v>
      </c>
      <c r="Y4" s="234"/>
      <c r="Z4" s="233">
        <v>2009</v>
      </c>
      <c r="AA4" s="234"/>
      <c r="AB4" s="233">
        <v>2009</v>
      </c>
      <c r="AC4" s="234"/>
      <c r="AD4" s="233">
        <v>2010</v>
      </c>
      <c r="AE4" s="234"/>
      <c r="AF4" s="233">
        <v>2010</v>
      </c>
      <c r="AG4" s="234"/>
      <c r="AH4" s="233">
        <v>2011</v>
      </c>
      <c r="AI4" s="234"/>
      <c r="AJ4" s="233">
        <v>2011</v>
      </c>
      <c r="AK4" s="234"/>
      <c r="AL4" s="233">
        <v>2012</v>
      </c>
      <c r="AM4" s="234"/>
      <c r="AN4" s="233">
        <v>2012</v>
      </c>
      <c r="AO4" s="234"/>
    </row>
    <row r="5" spans="1:41" ht="15" customHeight="1" thickBot="1" x14ac:dyDescent="0.4">
      <c r="A5" s="2"/>
      <c r="B5" s="13" t="s">
        <v>41</v>
      </c>
      <c r="C5" s="14" t="s">
        <v>42</v>
      </c>
      <c r="D5" s="18" t="s">
        <v>41</v>
      </c>
      <c r="E5" s="20" t="s">
        <v>42</v>
      </c>
      <c r="F5" s="13" t="s">
        <v>41</v>
      </c>
      <c r="G5" s="14" t="s">
        <v>42</v>
      </c>
      <c r="H5" s="18" t="s">
        <v>41</v>
      </c>
      <c r="I5" s="20" t="s">
        <v>42</v>
      </c>
      <c r="J5" s="13" t="s">
        <v>41</v>
      </c>
      <c r="K5" s="14" t="s">
        <v>42</v>
      </c>
      <c r="L5" s="18" t="s">
        <v>41</v>
      </c>
      <c r="M5" s="20" t="s">
        <v>42</v>
      </c>
      <c r="N5" s="13" t="s">
        <v>41</v>
      </c>
      <c r="O5" s="14" t="s">
        <v>42</v>
      </c>
      <c r="P5" s="18" t="s">
        <v>41</v>
      </c>
      <c r="Q5" s="20" t="s">
        <v>42</v>
      </c>
      <c r="R5" s="13" t="s">
        <v>41</v>
      </c>
      <c r="S5" s="14" t="s">
        <v>42</v>
      </c>
      <c r="T5" s="18" t="s">
        <v>41</v>
      </c>
      <c r="U5" s="20" t="s">
        <v>42</v>
      </c>
      <c r="V5" s="13" t="s">
        <v>41</v>
      </c>
      <c r="W5" s="14" t="s">
        <v>42</v>
      </c>
      <c r="X5" s="18" t="s">
        <v>41</v>
      </c>
      <c r="Y5" s="20" t="s">
        <v>42</v>
      </c>
      <c r="Z5" s="13" t="s">
        <v>41</v>
      </c>
      <c r="AA5" s="14" t="s">
        <v>42</v>
      </c>
      <c r="AB5" s="18" t="s">
        <v>41</v>
      </c>
      <c r="AC5" s="20" t="s">
        <v>42</v>
      </c>
      <c r="AD5" s="13" t="s">
        <v>41</v>
      </c>
      <c r="AE5" s="14" t="s">
        <v>42</v>
      </c>
      <c r="AF5" s="18" t="s">
        <v>41</v>
      </c>
      <c r="AG5" s="20" t="s">
        <v>42</v>
      </c>
      <c r="AH5" s="13" t="s">
        <v>41</v>
      </c>
      <c r="AI5" s="14" t="s">
        <v>42</v>
      </c>
      <c r="AJ5" s="18" t="s">
        <v>41</v>
      </c>
      <c r="AK5" s="20" t="s">
        <v>42</v>
      </c>
      <c r="AL5" s="13" t="s">
        <v>41</v>
      </c>
      <c r="AM5" s="14" t="s">
        <v>42</v>
      </c>
      <c r="AN5" s="18" t="s">
        <v>41</v>
      </c>
      <c r="AO5" s="20" t="s">
        <v>42</v>
      </c>
    </row>
    <row r="6" spans="1:41" x14ac:dyDescent="0.35">
      <c r="A6" s="82" t="s">
        <v>14</v>
      </c>
      <c r="B6" s="85">
        <f>Úrvinnsla!Q7/Úrvinnsla!$P$28*-100</f>
        <v>-3.1788793103448274</v>
      </c>
      <c r="C6" s="86">
        <f>Úrvinnsla!R7/Úrvinnsla!$P$28*100</f>
        <v>3.0926724137931032</v>
      </c>
      <c r="D6" s="85">
        <f>Úrvinnsla!W7/Úrvinnsla!$V$28*-100</f>
        <v>-3.6974253911138377</v>
      </c>
      <c r="E6" s="86">
        <f>Úrvinnsla!X7/Úrvinnsla!$V$28*100</f>
        <v>3.5903089045345977</v>
      </c>
      <c r="F6" s="85">
        <f>Úrvinnsla!Q32/Úrvinnsla!$P$53*-100</f>
        <v>-3.3216968158256637</v>
      </c>
      <c r="G6" s="86">
        <f>Úrvinnsla!R32/Úrvinnsla!$P$53*100</f>
        <v>2.9620226383158785</v>
      </c>
      <c r="H6" s="85">
        <f>Úrvinnsla!W32/Úrvinnsla!$V$53*-100</f>
        <v>-3.6473139002649964</v>
      </c>
      <c r="I6" s="86">
        <f>Úrvinnsla!X32/Úrvinnsla!$V$53*100</f>
        <v>3.5533606359913277</v>
      </c>
      <c r="J6" s="85">
        <f>Úrvinnsla!Q57/Úrvinnsla!$P$78*-100</f>
        <v>-3.0378238856348654</v>
      </c>
      <c r="K6" s="86">
        <f>Úrvinnsla!R57/Úrvinnsla!$P$78*100</f>
        <v>3.0278963565968429</v>
      </c>
      <c r="L6" s="85">
        <f>Úrvinnsla!W57/Úrvinnsla!$V$78*-100</f>
        <v>-3.6450403131035465</v>
      </c>
      <c r="M6" s="86">
        <f>Úrvinnsla!X57/Úrvinnsla!$V$78*100</f>
        <v>3.5142398757395847</v>
      </c>
      <c r="N6" s="85">
        <f>Úrvinnsla!Q82/Úrvinnsla!$P$103*-100</f>
        <v>-2.6745397707537339</v>
      </c>
      <c r="O6" s="86">
        <f>Úrvinnsla!R82/Úrvinnsla!$P$103*100</f>
        <v>2.6571726293852032</v>
      </c>
      <c r="P6" s="85">
        <f>Úrvinnsla!W82/Úrvinnsla!$V$103*-100</f>
        <v>-3.5779666612202434</v>
      </c>
      <c r="Q6" s="86">
        <f>Úrvinnsla!X82/Úrvinnsla!$V$103*100</f>
        <v>3.44891977418462</v>
      </c>
      <c r="R6" s="85">
        <f>Úrvinnsla!Q107/Úrvinnsla!$P$128*-100</f>
        <v>-2.6621160409556315</v>
      </c>
      <c r="S6" s="86">
        <f>Úrvinnsla!R107/Úrvinnsla!$P$128*100</f>
        <v>2.3966628744785741</v>
      </c>
      <c r="T6" s="85">
        <f>Úrvinnsla!W107/Úrvinnsla!$V$128*-100</f>
        <v>-3.5505343352661276</v>
      </c>
      <c r="U6" s="86">
        <f>Úrvinnsla!X107/Úrvinnsla!$V$128*100</f>
        <v>3.4163004758314046</v>
      </c>
      <c r="V6" s="85">
        <f>Úrvinnsla!Q132/Úrvinnsla!$P$153*-100</f>
        <v>-3.1826218742106596</v>
      </c>
      <c r="W6" s="86">
        <f>Úrvinnsla!R132/Úrvinnsla!$P$153*100</f>
        <v>2.6353456259998316</v>
      </c>
      <c r="X6" s="85">
        <f>Úrvinnsla!W132/Úrvinnsla!$V$153*-100</f>
        <v>-3.5836669741551197</v>
      </c>
      <c r="Y6" s="86">
        <f>Úrvinnsla!X132/Úrvinnsla!$V$153*100</f>
        <v>3.4229487825676239</v>
      </c>
      <c r="Z6" s="85">
        <f>Úrvinnsla!Q157/Úrvinnsla!$P$178*-100</f>
        <v>-3.5205364626990781</v>
      </c>
      <c r="AA6" s="86">
        <f>Úrvinnsla!R157/Úrvinnsla!$P$178*100</f>
        <v>3.1014249790444257</v>
      </c>
      <c r="AB6" s="85">
        <f>Úrvinnsla!W157/Úrvinnsla!$V$178*-100</f>
        <v>-3.6769494752135463</v>
      </c>
      <c r="AC6" s="86">
        <f>Úrvinnsla!X157/Úrvinnsla!$V$178*100</f>
        <v>3.4959670348939156</v>
      </c>
      <c r="AD6" s="85">
        <f>Úrvinnsla!Q182/Úrvinnsla!$P$203*-100</f>
        <v>-3.5958739034030658</v>
      </c>
      <c r="AE6" s="86">
        <f>Úrvinnsla!R182/Úrvinnsla!$P$203*100</f>
        <v>3.0174491468234841</v>
      </c>
      <c r="AF6" s="85">
        <f>Úrvinnsla!W182/Úrvinnsla!$V$203*-100</f>
        <v>-3.7606649245978021</v>
      </c>
      <c r="AG6" s="86">
        <f>Úrvinnsla!X182/Úrvinnsla!$V$203*100</f>
        <v>3.5591726222334161</v>
      </c>
      <c r="AH6" s="85">
        <f>Úrvinnsla!Q207/Úrvinnsla!$P$228*-100</f>
        <v>-3.5535486404240704</v>
      </c>
      <c r="AI6" s="86">
        <f>Úrvinnsla!R207/Úrvinnsla!$P$228*100</f>
        <v>3.1903406302149802</v>
      </c>
      <c r="AJ6" s="85">
        <f>Úrvinnsla!W207/Úrvinnsla!$V$228*-100</f>
        <v>-3.805283056787208</v>
      </c>
      <c r="AK6" s="86">
        <f>Úrvinnsla!X207/Úrvinnsla!$V$228*100</f>
        <v>3.6043108537550399</v>
      </c>
      <c r="AL6" s="85">
        <f>Úrvinnsla!Q232/Úrvinnsla!$P$253*-100</f>
        <v>-3.2997160481738961</v>
      </c>
      <c r="AM6" s="86">
        <f>Úrvinnsla!R232/Úrvinnsla!$P$253*100</f>
        <v>3.1920101830999705</v>
      </c>
      <c r="AN6" s="85">
        <f>Úrvinnsla!W232/Úrvinnsla!$V$253*-100</f>
        <v>-3.7815849174685128</v>
      </c>
      <c r="AO6" s="86">
        <f>Úrvinnsla!X232/Úrvinnsla!$V$253*100</f>
        <v>3.568176484393335</v>
      </c>
    </row>
    <row r="7" spans="1:41" x14ac:dyDescent="0.35">
      <c r="A7" s="83" t="s">
        <v>15</v>
      </c>
      <c r="B7" s="87">
        <f>Úrvinnsla!Q8/Úrvinnsla!$P$28*-100</f>
        <v>-3.6099137931034484</v>
      </c>
      <c r="C7" s="88">
        <f>Úrvinnsla!R8/Úrvinnsla!$P$28*100</f>
        <v>3.9978448275862069</v>
      </c>
      <c r="D7" s="87">
        <f>Úrvinnsla!W8/Úrvinnsla!$V$28*-100</f>
        <v>-3.9147782619396749</v>
      </c>
      <c r="E7" s="88">
        <f>Úrvinnsla!X8/Úrvinnsla!$V$28*100</f>
        <v>3.7463037879024235</v>
      </c>
      <c r="F7" s="87">
        <f>Úrvinnsla!Q33/Úrvinnsla!$P$53*-100</f>
        <v>-3.6919496456151486</v>
      </c>
      <c r="G7" s="88">
        <f>Úrvinnsla!R33/Úrvinnsla!$P$53*100</f>
        <v>3.6919496456151486</v>
      </c>
      <c r="H7" s="87">
        <f>Úrvinnsla!W33/Úrvinnsla!$V$53*-100</f>
        <v>-3.8469215679526449</v>
      </c>
      <c r="I7" s="88">
        <f>Úrvinnsla!X33/Úrvinnsla!$V$53*100</f>
        <v>3.6366452145782429</v>
      </c>
      <c r="J7" s="87">
        <f>Úrvinnsla!Q58/Úrvinnsla!$P$78*-100</f>
        <v>-3.6334756279162121</v>
      </c>
      <c r="K7" s="88">
        <f>Úrvinnsla!R58/Úrvinnsla!$P$78*100</f>
        <v>3.4845626923458752</v>
      </c>
      <c r="L7" s="87">
        <f>Úrvinnsla!W58/Úrvinnsla!$V$78*-100</f>
        <v>-3.7291749694288043</v>
      </c>
      <c r="M7" s="88">
        <f>Úrvinnsla!X58/Úrvinnsla!$V$78*100</f>
        <v>3.5653337965848824</v>
      </c>
      <c r="N7" s="87">
        <f>Úrvinnsla!Q83/Úrvinnsla!$P$103*-100</f>
        <v>-3.0653004515456757</v>
      </c>
      <c r="O7" s="88">
        <f>Úrvinnsla!R83/Úrvinnsla!$P$103*100</f>
        <v>3.1347690170197984</v>
      </c>
      <c r="P7" s="87">
        <f>Úrvinnsla!W83/Úrvinnsla!$V$103*-100</f>
        <v>-3.6479921037977134</v>
      </c>
      <c r="Q7" s="88">
        <f>Úrvinnsla!X83/Úrvinnsla!$V$103*100</f>
        <v>3.5192786712505546</v>
      </c>
      <c r="R7" s="87">
        <f>Úrvinnsla!Q108/Úrvinnsla!$P$128*-100</f>
        <v>-2.7076222980659841</v>
      </c>
      <c r="S7" s="88">
        <f>Úrvinnsla!R108/Úrvinnsla!$P$128*100</f>
        <v>2.6317785362153963</v>
      </c>
      <c r="T7" s="87">
        <f>Úrvinnsla!W108/Úrvinnsla!$V$128*-100</f>
        <v>-3.5073064822278268</v>
      </c>
      <c r="U7" s="88">
        <f>Úrvinnsla!X108/Úrvinnsla!$V$128*100</f>
        <v>3.4065498322889312</v>
      </c>
      <c r="V7" s="87">
        <f>Úrvinnsla!Q133/Úrvinnsla!$P$153*-100</f>
        <v>-2.8795150290477394</v>
      </c>
      <c r="W7" s="88">
        <f>Úrvinnsla!R133/Úrvinnsla!$P$153*100</f>
        <v>3.0058095478656224</v>
      </c>
      <c r="X7" s="87">
        <f>Úrvinnsla!W133/Úrvinnsla!$V$153*-100</f>
        <v>-3.4080498575092171</v>
      </c>
      <c r="Y7" s="88">
        <f>Úrvinnsla!X133/Úrvinnsla!$V$153*100</f>
        <v>3.3411631939491344</v>
      </c>
      <c r="Z7" s="87">
        <f>Úrvinnsla!Q158/Úrvinnsla!$P$178*-100</f>
        <v>-3.1666200987240387</v>
      </c>
      <c r="AA7" s="88">
        <f>Úrvinnsla!R158/Úrvinnsla!$P$178*100</f>
        <v>2.9896619167365186</v>
      </c>
      <c r="AB7" s="87">
        <f>Úrvinnsla!W158/Úrvinnsla!$V$178*-100</f>
        <v>-3.3816788156609303</v>
      </c>
      <c r="AC7" s="88">
        <f>Úrvinnsla!X158/Úrvinnsla!$V$178*100</f>
        <v>3.3118534104857091</v>
      </c>
      <c r="AD7" s="87">
        <f>Úrvinnsla!Q183/Úrvinnsla!$P$203*-100</f>
        <v>-3.4898293646968086</v>
      </c>
      <c r="AE7" s="88">
        <f>Úrvinnsla!R183/Úrvinnsla!$P$203*100</f>
        <v>3.2873806998939554</v>
      </c>
      <c r="AF7" s="87">
        <f>Úrvinnsla!W183/Úrvinnsla!$V$203*-100</f>
        <v>-3.4190725057456786</v>
      </c>
      <c r="AG7" s="88">
        <f>Úrvinnsla!X183/Úrvinnsla!$V$203*100</f>
        <v>3.318326354563486</v>
      </c>
      <c r="AH7" s="87">
        <f>Úrvinnsla!Q208/Úrvinnsla!$P$228*-100</f>
        <v>-3.3572199862569945</v>
      </c>
      <c r="AI7" s="88">
        <f>Úrvinnsla!R208/Úrvinnsla!$P$228*100</f>
        <v>3.013644841464612</v>
      </c>
      <c r="AJ7" s="87">
        <f>Úrvinnsla!W208/Úrvinnsla!$V$228*-100</f>
        <v>-3.3882657354954588</v>
      </c>
      <c r="AK7" s="88">
        <f>Úrvinnsla!X208/Úrvinnsla!$V$228*100</f>
        <v>3.267054375541683</v>
      </c>
      <c r="AL7" s="87">
        <f>Úrvinnsla!Q233/Úrvinnsla!$P$253*-100</f>
        <v>-3.534710662880642</v>
      </c>
      <c r="AM7" s="88">
        <f>Úrvinnsla!R233/Úrvinnsla!$P$253*100</f>
        <v>3.0157642220699108</v>
      </c>
      <c r="AN7" s="87">
        <f>Úrvinnsla!W233/Úrvinnsla!$V$253*-100</f>
        <v>-3.4029570523351325</v>
      </c>
      <c r="AO7" s="88">
        <f>Úrvinnsla!X233/Úrvinnsla!$V$253*100</f>
        <v>3.2812328874286161</v>
      </c>
    </row>
    <row r="8" spans="1:41" x14ac:dyDescent="0.35">
      <c r="A8" s="83" t="s">
        <v>16</v>
      </c>
      <c r="B8" s="87">
        <f>Úrvinnsla!Q9/Úrvinnsla!$P$28*-100</f>
        <v>-4.3426724137931032</v>
      </c>
      <c r="C8" s="88">
        <f>Úrvinnsla!R9/Úrvinnsla!$P$28*100</f>
        <v>3.9870689655172415</v>
      </c>
      <c r="D8" s="87">
        <f>Úrvinnsla!W9/Úrvinnsla!$V$28*-100</f>
        <v>-4.0936523948681147</v>
      </c>
      <c r="E8" s="88">
        <f>Úrvinnsla!X9/Úrvinnsla!$V$28*100</f>
        <v>3.884965906451602</v>
      </c>
      <c r="F8" s="87">
        <f>Úrvinnsla!Q34/Úrvinnsla!$P$53*-100</f>
        <v>-4.1256743890828309</v>
      </c>
      <c r="G8" s="88">
        <f>Úrvinnsla!R34/Úrvinnsla!$P$53*100</f>
        <v>3.8929440389294405</v>
      </c>
      <c r="H8" s="87">
        <f>Úrvinnsla!W34/Úrvinnsla!$V$53*-100</f>
        <v>-4.0468733867914786</v>
      </c>
      <c r="I8" s="88">
        <f>Úrvinnsla!X34/Úrvinnsla!$V$53*100</f>
        <v>3.896479333723371</v>
      </c>
      <c r="J8" s="87">
        <f>Úrvinnsla!Q59/Úrvinnsla!$P$78*-100</f>
        <v>-3.6533306859922563</v>
      </c>
      <c r="K8" s="88">
        <f>Úrvinnsla!R59/Úrvinnsla!$P$78*100</f>
        <v>3.3952149310036734</v>
      </c>
      <c r="L8" s="87">
        <f>Úrvinnsla!W59/Úrvinnsla!$V$78*-100</f>
        <v>-4.0279040933043113</v>
      </c>
      <c r="M8" s="88">
        <f>Úrvinnsla!X59/Úrvinnsla!$V$78*100</f>
        <v>3.8453284828171146</v>
      </c>
      <c r="N8" s="87">
        <f>Úrvinnsla!Q84/Úrvinnsla!$P$103*-100</f>
        <v>-3.2042375824939211</v>
      </c>
      <c r="O8" s="88">
        <f>Úrvinnsla!R84/Úrvinnsla!$P$103*100</f>
        <v>3.1781868704411256</v>
      </c>
      <c r="P8" s="87">
        <f>Úrvinnsla!W84/Úrvinnsla!$V$103*-100</f>
        <v>-3.896082243215035</v>
      </c>
      <c r="Q8" s="88">
        <f>Úrvinnsla!X84/Úrvinnsla!$V$103*100</f>
        <v>3.7020117309289042</v>
      </c>
      <c r="R8" s="87">
        <f>Úrvinnsla!Q109/Úrvinnsla!$P$128*-100</f>
        <v>-2.8517254455821006</v>
      </c>
      <c r="S8" s="88">
        <f>Úrvinnsla!R109/Úrvinnsla!$P$128*100</f>
        <v>2.889647326507395</v>
      </c>
      <c r="T8" s="87">
        <f>Úrvinnsla!W109/Úrvinnsla!$V$128*-100</f>
        <v>-3.7891000806053197</v>
      </c>
      <c r="U8" s="88">
        <f>Úrvinnsla!X109/Úrvinnsla!$V$128*100</f>
        <v>3.6083881536181388</v>
      </c>
      <c r="V8" s="87">
        <f>Úrvinnsla!Q134/Úrvinnsla!$P$153*-100</f>
        <v>-3.1826218742106596</v>
      </c>
      <c r="W8" s="88">
        <f>Úrvinnsla!R134/Úrvinnsla!$P$153*100</f>
        <v>3.3004967584406839</v>
      </c>
      <c r="X8" s="87">
        <f>Úrvinnsla!W134/Úrvinnsla!$V$153*-100</f>
        <v>-3.6610145850966371</v>
      </c>
      <c r="Y8" s="88">
        <f>Úrvinnsla!X134/Úrvinnsla!$V$153*100</f>
        <v>3.4983944030761527</v>
      </c>
      <c r="Z8" s="87">
        <f>Úrvinnsla!Q159/Úrvinnsla!$P$178*-100</f>
        <v>-3.5577908168017141</v>
      </c>
      <c r="AA8" s="88">
        <f>Úrvinnsla!R159/Úrvinnsla!$P$178*100</f>
        <v>3.4925956971221015</v>
      </c>
      <c r="AB8" s="87">
        <f>Úrvinnsla!W159/Úrvinnsla!$V$178*-100</f>
        <v>-3.5814483605120113</v>
      </c>
      <c r="AC8" s="88">
        <f>Úrvinnsla!X159/Úrvinnsla!$V$178*100</f>
        <v>3.4007790386012378</v>
      </c>
      <c r="AD8" s="87">
        <f>Úrvinnsla!Q184/Úrvinnsla!$P$203*-100</f>
        <v>-3.7308396799383012</v>
      </c>
      <c r="AE8" s="88">
        <f>Úrvinnsla!R184/Úrvinnsla!$P$203*100</f>
        <v>3.5765930781837465</v>
      </c>
      <c r="AF8" s="87">
        <f>Úrvinnsla!W184/Úrvinnsla!$V$203*-100</f>
        <v>-3.5053363976954319</v>
      </c>
      <c r="AG8" s="88">
        <f>Úrvinnsla!X184/Úrvinnsla!$V$203*100</f>
        <v>3.371847747379026</v>
      </c>
      <c r="AH8" s="87">
        <f>Úrvinnsla!Q209/Úrvinnsla!$P$228*-100</f>
        <v>-3.6811622656326688</v>
      </c>
      <c r="AI8" s="88">
        <f>Úrvinnsla!R209/Úrvinnsla!$P$228*100</f>
        <v>3.6320801020909004</v>
      </c>
      <c r="AJ8" s="87">
        <f>Úrvinnsla!W209/Úrvinnsla!$V$228*-100</f>
        <v>-3.4812153793978369</v>
      </c>
      <c r="AK8" s="88">
        <f>Úrvinnsla!X209/Úrvinnsla!$V$228*100</f>
        <v>3.3650283245198649</v>
      </c>
      <c r="AL8" s="87">
        <f>Úrvinnsla!Q234/Úrvinnsla!$P$253*-100</f>
        <v>-3.4367962400861645</v>
      </c>
      <c r="AM8" s="88">
        <f>Úrvinnsla!R234/Úrvinnsla!$P$253*100</f>
        <v>3.4661705669245078</v>
      </c>
      <c r="AN8" s="87">
        <f>Úrvinnsla!W234/Úrvinnsla!$V$253*-100</f>
        <v>-3.4120316044746928</v>
      </c>
      <c r="AO8" s="88">
        <f>Úrvinnsla!X234/Úrvinnsla!$V$253*100</f>
        <v>3.2950011734334663</v>
      </c>
    </row>
    <row r="9" spans="1:41" x14ac:dyDescent="0.35">
      <c r="A9" s="83" t="s">
        <v>17</v>
      </c>
      <c r="B9" s="87">
        <f>Úrvinnsla!Q10/Úrvinnsla!$P$28*-100</f>
        <v>-4.1379310344827589</v>
      </c>
      <c r="C9" s="88">
        <f>Úrvinnsla!R10/Úrvinnsla!$P$28*100</f>
        <v>4.0301724137931032</v>
      </c>
      <c r="D9" s="87">
        <f>Úrvinnsla!W10/Úrvinnsla!$V$28*-100</f>
        <v>-3.6000152528330402</v>
      </c>
      <c r="E9" s="88">
        <f>Úrvinnsla!X10/Úrvinnsla!$V$28*100</f>
        <v>3.5036450804413617</v>
      </c>
      <c r="F9" s="87">
        <f>Úrvinnsla!Q35/Úrvinnsla!$P$53*-100</f>
        <v>-3.9987305617264357</v>
      </c>
      <c r="G9" s="88">
        <f>Úrvinnsla!R35/Úrvinnsla!$P$53*100</f>
        <v>4.093938432243732</v>
      </c>
      <c r="H9" s="87">
        <f>Úrvinnsla!W35/Úrvinnsla!$V$53*-100</f>
        <v>-3.6837939222906702</v>
      </c>
      <c r="I9" s="88">
        <f>Úrvinnsla!X35/Úrvinnsla!$V$53*100</f>
        <v>3.5199779743263244</v>
      </c>
      <c r="J9" s="87">
        <f>Úrvinnsla!Q60/Úrvinnsla!$P$78*-100</f>
        <v>-3.9908666732850193</v>
      </c>
      <c r="K9" s="88">
        <f>Úrvinnsla!R60/Úrvinnsla!$P$78*100</f>
        <v>3.732750918296436</v>
      </c>
      <c r="L9" s="87">
        <f>Úrvinnsla!W60/Úrvinnsla!$V$78*-100</f>
        <v>-3.7056717658399672</v>
      </c>
      <c r="M9" s="88">
        <f>Úrvinnsla!X60/Úrvinnsla!$V$78*100</f>
        <v>3.5554556385547915</v>
      </c>
      <c r="N9" s="87">
        <f>Úrvinnsla!Q85/Úrvinnsla!$P$103*-100</f>
        <v>-3.377908996179229</v>
      </c>
      <c r="O9" s="88">
        <f>Úrvinnsla!R85/Úrvinnsla!$P$103*100</f>
        <v>3.2910732893365755</v>
      </c>
      <c r="P9" s="87">
        <f>Úrvinnsla!W85/Úrvinnsla!$V$103*-100</f>
        <v>-3.8300582544991344</v>
      </c>
      <c r="Q9" s="88">
        <f>Úrvinnsla!X85/Úrvinnsla!$V$103*100</f>
        <v>3.6186481088128684</v>
      </c>
      <c r="R9" s="87">
        <f>Úrvinnsla!Q110/Úrvinnsla!$P$128*-100</f>
        <v>-3.0716723549488054</v>
      </c>
      <c r="S9" s="88">
        <f>Úrvinnsla!R110/Úrvinnsla!$P$128*100</f>
        <v>3.0489192263936293</v>
      </c>
      <c r="T9" s="87">
        <f>Úrvinnsla!W110/Úrvinnsla!$V$128*-100</f>
        <v>-3.8580046283054683</v>
      </c>
      <c r="U9" s="88">
        <f>Úrvinnsla!X110/Úrvinnsla!$V$128*100</f>
        <v>3.6230141189318492</v>
      </c>
      <c r="V9" s="87">
        <f>Úrvinnsla!Q135/Úrvinnsla!$P$153*-100</f>
        <v>-3.5699250652521677</v>
      </c>
      <c r="W9" s="88">
        <f>Úrvinnsla!R135/Úrvinnsla!$P$153*100</f>
        <v>3.4183716426707083</v>
      </c>
      <c r="X9" s="87">
        <f>Úrvinnsla!W135/Úrvinnsla!$V$153*-100</f>
        <v>-3.8550176092614254</v>
      </c>
      <c r="Y9" s="88">
        <f>Úrvinnsla!X135/Úrvinnsla!$V$153*100</f>
        <v>3.6530896249591862</v>
      </c>
      <c r="Z9" s="87">
        <f>Úrvinnsla!Q160/Úrvinnsla!$P$178*-100</f>
        <v>-3.7068082332122567</v>
      </c>
      <c r="AA9" s="88">
        <f>Úrvinnsla!R160/Úrvinnsla!$P$178*100</f>
        <v>3.7440625873148927</v>
      </c>
      <c r="AB9" s="87">
        <f>Úrvinnsla!W160/Úrvinnsla!$V$178*-100</f>
        <v>-3.8194183512437063</v>
      </c>
      <c r="AC9" s="88">
        <f>Úrvinnsla!X160/Úrvinnsla!$V$178*100</f>
        <v>3.6565967786378097</v>
      </c>
      <c r="AD9" s="87">
        <f>Úrvinnsla!Q185/Úrvinnsla!$P$203*-100</f>
        <v>-3.5669526655740866</v>
      </c>
      <c r="AE9" s="88">
        <f>Úrvinnsla!R185/Úrvinnsla!$P$203*100</f>
        <v>3.6055143160127257</v>
      </c>
      <c r="AF9" s="87">
        <f>Úrvinnsla!W185/Úrvinnsla!$V$203*-100</f>
        <v>-3.8352800428171143</v>
      </c>
      <c r="AG9" s="88">
        <f>Úrvinnsla!X185/Úrvinnsla!$V$203*100</f>
        <v>3.6574001196360548</v>
      </c>
      <c r="AH9" s="87">
        <f>Úrvinnsla!Q210/Úrvinnsla!$P$228*-100</f>
        <v>-3.7106115637577304</v>
      </c>
      <c r="AI9" s="88">
        <f>Úrvinnsla!R210/Úrvinnsla!$P$228*100</f>
        <v>3.6909786983410227</v>
      </c>
      <c r="AJ9" s="87">
        <f>Úrvinnsla!W210/Úrvinnsla!$V$228*-100</f>
        <v>-3.7500157009533615</v>
      </c>
      <c r="AK9" s="88">
        <f>Úrvinnsla!X210/Úrvinnsla!$V$228*100</f>
        <v>3.5512416313918584</v>
      </c>
      <c r="AL9" s="87">
        <f>Úrvinnsla!Q235/Úrvinnsla!$P$253*-100</f>
        <v>-3.6522079702340156</v>
      </c>
      <c r="AM9" s="88">
        <f>Úrvinnsla!R235/Úrvinnsla!$P$253*100</f>
        <v>3.7011651816312545</v>
      </c>
      <c r="AN9" s="87">
        <f>Úrvinnsla!W235/Úrvinnsla!$V$253*-100</f>
        <v>-3.7168113901275133</v>
      </c>
      <c r="AO9" s="88">
        <f>Úrvinnsla!X235/Úrvinnsla!$V$253*100</f>
        <v>3.5387624188375182</v>
      </c>
    </row>
    <row r="10" spans="1:41" x14ac:dyDescent="0.35">
      <c r="A10" s="83" t="s">
        <v>18</v>
      </c>
      <c r="B10" s="87">
        <f>Úrvinnsla!Q11/Úrvinnsla!$P$28*-100</f>
        <v>-3.9547413793103448</v>
      </c>
      <c r="C10" s="88">
        <f>Úrvinnsla!R11/Úrvinnsla!$P$28*100</f>
        <v>3.5237068965517238</v>
      </c>
      <c r="D10" s="87">
        <f>Úrvinnsla!W11/Úrvinnsla!$V$28*-100</f>
        <v>-3.9144316066433023</v>
      </c>
      <c r="E10" s="88">
        <f>Úrvinnsla!X11/Úrvinnsla!$V$28*100</f>
        <v>3.793448908209144</v>
      </c>
      <c r="F10" s="87">
        <f>Úrvinnsla!Q36/Úrvinnsla!$P$53*-100</f>
        <v>-3.9669946048873377</v>
      </c>
      <c r="G10" s="88">
        <f>Úrvinnsla!R36/Úrvinnsla!$P$53*100</f>
        <v>3.4380619909023595</v>
      </c>
      <c r="H10" s="87">
        <f>Úrvinnsla!W36/Úrvinnsla!$V$53*-100</f>
        <v>-3.8648174278142959</v>
      </c>
      <c r="I10" s="88">
        <f>Úrvinnsla!X36/Úrvinnsla!$V$53*100</f>
        <v>3.7385139553291804</v>
      </c>
      <c r="J10" s="87">
        <f>Úrvinnsla!Q61/Úrvinnsla!$P$78*-100</f>
        <v>-4.0702869055891986</v>
      </c>
      <c r="K10" s="88">
        <f>Úrvinnsla!R61/Úrvinnsla!$P$78*100</f>
        <v>3.3157946986994937</v>
      </c>
      <c r="L10" s="87">
        <f>Úrvinnsla!W61/Úrvinnsla!$V$78*-100</f>
        <v>-3.7765220027454465</v>
      </c>
      <c r="M10" s="88">
        <f>Úrvinnsla!X61/Úrvinnsla!$V$78*100</f>
        <v>3.6225589879316158</v>
      </c>
      <c r="N10" s="87">
        <f>Úrvinnsla!Q86/Úrvinnsla!$P$103*-100</f>
        <v>-3.8120875303924975</v>
      </c>
      <c r="O10" s="88">
        <f>Úrvinnsla!R86/Úrvinnsla!$P$103*100</f>
        <v>3.0653004515456757</v>
      </c>
      <c r="P10" s="87">
        <f>Úrvinnsla!W86/Úrvinnsla!$V$103*-100</f>
        <v>-3.652660466636211</v>
      </c>
      <c r="Q10" s="88">
        <f>Úrvinnsla!X86/Úrvinnsla!$V$103*100</f>
        <v>3.5316164873237277</v>
      </c>
      <c r="R10" s="87">
        <f>Úrvinnsla!Q111/Úrvinnsla!$P$128*-100</f>
        <v>-3.4584755403868033</v>
      </c>
      <c r="S10" s="88">
        <f>Úrvinnsla!R111/Úrvinnsla!$P$128*100</f>
        <v>2.5862722791050436</v>
      </c>
      <c r="T10" s="87">
        <f>Úrvinnsla!W111/Úrvinnsla!$V$128*-100</f>
        <v>-3.5768610728308068</v>
      </c>
      <c r="U10" s="88">
        <f>Úrvinnsla!X111/Úrvinnsla!$V$128*100</f>
        <v>3.4540029641956371</v>
      </c>
      <c r="V10" s="87">
        <f>Úrvinnsla!Q136/Úrvinnsla!$P$153*-100</f>
        <v>-3.5699250652521677</v>
      </c>
      <c r="W10" s="88">
        <f>Úrvinnsla!R136/Úrvinnsla!$P$153*100</f>
        <v>2.8121579523448679</v>
      </c>
      <c r="X10" s="87">
        <f>Úrvinnsla!W136/Úrvinnsla!$V$153*-100</f>
        <v>-3.6711585340725739</v>
      </c>
      <c r="Y10" s="88">
        <f>Úrvinnsla!X136/Úrvinnsla!$V$153*100</f>
        <v>3.4942734238046782</v>
      </c>
      <c r="Z10" s="87">
        <f>Úrvinnsla!Q161/Úrvinnsla!$P$178*-100</f>
        <v>-3.8185712955201638</v>
      </c>
      <c r="AA10" s="88">
        <f>Úrvinnsla!R161/Úrvinnsla!$P$178*100</f>
        <v>3.2597559839806278</v>
      </c>
      <c r="AB10" s="87">
        <f>Úrvinnsla!W161/Úrvinnsla!$V$178*-100</f>
        <v>-3.7376944465319006</v>
      </c>
      <c r="AC10" s="88">
        <f>Úrvinnsla!X161/Úrvinnsla!$V$178*100</f>
        <v>3.5726810450640016</v>
      </c>
      <c r="AD10" s="87">
        <f>Úrvinnsla!Q186/Úrvinnsla!$P$203*-100</f>
        <v>-3.9429287573508143</v>
      </c>
      <c r="AE10" s="88">
        <f>Úrvinnsla!R186/Úrvinnsla!$P$203*100</f>
        <v>3.3741444133808924</v>
      </c>
      <c r="AF10" s="87">
        <f>Úrvinnsla!W186/Úrvinnsla!$V$203*-100</f>
        <v>-3.665900576142052</v>
      </c>
      <c r="AG10" s="88">
        <f>Úrvinnsla!X186/Úrvinnsla!$V$203*100</f>
        <v>3.573340049743412</v>
      </c>
      <c r="AH10" s="87">
        <f>Úrvinnsla!Q211/Úrvinnsla!$P$228*-100</f>
        <v>-3.779326592716207</v>
      </c>
      <c r="AI10" s="88">
        <f>Úrvinnsla!R211/Úrvinnsla!$P$228*100</f>
        <v>3.200157062923334</v>
      </c>
      <c r="AJ10" s="87">
        <f>Úrvinnsla!W211/Úrvinnsla!$V$228*-100</f>
        <v>-3.7814176076771377</v>
      </c>
      <c r="AK10" s="88">
        <f>Úrvinnsla!X211/Úrvinnsla!$V$228*100</f>
        <v>3.6231519977893054</v>
      </c>
      <c r="AL10" s="87">
        <f>Úrvinnsla!Q236/Úrvinnsla!$P$253*-100</f>
        <v>-3.9165769117791052</v>
      </c>
      <c r="AM10" s="88">
        <f>Úrvinnsla!R236/Úrvinnsla!$P$253*100</f>
        <v>3.5445021051600905</v>
      </c>
      <c r="AN10" s="87">
        <f>Úrvinnsla!W236/Úrvinnsla!$V$253*-100</f>
        <v>-3.8501134319017445</v>
      </c>
      <c r="AO10" s="88">
        <f>Úrvinnsla!X236/Úrvinnsla!$V$253*100</f>
        <v>3.6595478369709769</v>
      </c>
    </row>
    <row r="11" spans="1:41" x14ac:dyDescent="0.35">
      <c r="A11" s="83" t="s">
        <v>19</v>
      </c>
      <c r="B11" s="87">
        <f>Úrvinnsla!Q12/Úrvinnsla!$P$28*-100</f>
        <v>-2.9633620689655173</v>
      </c>
      <c r="C11" s="88">
        <f>Úrvinnsla!R12/Úrvinnsla!$P$28*100</f>
        <v>2.6077586206896552</v>
      </c>
      <c r="D11" s="87">
        <f>Úrvinnsla!W12/Úrvinnsla!$V$28*-100</f>
        <v>-3.6884123534081414</v>
      </c>
      <c r="E11" s="88">
        <f>Úrvinnsla!X12/Úrvinnsla!$V$28*100</f>
        <v>3.600708563425786</v>
      </c>
      <c r="F11" s="87">
        <f>Úrvinnsla!Q37/Úrvinnsla!$P$53*-100</f>
        <v>-2.9514439860361787</v>
      </c>
      <c r="G11" s="88">
        <f>Úrvinnsla!R37/Úrvinnsla!$P$53*100</f>
        <v>2.7398709404421879</v>
      </c>
      <c r="H11" s="87">
        <f>Úrvinnsla!W37/Úrvinnsla!$V$53*-100</f>
        <v>-3.5605878101662247</v>
      </c>
      <c r="I11" s="88">
        <f>Úrvinnsla!X37/Úrvinnsla!$V$53*100</f>
        <v>3.5134391024537979</v>
      </c>
      <c r="J11" s="87">
        <f>Úrvinnsla!Q62/Úrvinnsla!$P$78*-100</f>
        <v>-3.2860121115854262</v>
      </c>
      <c r="K11" s="88">
        <f>Úrvinnsla!R62/Úrvinnsla!$P$78*100</f>
        <v>2.5414474337337434</v>
      </c>
      <c r="L11" s="87">
        <f>Úrvinnsla!W62/Úrvinnsla!$V$78*-100</f>
        <v>-3.5874744956178448</v>
      </c>
      <c r="M11" s="88">
        <f>Úrvinnsla!X62/Úrvinnsla!$V$78*100</f>
        <v>3.5534118817209794</v>
      </c>
      <c r="N11" s="87">
        <f>Úrvinnsla!Q87/Úrvinnsla!$P$103*-100</f>
        <v>-3.9857589440778045</v>
      </c>
      <c r="O11" s="88">
        <f>Úrvinnsla!R87/Úrvinnsla!$P$103*100</f>
        <v>2.5703369225425496</v>
      </c>
      <c r="P11" s="87">
        <f>Úrvinnsla!W87/Úrvinnsla!$V$103*-100</f>
        <v>-3.710348093140508</v>
      </c>
      <c r="Q11" s="88">
        <f>Úrvinnsla!X87/Úrvinnsla!$V$103*100</f>
        <v>3.5956397491088428</v>
      </c>
      <c r="R11" s="87">
        <f>Úrvinnsla!Q112/Úrvinnsla!$P$128*-100</f>
        <v>-4.3003412969283277</v>
      </c>
      <c r="S11" s="88">
        <f>Úrvinnsla!R112/Úrvinnsla!$P$128*100</f>
        <v>2.4421691315889267</v>
      </c>
      <c r="T11" s="87">
        <f>Úrvinnsla!W112/Úrvinnsla!$V$128*-100</f>
        <v>-3.8573545854026365</v>
      </c>
      <c r="U11" s="88">
        <f>Úrvinnsla!X112/Úrvinnsla!$V$128*100</f>
        <v>3.615863647000702</v>
      </c>
      <c r="V11" s="87">
        <f>Úrvinnsla!Q137/Úrvinnsla!$P$153*-100</f>
        <v>-4.0919424096994197</v>
      </c>
      <c r="W11" s="88">
        <f>Úrvinnsla!R137/Úrvinnsla!$P$153*100</f>
        <v>2.9468721057506104</v>
      </c>
      <c r="X11" s="87">
        <f>Úrvinnsla!W137/Úrvinnsla!$V$153*-100</f>
        <v>-4.1136883081478102</v>
      </c>
      <c r="Y11" s="88">
        <f>Úrvinnsla!X137/Úrvinnsla!$V$153*100</f>
        <v>3.7057113602718581</v>
      </c>
      <c r="Z11" s="87">
        <f>Úrvinnsla!Q162/Úrvinnsla!$P$178*-100</f>
        <v>-3.8092577069945053</v>
      </c>
      <c r="AA11" s="88">
        <f>Úrvinnsla!R162/Úrvinnsla!$P$178*100</f>
        <v>3.1852472757753563</v>
      </c>
      <c r="AB11" s="87">
        <f>Úrvinnsla!W162/Úrvinnsla!$V$178*-100</f>
        <v>-4.1350417073720598</v>
      </c>
      <c r="AC11" s="88">
        <f>Úrvinnsla!X162/Úrvinnsla!$V$178*100</f>
        <v>3.7799654317276623</v>
      </c>
      <c r="AD11" s="87">
        <f>Úrvinnsla!Q187/Úrvinnsla!$P$203*-100</f>
        <v>-3.5862334907934059</v>
      </c>
      <c r="AE11" s="88">
        <f>Úrvinnsla!R187/Úrvinnsla!$P$203*100</f>
        <v>3.3066615251132747</v>
      </c>
      <c r="AF11" s="87">
        <f>Úrvinnsla!W187/Úrvinnsla!$V$203*-100</f>
        <v>-3.8906904259673207</v>
      </c>
      <c r="AG11" s="88">
        <f>Úrvinnsla!X187/Úrvinnsla!$V$203*100</f>
        <v>3.6983282435538203</v>
      </c>
      <c r="AH11" s="87">
        <f>Úrvinnsla!Q212/Úrvinnsla!$P$228*-100</f>
        <v>-3.5339157750073626</v>
      </c>
      <c r="AI11" s="88">
        <f>Úrvinnsla!R212/Úrvinnsla!$P$228*100</f>
        <v>2.9841955433395504</v>
      </c>
      <c r="AJ11" s="87">
        <f>Úrvinnsla!W212/Úrvinnsla!$V$228*-100</f>
        <v>-3.7104492984814037</v>
      </c>
      <c r="AK11" s="88">
        <f>Úrvinnsla!X212/Úrvinnsla!$V$228*100</f>
        <v>3.5747930614346903</v>
      </c>
      <c r="AL11" s="87">
        <f>Úrvinnsla!Q237/Úrvinnsla!$P$253*-100</f>
        <v>-3.4172133555272688</v>
      </c>
      <c r="AM11" s="88">
        <f>Úrvinnsla!R237/Úrvinnsla!$P$253*100</f>
        <v>2.9765984529521199</v>
      </c>
      <c r="AN11" s="87">
        <f>Úrvinnsla!W237/Úrvinnsla!$V$253*-100</f>
        <v>-3.5519048736603303</v>
      </c>
      <c r="AO11" s="88">
        <f>Úrvinnsla!X237/Úrvinnsla!$V$253*100</f>
        <v>3.4865055151372921</v>
      </c>
    </row>
    <row r="12" spans="1:41" x14ac:dyDescent="0.35">
      <c r="A12" s="83" t="s">
        <v>20</v>
      </c>
      <c r="B12" s="87">
        <f>Úrvinnsla!Q13/Úrvinnsla!$P$28*-100</f>
        <v>-3.1142241379310343</v>
      </c>
      <c r="C12" s="88">
        <f>Úrvinnsla!R13/Úrvinnsla!$P$28*100</f>
        <v>2.8448275862068968</v>
      </c>
      <c r="D12" s="87">
        <f>Úrvinnsla!W13/Úrvinnsla!$V$28*-100</f>
        <v>-3.5469769924879797</v>
      </c>
      <c r="E12" s="88">
        <f>Úrvinnsla!X13/Úrvinnsla!$V$28*100</f>
        <v>3.4495668542071818</v>
      </c>
      <c r="F12" s="87">
        <f>Úrvinnsla!Q38/Úrvinnsla!$P$53*-100</f>
        <v>-3.3534327726647626</v>
      </c>
      <c r="G12" s="88">
        <f>Úrvinnsla!R38/Úrvinnsla!$P$53*100</f>
        <v>2.9197080291970803</v>
      </c>
      <c r="H12" s="87">
        <f>Úrvinnsla!W38/Úrvinnsla!$V$53*-100</f>
        <v>-3.5822693326909176</v>
      </c>
      <c r="I12" s="88">
        <f>Úrvinnsla!X38/Úrvinnsla!$V$53*100</f>
        <v>3.4948549402897751</v>
      </c>
      <c r="J12" s="87">
        <f>Úrvinnsla!Q63/Úrvinnsla!$P$78*-100</f>
        <v>-4.0504318475131544</v>
      </c>
      <c r="K12" s="88">
        <f>Úrvinnsla!R63/Úrvinnsla!$P$78*100</f>
        <v>2.8690558919884839</v>
      </c>
      <c r="L12" s="87">
        <f>Úrvinnsla!W63/Úrvinnsla!$V$78*-100</f>
        <v>-3.6051870548442144</v>
      </c>
      <c r="M12" s="88">
        <f>Úrvinnsla!X63/Úrvinnsla!$V$78*100</f>
        <v>3.4515646661693524</v>
      </c>
      <c r="N12" s="87">
        <f>Úrvinnsla!Q88/Úrvinnsla!$P$103*-100</f>
        <v>-5.2361931226120175</v>
      </c>
      <c r="O12" s="88">
        <f>Úrvinnsla!R88/Úrvinnsla!$P$103*100</f>
        <v>2.6050712052796112</v>
      </c>
      <c r="P12" s="87">
        <f>Úrvinnsla!W88/Úrvinnsla!$V$103*-100</f>
        <v>-3.7273542720521786</v>
      </c>
      <c r="Q12" s="88">
        <f>Úrvinnsla!X88/Úrvinnsla!$V$103*100</f>
        <v>3.4879339493349253</v>
      </c>
      <c r="R12" s="87">
        <f>Úrvinnsla!Q113/Úrvinnsla!$P$128*-100</f>
        <v>-5.9233978005309069</v>
      </c>
      <c r="S12" s="88">
        <f>Úrvinnsla!R113/Úrvinnsla!$P$128*100</f>
        <v>2.3511566173682215</v>
      </c>
      <c r="T12" s="87">
        <f>Úrvinnsla!W113/Úrvinnsla!$V$128*-100</f>
        <v>-3.8710054863621002</v>
      </c>
      <c r="U12" s="88">
        <f>Úrvinnsla!X113/Úrvinnsla!$V$128*100</f>
        <v>3.4790296159546528</v>
      </c>
      <c r="V12" s="87">
        <f>Úrvinnsla!Q138/Úrvinnsla!$P$153*-100</f>
        <v>-4.681316830849541</v>
      </c>
      <c r="W12" s="88">
        <f>Úrvinnsla!R138/Úrvinnsla!$P$153*100</f>
        <v>2.5427296455333837</v>
      </c>
      <c r="X12" s="87">
        <f>Úrvinnsla!W138/Úrvinnsla!$V$153*-100</f>
        <v>-3.8505796315844534</v>
      </c>
      <c r="Y12" s="88">
        <f>Úrvinnsla!X138/Úrvinnsla!$V$153*100</f>
        <v>3.4055138702652323</v>
      </c>
      <c r="Z12" s="87">
        <f>Úrvinnsla!Q163/Úrvinnsla!$P$178*-100</f>
        <v>-3.8558256496227994</v>
      </c>
      <c r="AA12" s="88">
        <f>Úrvinnsla!R163/Úrvinnsla!$P$178*100</f>
        <v>2.7940765576976809</v>
      </c>
      <c r="AB12" s="87">
        <f>Úrvinnsla!W163/Úrvinnsla!$V$178*-100</f>
        <v>-3.7423912226647627</v>
      </c>
      <c r="AC12" s="88">
        <f>Úrvinnsla!X163/Úrvinnsla!$V$178*100</f>
        <v>3.397647854512662</v>
      </c>
      <c r="AD12" s="87">
        <f>Úrvinnsla!Q188/Úrvinnsla!$P$203*-100</f>
        <v>-3.2584594620649763</v>
      </c>
      <c r="AE12" s="88">
        <f>Úrvinnsla!R188/Úrvinnsla!$P$203*100</f>
        <v>2.7185963559240336</v>
      </c>
      <c r="AF12" s="87">
        <f>Úrvinnsla!W188/Úrvinnsla!$V$203*-100</f>
        <v>-3.6322135818405066</v>
      </c>
      <c r="AG12" s="88">
        <f>Úrvinnsla!X188/Úrvinnsla!$V$203*100</f>
        <v>3.4376475773698956</v>
      </c>
      <c r="AH12" s="87">
        <f>Úrvinnsla!Q213/Úrvinnsla!$P$228*-100</f>
        <v>-3.1805241975066263</v>
      </c>
      <c r="AI12" s="88">
        <f>Úrvinnsla!R213/Úrvinnsla!$P$228*100</f>
        <v>2.6798861293805829</v>
      </c>
      <c r="AJ12" s="87">
        <f>Úrvinnsla!W213/Úrvinnsla!$V$228*-100</f>
        <v>-3.6137314257721731</v>
      </c>
      <c r="AK12" s="88">
        <f>Úrvinnsla!X213/Úrvinnsla!$V$228*100</f>
        <v>3.4746209789858442</v>
      </c>
      <c r="AL12" s="87">
        <f>Úrvinnsla!Q238/Úrvinnsla!$P$253*-100</f>
        <v>-3.3290903750122389</v>
      </c>
      <c r="AM12" s="88">
        <f>Úrvinnsla!R238/Úrvinnsla!$P$253*100</f>
        <v>2.7709781650837169</v>
      </c>
      <c r="AN12" s="87">
        <f>Úrvinnsla!W238/Úrvinnsla!$V$253*-100</f>
        <v>-3.5966518031760932</v>
      </c>
      <c r="AO12" s="88">
        <f>Úrvinnsla!X238/Úrvinnsla!$V$253*100</f>
        <v>3.4677305796761324</v>
      </c>
    </row>
    <row r="13" spans="1:41" x14ac:dyDescent="0.35">
      <c r="A13" s="83" t="s">
        <v>21</v>
      </c>
      <c r="B13" s="87">
        <f>Úrvinnsla!Q14/Úrvinnsla!$P$28*-100</f>
        <v>-3.8362068965517242</v>
      </c>
      <c r="C13" s="88">
        <f>Úrvinnsla!R14/Úrvinnsla!$P$28*100</f>
        <v>3.6099137931034484</v>
      </c>
      <c r="D13" s="87">
        <f>Úrvinnsla!W14/Úrvinnsla!$V$28*-100</f>
        <v>-3.7053984629304155</v>
      </c>
      <c r="E13" s="88">
        <f>Úrvinnsla!X14/Úrvinnsla!$V$28*100</f>
        <v>3.7584367232754765</v>
      </c>
      <c r="F13" s="87">
        <f>Úrvinnsla!Q39/Úrvinnsla!$P$53*-100</f>
        <v>-3.6813709933354493</v>
      </c>
      <c r="G13" s="88">
        <f>Úrvinnsla!R39/Úrvinnsla!$P$53*100</f>
        <v>3.4274833386226597</v>
      </c>
      <c r="H13" s="87">
        <f>Úrvinnsla!W39/Úrvinnsla!$V$53*-100</f>
        <v>-3.624599924286747</v>
      </c>
      <c r="I13" s="88">
        <f>Úrvinnsla!X39/Úrvinnsla!$V$53*100</f>
        <v>3.6363010634270574</v>
      </c>
      <c r="J13" s="87">
        <f>Úrvinnsla!Q64/Úrvinnsla!$P$78*-100</f>
        <v>-4.1695621959694229</v>
      </c>
      <c r="K13" s="88">
        <f>Úrvinnsla!R64/Úrvinnsla!$P$78*100</f>
        <v>3.1370991760150901</v>
      </c>
      <c r="L13" s="87">
        <f>Úrvinnsla!W64/Úrvinnsla!$V$78*-100</f>
        <v>-3.5636306658900394</v>
      </c>
      <c r="M13" s="88">
        <f>Úrvinnsla!X64/Úrvinnsla!$V$78*100</f>
        <v>3.5152617541564899</v>
      </c>
      <c r="N13" s="87">
        <f>Úrvinnsla!Q89/Úrvinnsla!$P$103*-100</f>
        <v>-5.4185481069815911</v>
      </c>
      <c r="O13" s="88">
        <f>Úrvinnsla!R89/Úrvinnsla!$P$103*100</f>
        <v>2.8568947551233066</v>
      </c>
      <c r="P13" s="87">
        <f>Úrvinnsla!W89/Úrvinnsla!$V$103*-100</f>
        <v>-3.5192786712505546</v>
      </c>
      <c r="Q13" s="88">
        <f>Úrvinnsla!X89/Úrvinnsla!$V$103*100</f>
        <v>3.3788943316071505</v>
      </c>
      <c r="R13" s="87">
        <f>Úrvinnsla!Q114/Úrvinnsla!$P$128*-100</f>
        <v>-6.4467197572999622</v>
      </c>
      <c r="S13" s="88">
        <f>Úrvinnsla!R114/Úrvinnsla!$P$128*100</f>
        <v>2.4118316268486919</v>
      </c>
      <c r="T13" s="87">
        <f>Úrvinnsla!W114/Úrvinnsla!$V$128*-100</f>
        <v>-3.5781611586364699</v>
      </c>
      <c r="U13" s="88">
        <f>Úrvinnsla!X114/Úrvinnsla!$V$128*100</f>
        <v>3.2518396214150131</v>
      </c>
      <c r="V13" s="87">
        <f>Úrvinnsla!Q139/Úrvinnsla!$P$153*-100</f>
        <v>-5.1275574640060624</v>
      </c>
      <c r="W13" s="88">
        <f>Úrvinnsla!R139/Úrvinnsla!$P$153*100</f>
        <v>2.7532205102298559</v>
      </c>
      <c r="X13" s="87">
        <f>Úrvinnsla!W139/Úrvinnsla!$V$153*-100</f>
        <v>-3.6470666552547244</v>
      </c>
      <c r="Y13" s="88">
        <f>Úrvinnsla!X139/Úrvinnsla!$V$153*100</f>
        <v>3.268570559090088</v>
      </c>
      <c r="Z13" s="87">
        <f>Úrvinnsla!Q164/Úrvinnsla!$P$178*-100</f>
        <v>-3.9675887119307069</v>
      </c>
      <c r="AA13" s="88">
        <f>Úrvinnsla!R164/Úrvinnsla!$P$178*100</f>
        <v>2.952407562633883</v>
      </c>
      <c r="AB13" s="87">
        <f>Úrvinnsla!W164/Úrvinnsla!$V$178*-100</f>
        <v>-3.626224292978633</v>
      </c>
      <c r="AC13" s="88">
        <f>Úrvinnsla!X164/Úrvinnsla!$V$178*100</f>
        <v>3.3243781468400089</v>
      </c>
      <c r="AD13" s="87">
        <f>Úrvinnsla!Q189/Úrvinnsla!$P$203*-100</f>
        <v>-3.5187506025257878</v>
      </c>
      <c r="AE13" s="88">
        <f>Úrvinnsla!R189/Úrvinnsla!$P$203*100</f>
        <v>2.8728429576785888</v>
      </c>
      <c r="AF13" s="87">
        <f>Úrvinnsla!W189/Úrvinnsla!$V$203*-100</f>
        <v>-3.5213928155400942</v>
      </c>
      <c r="AG13" s="88">
        <f>Úrvinnsla!X189/Úrvinnsla!$V$203*100</f>
        <v>3.3126593835594873</v>
      </c>
      <c r="AH13" s="87">
        <f>Úrvinnsla!Q214/Úrvinnsla!$P$228*-100</f>
        <v>-3.3474035535486406</v>
      </c>
      <c r="AI13" s="88">
        <f>Úrvinnsla!R214/Úrvinnsla!$P$228*100</f>
        <v>2.8958476489643661</v>
      </c>
      <c r="AJ13" s="87">
        <f>Úrvinnsla!W214/Úrvinnsla!$V$228*-100</f>
        <v>-3.4975443708942002</v>
      </c>
      <c r="AK13" s="88">
        <f>Úrvinnsla!X214/Úrvinnsla!$V$228*100</f>
        <v>3.3565498097044455</v>
      </c>
      <c r="AL13" s="87">
        <f>Úrvinnsla!Q239/Úrvinnsla!$P$253*-100</f>
        <v>-3.3290903750122389</v>
      </c>
      <c r="AM13" s="88">
        <f>Úrvinnsla!R239/Úrvinnsla!$P$253*100</f>
        <v>2.7905610496426125</v>
      </c>
      <c r="AN13" s="87">
        <f>Úrvinnsla!W239/Úrvinnsla!$V$253*-100</f>
        <v>-3.4727372291324414</v>
      </c>
      <c r="AO13" s="88">
        <f>Úrvinnsla!X239/Úrvinnsla!$V$253*100</f>
        <v>3.3450676679965583</v>
      </c>
    </row>
    <row r="14" spans="1:41" x14ac:dyDescent="0.35">
      <c r="A14" s="83" t="s">
        <v>22</v>
      </c>
      <c r="B14" s="87">
        <f>Úrvinnsla!Q15/Úrvinnsla!$P$28*-100</f>
        <v>-3.6314655172413794</v>
      </c>
      <c r="C14" s="88">
        <f>Úrvinnsla!R15/Úrvinnsla!$P$28*100</f>
        <v>3.8793103448275863</v>
      </c>
      <c r="D14" s="87">
        <f>Úrvinnsla!W15/Úrvinnsla!$V$28*-100</f>
        <v>-3.7227312277490632</v>
      </c>
      <c r="E14" s="88">
        <f>Úrvinnsla!X15/Úrvinnsla!$V$28*100</f>
        <v>3.676279418035088</v>
      </c>
      <c r="F14" s="87">
        <f>Úrvinnsla!Q40/Úrvinnsla!$P$53*-100</f>
        <v>-3.8929440389294405</v>
      </c>
      <c r="G14" s="88">
        <f>Úrvinnsla!R40/Úrvinnsla!$P$53*100</f>
        <v>3.8823653866497407</v>
      </c>
      <c r="H14" s="87">
        <f>Úrvinnsla!W40/Úrvinnsla!$V$53*-100</f>
        <v>-3.7371373507244385</v>
      </c>
      <c r="I14" s="88">
        <f>Úrvinnsla!X40/Úrvinnsla!$V$53*100</f>
        <v>3.6868912826513403</v>
      </c>
      <c r="J14" s="87">
        <f>Úrvinnsla!Q65/Úrvinnsla!$P$78*-100</f>
        <v>-4.5865184155663652</v>
      </c>
      <c r="K14" s="88">
        <f>Úrvinnsla!R65/Úrvinnsla!$P$78*100</f>
        <v>3.6731857440683009</v>
      </c>
      <c r="L14" s="87">
        <f>Úrvinnsla!W65/Úrvinnsla!$V$78*-100</f>
        <v>-3.7009029998944056</v>
      </c>
      <c r="M14" s="88">
        <f>Úrvinnsla!X65/Úrvinnsla!$V$78*100</f>
        <v>3.6838716929459734</v>
      </c>
      <c r="N14" s="87">
        <f>Úrvinnsla!Q90/Úrvinnsla!$P$103*-100</f>
        <v>-5.7919416464050011</v>
      </c>
      <c r="O14" s="88">
        <f>Úrvinnsla!R90/Úrvinnsla!$P$103*100</f>
        <v>3.1695032997568604</v>
      </c>
      <c r="P14" s="87">
        <f>Úrvinnsla!W90/Úrvinnsla!$V$103*-100</f>
        <v>-3.7313557259137484</v>
      </c>
      <c r="Q14" s="88">
        <f>Úrvinnsla!X90/Úrvinnsla!$V$103*100</f>
        <v>3.6309859248860419</v>
      </c>
      <c r="R14" s="87">
        <f>Úrvinnsla!Q115/Úrvinnsla!$P$128*-100</f>
        <v>-7.0913917330299583</v>
      </c>
      <c r="S14" s="88">
        <f>Úrvinnsla!R115/Úrvinnsla!$P$128*100</f>
        <v>2.8972317026924537</v>
      </c>
      <c r="T14" s="87">
        <f>Úrvinnsla!W115/Úrvinnsla!$V$128*-100</f>
        <v>-3.8430536415403416</v>
      </c>
      <c r="U14" s="88">
        <f>Úrvinnsla!X115/Úrvinnsla!$V$128*100</f>
        <v>3.6126134324865444</v>
      </c>
      <c r="V14" s="87">
        <f>Úrvinnsla!Q140/Úrvinnsla!$P$153*-100</f>
        <v>-5.6327355392775953</v>
      </c>
      <c r="W14" s="88">
        <f>Úrvinnsla!R140/Úrvinnsla!$P$153*100</f>
        <v>3.1742022396228005</v>
      </c>
      <c r="X14" s="87">
        <f>Úrvinnsla!W140/Úrvinnsla!$V$153*-100</f>
        <v>-3.7408981832821384</v>
      </c>
      <c r="Y14" s="88">
        <f>Úrvinnsla!X140/Úrvinnsla!$V$153*100</f>
        <v>3.5354832165194208</v>
      </c>
      <c r="Z14" s="87">
        <f>Úrvinnsla!Q165/Úrvinnsla!$P$178*-100</f>
        <v>-4.2656235447517927</v>
      </c>
      <c r="AA14" s="88">
        <f>Úrvinnsla!R165/Úrvinnsla!$P$178*100</f>
        <v>3.2225016298779918</v>
      </c>
      <c r="AB14" s="87">
        <f>Úrvinnsla!W165/Úrvinnsla!$V$178*-100</f>
        <v>-3.5614087823451315</v>
      </c>
      <c r="AC14" s="88">
        <f>Úrvinnsla!X165/Úrvinnsla!$V$178*100</f>
        <v>3.4267678665364092</v>
      </c>
      <c r="AD14" s="87">
        <f>Úrvinnsla!Q190/Úrvinnsla!$P$203*-100</f>
        <v>-3.7308396799383012</v>
      </c>
      <c r="AE14" s="88">
        <f>Úrvinnsla!R190/Úrvinnsla!$P$203*100</f>
        <v>3.2198978116263377</v>
      </c>
      <c r="AF14" s="87">
        <f>Úrvinnsla!W190/Úrvinnsla!$V$203*-100</f>
        <v>-3.4030160879010167</v>
      </c>
      <c r="AG14" s="88">
        <f>Úrvinnsla!X190/Úrvinnsla!$V$203*100</f>
        <v>3.3384755847999243</v>
      </c>
      <c r="AH14" s="87">
        <f>Úrvinnsla!Q215/Úrvinnsla!$P$228*-100</f>
        <v>-3.6026308039658388</v>
      </c>
      <c r="AI14" s="88">
        <f>Úrvinnsla!R215/Úrvinnsla!$P$228*100</f>
        <v>3.2394227937567486</v>
      </c>
      <c r="AJ14" s="87">
        <f>Úrvinnsla!W215/Úrvinnsla!$V$228*-100</f>
        <v>-3.267054375541683</v>
      </c>
      <c r="AK14" s="88">
        <f>Úrvinnsla!X215/Úrvinnsla!$V$228*100</f>
        <v>3.2312562018765778</v>
      </c>
      <c r="AL14" s="87">
        <f>Úrvinnsla!Q240/Úrvinnsla!$P$253*-100</f>
        <v>-3.3878390286889255</v>
      </c>
      <c r="AM14" s="88">
        <f>Úrvinnsla!R240/Úrvinnsla!$P$253*100</f>
        <v>3.0647214334671498</v>
      </c>
      <c r="AN14" s="87">
        <f>Úrvinnsla!W240/Úrvinnsla!$V$253*-100</f>
        <v>-3.1814128138934521</v>
      </c>
      <c r="AO14" s="88">
        <f>Úrvinnsla!X240/Úrvinnsla!$V$253*100</f>
        <v>3.141359618242979</v>
      </c>
    </row>
    <row r="15" spans="1:41" x14ac:dyDescent="0.35">
      <c r="A15" s="83" t="s">
        <v>23</v>
      </c>
      <c r="B15" s="87">
        <f>Úrvinnsla!Q16/Úrvinnsla!$P$28*-100</f>
        <v>-3.9547413793103448</v>
      </c>
      <c r="C15" s="88">
        <f>Úrvinnsla!R16/Úrvinnsla!$P$28*100</f>
        <v>2.9202586206896552</v>
      </c>
      <c r="D15" s="87">
        <f>Úrvinnsla!W16/Úrvinnsla!$V$28*-100</f>
        <v>-3.5157780158144143</v>
      </c>
      <c r="E15" s="88">
        <f>Úrvinnsla!X16/Úrvinnsla!$V$28*100</f>
        <v>3.387515556156425</v>
      </c>
      <c r="F15" s="87">
        <f>Úrvinnsla!Q41/Úrvinnsla!$P$53*-100</f>
        <v>-3.8506294298106418</v>
      </c>
      <c r="G15" s="88">
        <f>Úrvinnsla!R41/Úrvinnsla!$P$53*100</f>
        <v>3.0254945519940759</v>
      </c>
      <c r="H15" s="87">
        <f>Úrvinnsla!W41/Úrvinnsla!$V$53*-100</f>
        <v>-3.5275492996524069</v>
      </c>
      <c r="I15" s="88">
        <f>Úrvinnsla!X41/Úrvinnsla!$V$53*100</f>
        <v>3.4397907561000793</v>
      </c>
      <c r="J15" s="87">
        <f>Úrvinnsla!Q66/Úrvinnsla!$P$78*-100</f>
        <v>-4.209272312121513</v>
      </c>
      <c r="K15" s="88">
        <f>Úrvinnsla!R66/Úrvinnsla!$P$78*100</f>
        <v>3.1966643502432244</v>
      </c>
      <c r="L15" s="87">
        <f>Úrvinnsla!W66/Úrvinnsla!$V$78*-100</f>
        <v>-3.5861119910619701</v>
      </c>
      <c r="M15" s="88">
        <f>Úrvinnsla!X66/Úrvinnsla!$V$78*100</f>
        <v>3.4955054380963086</v>
      </c>
      <c r="N15" s="87">
        <f>Úrvinnsla!Q91/Úrvinnsla!$P$103*-100</f>
        <v>-6.0784994789857594</v>
      </c>
      <c r="O15" s="88">
        <f>Úrvinnsla!R91/Úrvinnsla!$P$103*100</f>
        <v>3.0826675929142064</v>
      </c>
      <c r="P15" s="87">
        <f>Úrvinnsla!W91/Úrvinnsla!$V$103*-100</f>
        <v>-3.7196848188175036</v>
      </c>
      <c r="Q15" s="88">
        <f>Úrvinnsla!X91/Úrvinnsla!$V$103*100</f>
        <v>3.48993467626571</v>
      </c>
      <c r="R15" s="87">
        <f>Úrvinnsla!Q116/Úrvinnsla!$P$128*-100</f>
        <v>-7.2810011376564274</v>
      </c>
      <c r="S15" s="88">
        <f>Úrvinnsla!R116/Úrvinnsla!$P$128*100</f>
        <v>2.8062191884717484</v>
      </c>
      <c r="T15" s="87">
        <f>Úrvinnsla!W116/Úrvinnsla!$V$128*-100</f>
        <v>-3.7962505525364678</v>
      </c>
      <c r="U15" s="88">
        <f>Úrvinnsla!X116/Úrvinnsla!$V$128*100</f>
        <v>3.4309264411451155</v>
      </c>
      <c r="V15" s="87">
        <f>Úrvinnsla!Q141/Úrvinnsla!$P$153*-100</f>
        <v>-5.228593079060369</v>
      </c>
      <c r="W15" s="88">
        <f>Úrvinnsla!R141/Úrvinnsla!$P$153*100</f>
        <v>3.334175296792119</v>
      </c>
      <c r="X15" s="87">
        <f>Úrvinnsla!W141/Úrvinnsla!$V$153*-100</f>
        <v>-3.7269502534402257</v>
      </c>
      <c r="Y15" s="88">
        <f>Úrvinnsla!X141/Úrvinnsla!$V$153*100</f>
        <v>3.4134388304026833</v>
      </c>
      <c r="Z15" s="87">
        <f>Úrvinnsla!Q166/Úrvinnsla!$P$178*-100</f>
        <v>-4.0234702430846605</v>
      </c>
      <c r="AA15" s="88">
        <f>Úrvinnsla!R166/Úrvinnsla!$P$178*100</f>
        <v>3.5019092856477601</v>
      </c>
      <c r="AB15" s="87">
        <f>Úrvinnsla!W166/Úrvinnsla!$V$178*-100</f>
        <v>-3.623719345707773</v>
      </c>
      <c r="AC15" s="88">
        <f>Úrvinnsla!X166/Úrvinnsla!$V$178*100</f>
        <v>3.4230104456301196</v>
      </c>
      <c r="AD15" s="87">
        <f>Úrvinnsla!Q191/Úrvinnsla!$P$203*-100</f>
        <v>-3.7597609177672804</v>
      </c>
      <c r="AE15" s="88">
        <f>Úrvinnsla!R191/Úrvinnsla!$P$203*100</f>
        <v>3.6247951412320449</v>
      </c>
      <c r="AF15" s="87">
        <f>Úrvinnsla!W191/Úrvinnsla!$V$203*-100</f>
        <v>-3.509429210087208</v>
      </c>
      <c r="AG15" s="88">
        <f>Úrvinnsla!X191/Úrvinnsla!$V$203*100</f>
        <v>3.4707049082265531</v>
      </c>
      <c r="AH15" s="87">
        <f>Úrvinnsla!Q216/Úrvinnsla!$P$228*-100</f>
        <v>-3.8480416216746831</v>
      </c>
      <c r="AI15" s="88">
        <f>Úrvinnsla!R216/Úrvinnsla!$P$228*100</f>
        <v>3.4946500441739472</v>
      </c>
      <c r="AJ15" s="87">
        <f>Úrvinnsla!W216/Úrvinnsla!$V$228*-100</f>
        <v>-3.4325424239759839</v>
      </c>
      <c r="AK15" s="88">
        <f>Úrvinnsla!X216/Úrvinnsla!$V$228*100</f>
        <v>3.4513835680102494</v>
      </c>
      <c r="AL15" s="87">
        <f>Úrvinnsla!Q241/Úrvinnsla!$P$253*-100</f>
        <v>-3.9067854694996571</v>
      </c>
      <c r="AM15" s="88">
        <f>Úrvinnsla!R241/Úrvinnsla!$P$253*100</f>
        <v>3.5151277783217463</v>
      </c>
      <c r="AN15" s="87">
        <f>Úrvinnsla!W241/Úrvinnsla!$V$253*-100</f>
        <v>-3.415473675975905</v>
      </c>
      <c r="AO15" s="88">
        <f>Úrvinnsla!X241/Úrvinnsla!$V$253*100</f>
        <v>3.4865055151372921</v>
      </c>
    </row>
    <row r="16" spans="1:41" x14ac:dyDescent="0.35">
      <c r="A16" s="83" t="s">
        <v>24</v>
      </c>
      <c r="B16" s="87">
        <f>Úrvinnsla!Q17/Úrvinnsla!$P$28*-100</f>
        <v>-3.5129310344827589</v>
      </c>
      <c r="C16" s="88">
        <f>Úrvinnsla!R17/Úrvinnsla!$P$28*100</f>
        <v>2.9741379310344827</v>
      </c>
      <c r="D16" s="87">
        <f>Úrvinnsla!W17/Úrvinnsla!$V$28*-100</f>
        <v>-3.0491799868964296</v>
      </c>
      <c r="E16" s="88">
        <f>Úrvinnsla!X17/Úrvinnsla!$V$28*100</f>
        <v>2.9496899168373942</v>
      </c>
      <c r="F16" s="87">
        <f>Úrvinnsla!Q42/Úrvinnsla!$P$53*-100</f>
        <v>-3.6919496456151486</v>
      </c>
      <c r="G16" s="88">
        <f>Úrvinnsla!R42/Úrvinnsla!$P$53*100</f>
        <v>3.0149158997143761</v>
      </c>
      <c r="H16" s="87">
        <f>Úrvinnsla!W42/Úrvinnsla!$V$53*-100</f>
        <v>-3.1372818942079364</v>
      </c>
      <c r="I16" s="88">
        <f>Úrvinnsla!X42/Úrvinnsla!$V$53*100</f>
        <v>3.0037512475479233</v>
      </c>
      <c r="J16" s="87">
        <f>Úrvinnsla!Q67/Úrvinnsla!$P$78*-100</f>
        <v>-4.2688374863496481</v>
      </c>
      <c r="K16" s="88">
        <f>Úrvinnsla!R67/Úrvinnsla!$P$78*100</f>
        <v>2.7102154273801253</v>
      </c>
      <c r="L16" s="87">
        <f>Úrvinnsla!W67/Úrvinnsla!$V$78*-100</f>
        <v>-3.2018857063053305</v>
      </c>
      <c r="M16" s="88">
        <f>Úrvinnsla!X67/Úrvinnsla!$V$78*100</f>
        <v>3.0492851960473741</v>
      </c>
      <c r="N16" s="87">
        <f>Úrvinnsla!Q92/Úrvinnsla!$P$103*-100</f>
        <v>-4.7933310177144843</v>
      </c>
      <c r="O16" s="88">
        <f>Úrvinnsla!R92/Úrvinnsla!$P$103*100</f>
        <v>2.3879819381729765</v>
      </c>
      <c r="P16" s="87">
        <f>Úrvinnsla!W92/Úrvinnsla!$V$103*-100</f>
        <v>-3.2278394483328943</v>
      </c>
      <c r="Q16" s="88">
        <f>Úrvinnsla!X92/Úrvinnsla!$V$103*100</f>
        <v>3.0911231080625963</v>
      </c>
      <c r="R16" s="87">
        <f>Úrvinnsla!Q117/Úrvinnsla!$P$128*-100</f>
        <v>-5.9916571861964352</v>
      </c>
      <c r="S16" s="88">
        <f>Úrvinnsla!R117/Úrvinnsla!$P$128*100</f>
        <v>2.2601441031475162</v>
      </c>
      <c r="T16" s="87">
        <f>Úrvinnsla!W117/Úrvinnsla!$V$128*-100</f>
        <v>-3.381848201981331</v>
      </c>
      <c r="U16" s="88">
        <f>Úrvinnsla!X117/Úrvinnsla!$V$128*100</f>
        <v>3.0916040458670269</v>
      </c>
      <c r="V16" s="87">
        <f>Úrvinnsla!Q142/Úrvinnsla!$P$153*-100</f>
        <v>-5.0602003873031913</v>
      </c>
      <c r="W16" s="88">
        <f>Úrvinnsla!R142/Úrvinnsla!$P$153*100</f>
        <v>2.5258903763576659</v>
      </c>
      <c r="X16" s="87">
        <f>Úrvinnsla!W142/Úrvinnsla!$V$153*-100</f>
        <v>-3.4055138702652323</v>
      </c>
      <c r="Y16" s="88">
        <f>Úrvinnsla!X142/Úrvinnsla!$V$153*100</f>
        <v>3.1309932511039467</v>
      </c>
      <c r="Z16" s="87">
        <f>Úrvinnsla!Q167/Úrvinnsla!$P$178*-100</f>
        <v>-4.0514110086616375</v>
      </c>
      <c r="AA16" s="88">
        <f>Úrvinnsla!R167/Úrvinnsla!$P$178*100</f>
        <v>2.7102542609667504</v>
      </c>
      <c r="AB16" s="87">
        <f>Úrvinnsla!W167/Úrvinnsla!$V$178*-100</f>
        <v>-3.3513063300017536</v>
      </c>
      <c r="AC16" s="88">
        <f>Úrvinnsla!X167/Úrvinnsla!$V$178*100</f>
        <v>3.1853535733072822</v>
      </c>
      <c r="AD16" s="87">
        <f>Úrvinnsla!Q192/Úrvinnsla!$P$203*-100</f>
        <v>-3.7886821555962595</v>
      </c>
      <c r="AE16" s="88">
        <f>Úrvinnsla!R192/Úrvinnsla!$P$203*100</f>
        <v>3.0463703846524628</v>
      </c>
      <c r="AF16" s="87">
        <f>Úrvinnsla!W192/Úrvinnsla!$V$203*-100</f>
        <v>-3.372792242546359</v>
      </c>
      <c r="AG16" s="88">
        <f>Úrvinnsla!X192/Úrvinnsla!$V$203*100</f>
        <v>3.2695274375846108</v>
      </c>
      <c r="AH16" s="87">
        <f>Úrvinnsla!Q217/Úrvinnsla!$P$228*-100</f>
        <v>-3.8185923235496224</v>
      </c>
      <c r="AI16" s="88">
        <f>Úrvinnsla!R217/Úrvinnsla!$P$228*100</f>
        <v>3.2688720918818102</v>
      </c>
      <c r="AJ16" s="87">
        <f>Úrvinnsla!W217/Úrvinnsla!$V$228*-100</f>
        <v>-3.4042807079245856</v>
      </c>
      <c r="AK16" s="88">
        <f>Úrvinnsla!X217/Úrvinnsla!$V$228*100</f>
        <v>3.3116450830894451</v>
      </c>
      <c r="AL16" s="87">
        <f>Úrvinnsla!Q242/Úrvinnsla!$P$253*-100</f>
        <v>-3.799079604425732</v>
      </c>
      <c r="AM16" s="88">
        <f>Úrvinnsla!R242/Úrvinnsla!$P$253*100</f>
        <v>3.3095074904533437</v>
      </c>
      <c r="AN16" s="87">
        <f>Úrvinnsla!W242/Úrvinnsla!$V$253*-100</f>
        <v>-3.3625909410936399</v>
      </c>
      <c r="AO16" s="88">
        <f>Úrvinnsla!X242/Úrvinnsla!$V$253*100</f>
        <v>3.3050144723460844</v>
      </c>
    </row>
    <row r="17" spans="1:43" x14ac:dyDescent="0.35">
      <c r="A17" s="83" t="s">
        <v>25</v>
      </c>
      <c r="B17" s="87">
        <f>Úrvinnsla!Q18/Úrvinnsla!$P$28*-100</f>
        <v>-2.9741379310344827</v>
      </c>
      <c r="C17" s="88">
        <f>Úrvinnsla!R18/Úrvinnsla!$P$28*100</f>
        <v>2.6400862068965516</v>
      </c>
      <c r="D17" s="87">
        <f>Úrvinnsla!W18/Úrvinnsla!$V$28*-100</f>
        <v>-2.5149841751857203</v>
      </c>
      <c r="E17" s="88">
        <f>Úrvinnsla!X18/Úrvinnsla!$V$28*100</f>
        <v>2.3995479614935298</v>
      </c>
      <c r="F17" s="87">
        <f>Úrvinnsla!Q43/Úrvinnsla!$P$53*-100</f>
        <v>-3.0043372474346768</v>
      </c>
      <c r="G17" s="88">
        <f>Úrvinnsla!R43/Úrvinnsla!$P$53*100</f>
        <v>2.6023484608060934</v>
      </c>
      <c r="H17" s="87">
        <f>Úrvinnsla!W43/Úrvinnsla!$V$53*-100</f>
        <v>-2.6083215748356681</v>
      </c>
      <c r="I17" s="88">
        <f>Úrvinnsla!X43/Úrvinnsla!$V$53*100</f>
        <v>2.4944075437932338</v>
      </c>
      <c r="J17" s="87">
        <f>Úrvinnsla!Q68/Úrvinnsla!$P$78*-100</f>
        <v>-3.2860121115854262</v>
      </c>
      <c r="K17" s="88">
        <f>Úrvinnsla!R68/Úrvinnsla!$P$78*100</f>
        <v>2.5414474337337434</v>
      </c>
      <c r="L17" s="87">
        <f>Úrvinnsla!W68/Úrvinnsla!$V$78*-100</f>
        <v>-2.70661530024491</v>
      </c>
      <c r="M17" s="88">
        <f>Úrvinnsla!X68/Úrvinnsla!$V$78*100</f>
        <v>2.5707054707964181</v>
      </c>
      <c r="N17" s="87">
        <f>Úrvinnsla!Q93/Úrvinnsla!$P$103*-100</f>
        <v>-3.7513025356026399</v>
      </c>
      <c r="O17" s="88">
        <f>Úrvinnsla!R93/Úrvinnsla!$P$103*100</f>
        <v>2.2577283779089963</v>
      </c>
      <c r="P17" s="87">
        <f>Úrvinnsla!W93/Úrvinnsla!$V$103*-100</f>
        <v>-2.8053526114488263</v>
      </c>
      <c r="Q17" s="88">
        <f>Úrvinnsla!X93/Úrvinnsla!$V$103*100</f>
        <v>2.6096148267203754</v>
      </c>
      <c r="R17" s="87">
        <f>Úrvinnsla!Q118/Úrvinnsla!$P$128*-100</f>
        <v>-4.1714069017823281</v>
      </c>
      <c r="S17" s="88">
        <f>Úrvinnsla!R118/Úrvinnsla!$P$128*100</f>
        <v>1.9946909366704588</v>
      </c>
      <c r="T17" s="87">
        <f>Úrvinnsla!W118/Úrvinnsla!$V$128*-100</f>
        <v>-2.8452377856938558</v>
      </c>
      <c r="U17" s="88">
        <f>Úrvinnsla!X118/Úrvinnsla!$V$128*100</f>
        <v>2.6723263735406539</v>
      </c>
      <c r="V17" s="87">
        <f>Úrvinnsla!Q143/Úrvinnsla!$P$153*-100</f>
        <v>-4.0161656984086891</v>
      </c>
      <c r="W17" s="88">
        <f>Úrvinnsla!R143/Úrvinnsla!$P$153*100</f>
        <v>2.374336953776206</v>
      </c>
      <c r="X17" s="87">
        <f>Úrvinnsla!W143/Úrvinnsla!$V$153*-100</f>
        <v>-2.8463286829667247</v>
      </c>
      <c r="Y17" s="88">
        <f>Úrvinnsla!X143/Úrvinnsla!$V$153*100</f>
        <v>2.6805385168912599</v>
      </c>
      <c r="Z17" s="87">
        <f>Úrvinnsla!Q168/Úrvinnsla!$P$178*-100</f>
        <v>-3.6416131135326442</v>
      </c>
      <c r="AA17" s="88">
        <f>Úrvinnsla!R168/Úrvinnsla!$P$178*100</f>
        <v>2.6823134953897738</v>
      </c>
      <c r="AB17" s="87">
        <f>Úrvinnsla!W168/Úrvinnsla!$V$178*-100</f>
        <v>-2.8766188221737932</v>
      </c>
      <c r="AC17" s="88">
        <f>Úrvinnsla!X168/Úrvinnsla!$V$178*100</f>
        <v>2.7188071441096162</v>
      </c>
      <c r="AD17" s="87">
        <f>Úrvinnsla!Q193/Úrvinnsla!$P$203*-100</f>
        <v>-3.6055143160127257</v>
      </c>
      <c r="AE17" s="88">
        <f>Úrvinnsla!R193/Úrvinnsla!$P$203*100</f>
        <v>2.7089559433143737</v>
      </c>
      <c r="AF17" s="87">
        <f>Úrvinnsla!W193/Úrvinnsla!$V$203*-100</f>
        <v>-2.9175455718918237</v>
      </c>
      <c r="AG17" s="88">
        <f>Úrvinnsla!X193/Úrvinnsla!$V$203*100</f>
        <v>2.8130214400402984</v>
      </c>
      <c r="AH17" s="87">
        <f>Úrvinnsla!Q218/Úrvinnsla!$P$228*-100</f>
        <v>-3.4848336114655929</v>
      </c>
      <c r="AI17" s="88">
        <f>Úrvinnsla!R218/Úrvinnsla!$P$228*100</f>
        <v>2.7584175910474134</v>
      </c>
      <c r="AJ17" s="87">
        <f>Úrvinnsla!W218/Úrvinnsla!$V$228*-100</f>
        <v>-2.926971725723186</v>
      </c>
      <c r="AK17" s="88">
        <f>Úrvinnsla!X218/Úrvinnsla!$V$228*100</f>
        <v>2.8958838380666476</v>
      </c>
      <c r="AL17" s="87">
        <f>Úrvinnsla!Q243/Úrvinnsla!$P$253*-100</f>
        <v>-3.3780475864094779</v>
      </c>
      <c r="AM17" s="88">
        <f>Úrvinnsla!R243/Úrvinnsla!$P$253*100</f>
        <v>2.7807696073631645</v>
      </c>
      <c r="AN17" s="87">
        <f>Úrvinnsla!W243/Úrvinnsla!$V$253*-100</f>
        <v>-3.0230775248376753</v>
      </c>
      <c r="AO17" s="88">
        <f>Úrvinnsla!X243/Úrvinnsla!$V$253*100</f>
        <v>2.9586169130876949</v>
      </c>
    </row>
    <row r="18" spans="1:43" x14ac:dyDescent="0.35">
      <c r="A18" s="83" t="s">
        <v>26</v>
      </c>
      <c r="B18" s="87">
        <f>Úrvinnsla!Q19/Úrvinnsla!$P$28*-100</f>
        <v>-2.2629310344827585</v>
      </c>
      <c r="C18" s="88">
        <f>Úrvinnsla!R19/Úrvinnsla!$P$28*100</f>
        <v>1.8103448275862071</v>
      </c>
      <c r="D18" s="87">
        <f>Úrvinnsla!W19/Úrvinnsla!$V$28*-100</f>
        <v>-1.7766083939113462</v>
      </c>
      <c r="E18" s="88">
        <f>Úrvinnsla!X19/Úrvinnsla!$V$28*100</f>
        <v>1.8053807835103008</v>
      </c>
      <c r="F18" s="87">
        <f>Úrvinnsla!Q44/Úrvinnsla!$P$53*-100</f>
        <v>-2.4648259811699988</v>
      </c>
      <c r="G18" s="88">
        <f>Úrvinnsla!R44/Úrvinnsla!$P$53*100</f>
        <v>1.9570506717444198</v>
      </c>
      <c r="H18" s="87">
        <f>Úrvinnsla!W44/Úrvinnsla!$V$53*-100</f>
        <v>-1.8546305537392023</v>
      </c>
      <c r="I18" s="88">
        <f>Úrvinnsla!X44/Úrvinnsla!$V$53*100</f>
        <v>1.9103830402312696</v>
      </c>
      <c r="J18" s="87">
        <f>Úrvinnsla!Q69/Úrvinnsla!$P$78*-100</f>
        <v>-2.4719547304675866</v>
      </c>
      <c r="K18" s="88">
        <f>Úrvinnsla!R69/Úrvinnsla!$P$78*100</f>
        <v>1.9557232204904198</v>
      </c>
      <c r="L18" s="87">
        <f>Úrvinnsla!W69/Úrvinnsla!$V$78*-100</f>
        <v>-1.9562159160969694</v>
      </c>
      <c r="M18" s="88">
        <f>Úrvinnsla!X69/Úrvinnsla!$V$78*100</f>
        <v>2.0025410709967062</v>
      </c>
      <c r="N18" s="87">
        <f>Úrvinnsla!Q94/Úrvinnsla!$P$103*-100</f>
        <v>-2.3879819381729765</v>
      </c>
      <c r="O18" s="88">
        <f>Úrvinnsla!R94/Úrvinnsla!$P$103*100</f>
        <v>1.8669676971170546</v>
      </c>
      <c r="P18" s="87">
        <f>Úrvinnsla!W94/Úrvinnsla!$V$103*-100</f>
        <v>-2.0860912798316722</v>
      </c>
      <c r="Q18" s="88">
        <f>Úrvinnsla!X94/Úrvinnsla!$V$103*100</f>
        <v>2.0794221900623895</v>
      </c>
      <c r="R18" s="87">
        <f>Úrvinnsla!Q119/Úrvinnsla!$P$128*-100</f>
        <v>-2.2373909745923397</v>
      </c>
      <c r="S18" s="88">
        <f>Úrvinnsla!R119/Úrvinnsla!$P$128*100</f>
        <v>1.7444065225635192</v>
      </c>
      <c r="T18" s="87">
        <f>Úrvinnsla!W119/Úrvinnsla!$V$128*-100</f>
        <v>-2.1818690033542212</v>
      </c>
      <c r="U18" s="88">
        <f>Úrvinnsla!X119/Úrvinnsla!$V$128*100</f>
        <v>2.1194648846823889</v>
      </c>
      <c r="V18" s="87">
        <f>Úrvinnsla!Q144/Úrvinnsla!$P$153*-100</f>
        <v>-2.5511492801212428</v>
      </c>
      <c r="W18" s="88">
        <f>Úrvinnsla!R144/Úrvinnsla!$P$153*100</f>
        <v>1.8944177822682495</v>
      </c>
      <c r="X18" s="87">
        <f>Úrvinnsla!W144/Úrvinnsla!$V$153*-100</f>
        <v>-2.2484696901974583</v>
      </c>
      <c r="Y18" s="88">
        <f>Úrvinnsla!X144/Úrvinnsla!$V$153*100</f>
        <v>2.1498831860875738</v>
      </c>
      <c r="Z18" s="87">
        <f>Úrvinnsla!Q169/Úrvinnsla!$P$178*-100</f>
        <v>-2.8033901462233399</v>
      </c>
      <c r="AA18" s="88">
        <f>Úrvinnsla!R169/Úrvinnsla!$P$178*100</f>
        <v>2.1886933035298499</v>
      </c>
      <c r="AB18" s="87">
        <f>Úrvinnsla!W169/Úrvinnsla!$V$178*-100</f>
        <v>-2.3223992384960295</v>
      </c>
      <c r="AC18" s="88">
        <f>Úrvinnsla!X169/Úrvinnsla!$V$178*100</f>
        <v>2.2303424262919265</v>
      </c>
      <c r="AD18" s="87">
        <f>Úrvinnsla!Q194/Úrvinnsla!$P$203*-100</f>
        <v>-2.9403258459462065</v>
      </c>
      <c r="AE18" s="88">
        <f>Úrvinnsla!R194/Úrvinnsla!$P$203*100</f>
        <v>2.4004627398052638</v>
      </c>
      <c r="AF18" s="87">
        <f>Úrvinnsla!W194/Úrvinnsla!$V$203*-100</f>
        <v>-2.4254635897112991</v>
      </c>
      <c r="AG18" s="88">
        <f>Úrvinnsla!X194/Úrvinnsla!$V$203*100</f>
        <v>2.3354217170922142</v>
      </c>
      <c r="AH18" s="87">
        <f>Úrvinnsla!Q219/Úrvinnsla!$P$228*-100</f>
        <v>-3.131442033964857</v>
      </c>
      <c r="AI18" s="88">
        <f>Úrvinnsla!R219/Úrvinnsla!$P$228*100</f>
        <v>2.4344753116717386</v>
      </c>
      <c r="AJ18" s="87">
        <f>Úrvinnsla!W219/Úrvinnsla!$V$228*-100</f>
        <v>-2.5297376056674161</v>
      </c>
      <c r="AK18" s="88">
        <f>Úrvinnsla!X219/Úrvinnsla!$V$228*100</f>
        <v>2.4035019406378355</v>
      </c>
      <c r="AL18" s="87">
        <f>Úrvinnsla!Q244/Úrvinnsla!$P$253*-100</f>
        <v>-3.289924605894448</v>
      </c>
      <c r="AM18" s="88">
        <f>Úrvinnsla!R244/Úrvinnsla!$P$253*100</f>
        <v>2.4380691275824926</v>
      </c>
      <c r="AN18" s="87">
        <f>Úrvinnsla!W244/Úrvinnsla!$V$253*-100</f>
        <v>-2.5737307361339279</v>
      </c>
      <c r="AO18" s="88">
        <f>Úrvinnsla!X244/Úrvinnsla!$V$253*100</f>
        <v>2.5080184620198698</v>
      </c>
    </row>
    <row r="19" spans="1:43" x14ac:dyDescent="0.35">
      <c r="A19" s="83" t="s">
        <v>27</v>
      </c>
      <c r="B19" s="87">
        <f>Úrvinnsla!Q20/Úrvinnsla!$P$28*-100</f>
        <v>-1.7780172413793105</v>
      </c>
      <c r="C19" s="88">
        <f>Úrvinnsla!R20/Úrvinnsla!$P$28*100</f>
        <v>1.7349137931034482</v>
      </c>
      <c r="D19" s="87">
        <f>Úrvinnsla!W20/Úrvinnsla!$V$28*-100</f>
        <v>-1.5537090383435423</v>
      </c>
      <c r="E19" s="88">
        <f>Úrvinnsla!X20/Úrvinnsla!$V$28*100</f>
        <v>1.6785049450378027</v>
      </c>
      <c r="F19" s="87">
        <f>Úrvinnsla!Q45/Úrvinnsla!$P$53*-100</f>
        <v>-1.7666349307098275</v>
      </c>
      <c r="G19" s="88">
        <f>Úrvinnsla!R45/Úrvinnsla!$P$53*100</f>
        <v>1.7137416693113299</v>
      </c>
      <c r="H19" s="87">
        <f>Úrvinnsla!W45/Úrvinnsla!$V$53*-100</f>
        <v>-1.5524658429982447</v>
      </c>
      <c r="I19" s="88">
        <f>Úrvinnsla!X45/Úrvinnsla!$V$53*100</f>
        <v>1.647107409574285</v>
      </c>
      <c r="J19" s="87">
        <f>Úrvinnsla!Q70/Úrvinnsla!$P$78*-100</f>
        <v>-1.7671001687679937</v>
      </c>
      <c r="K19" s="88">
        <f>Úrvinnsla!R70/Úrvinnsla!$P$78*100</f>
        <v>1.6281147622356793</v>
      </c>
      <c r="L19" s="87">
        <f>Úrvinnsla!W70/Úrvinnsla!$V$78*-100</f>
        <v>-1.5501895584463361</v>
      </c>
      <c r="M19" s="88">
        <f>Úrvinnsla!X70/Úrvinnsla!$V$78*100</f>
        <v>1.6115022634606937</v>
      </c>
      <c r="N19" s="87">
        <f>Úrvinnsla!Q95/Úrvinnsla!$P$103*-100</f>
        <v>-1.5109412990621744</v>
      </c>
      <c r="O19" s="88">
        <f>Úrvinnsla!R95/Úrvinnsla!$P$103*100</f>
        <v>1.3459534560611324</v>
      </c>
      <c r="P19" s="87">
        <f>Úrvinnsla!W95/Úrvinnsla!$V$103*-100</f>
        <v>-1.5182182859772384</v>
      </c>
      <c r="Q19" s="88">
        <f>Úrvinnsla!X95/Úrvinnsla!$V$103*100</f>
        <v>1.5842422746931386</v>
      </c>
      <c r="R19" s="87">
        <f>Úrvinnsla!Q120/Úrvinnsla!$P$128*-100</f>
        <v>-1.4258627227910503</v>
      </c>
      <c r="S19" s="88">
        <f>Úrvinnsla!R120/Úrvinnsla!$P$128*100</f>
        <v>1.1452408039438757</v>
      </c>
      <c r="T19" s="87">
        <f>Úrvinnsla!W120/Úrvinnsla!$V$128*-100</f>
        <v>-1.5077745131178659</v>
      </c>
      <c r="U19" s="88">
        <f>Úrvinnsla!X120/Úrvinnsla!$V$128*100</f>
        <v>1.5584778595387296</v>
      </c>
      <c r="V19" s="87">
        <f>Úrvinnsla!Q145/Úrvinnsla!$P$153*-100</f>
        <v>-1.633409110044624</v>
      </c>
      <c r="W19" s="88">
        <f>Úrvinnsla!R145/Úrvinnsla!$P$153*100</f>
        <v>1.3050433611181274</v>
      </c>
      <c r="X19" s="87">
        <f>Úrvinnsla!W145/Úrvinnsla!$V$153*-100</f>
        <v>-1.5383932618818927</v>
      </c>
      <c r="Y19" s="88">
        <f>Úrvinnsla!X145/Úrvinnsla!$V$153*100</f>
        <v>1.5941849812495443</v>
      </c>
      <c r="Z19" s="87">
        <f>Úrvinnsla!Q170/Úrvinnsla!$P$178*-100</f>
        <v>-2.0489894756449663</v>
      </c>
      <c r="AA19" s="88">
        <f>Úrvinnsla!R170/Úrvinnsla!$P$178*100</f>
        <v>1.5646828723107014</v>
      </c>
      <c r="AB19" s="87">
        <f>Úrvinnsla!W170/Úrvinnsla!$V$178*-100</f>
        <v>-1.5972170035820747</v>
      </c>
      <c r="AC19" s="88">
        <f>Úrvinnsla!X170/Úrvinnsla!$V$178*100</f>
        <v>1.6773753162495928</v>
      </c>
      <c r="AD19" s="87">
        <f>Úrvinnsla!Q195/Úrvinnsla!$P$203*-100</f>
        <v>-2.2365757254410488</v>
      </c>
      <c r="AE19" s="88">
        <f>Úrvinnsla!R195/Úrvinnsla!$P$203*100</f>
        <v>1.7449146823484043</v>
      </c>
      <c r="AF19" s="87">
        <f>Úrvinnsla!W195/Úrvinnsla!$V$203*-100</f>
        <v>-1.7051286087586184</v>
      </c>
      <c r="AG19" s="88">
        <f>Úrvinnsla!X195/Úrvinnsla!$V$203*100</f>
        <v>1.7816327173125965</v>
      </c>
      <c r="AH19" s="87">
        <f>Úrvinnsla!Q220/Úrvinnsla!$P$228*-100</f>
        <v>-2.444291744380092</v>
      </c>
      <c r="AI19" s="88">
        <f>Úrvinnsla!R220/Úrvinnsla!$P$228*100</f>
        <v>2.0221851379208795</v>
      </c>
      <c r="AJ19" s="87">
        <f>Úrvinnsla!W220/Úrvinnsla!$V$228*-100</f>
        <v>-1.8530265157700374</v>
      </c>
      <c r="AK19" s="88">
        <f>Úrvinnsla!X220/Úrvinnsla!$V$228*100</f>
        <v>1.8875686131661913</v>
      </c>
      <c r="AL19" s="87">
        <f>Úrvinnsla!Q245/Úrvinnsla!$P$253*-100</f>
        <v>-2.4184862430235974</v>
      </c>
      <c r="AM19" s="88">
        <f>Úrvinnsla!R245/Úrvinnsla!$P$253*100</f>
        <v>2.1737001860374034</v>
      </c>
      <c r="AN19" s="87">
        <f>Úrvinnsla!W245/Úrvinnsla!$V$253*-100</f>
        <v>-1.9798169443792539</v>
      </c>
      <c r="AO19" s="88">
        <f>Úrvinnsla!X245/Úrvinnsla!$V$253*100</f>
        <v>1.9691778142845968</v>
      </c>
    </row>
    <row r="20" spans="1:43" x14ac:dyDescent="0.35">
      <c r="A20" s="83" t="s">
        <v>28</v>
      </c>
      <c r="B20" s="87">
        <f>Úrvinnsla!Q21/Úrvinnsla!$P$28*-100</f>
        <v>-1.9396551724137931</v>
      </c>
      <c r="C20" s="88">
        <f>Úrvinnsla!R21/Úrvinnsla!$P$28*100</f>
        <v>1.4870689655172413</v>
      </c>
      <c r="D20" s="87">
        <f>Úrvinnsla!W21/Úrvinnsla!$V$28*-100</f>
        <v>-1.492004395589158</v>
      </c>
      <c r="E20" s="88">
        <f>Úrvinnsla!X21/Úrvinnsla!$V$28*100</f>
        <v>1.6410661730295248</v>
      </c>
      <c r="F20" s="87">
        <f>Úrvinnsla!Q46/Úrvinnsla!$P$53*-100</f>
        <v>-1.8195281921083255</v>
      </c>
      <c r="G20" s="88">
        <f>Úrvinnsla!R46/Úrvinnsla!$P$53*100</f>
        <v>1.3223315349624458</v>
      </c>
      <c r="H20" s="87">
        <f>Úrvinnsla!W46/Úrvinnsla!$V$53*-100</f>
        <v>-1.4770967408885984</v>
      </c>
      <c r="I20" s="88">
        <f>Úrvinnsla!X46/Úrvinnsla!$V$53*100</f>
        <v>1.6250817358984064</v>
      </c>
      <c r="J20" s="87">
        <f>Úrvinnsla!Q71/Úrvinnsla!$P$78*-100</f>
        <v>-1.5288394718554552</v>
      </c>
      <c r="K20" s="88">
        <f>Úrvinnsla!R71/Úrvinnsla!$P$78*100</f>
        <v>1.2409411297528046</v>
      </c>
      <c r="L20" s="87">
        <f>Úrvinnsla!W71/Úrvinnsla!$V$78*-100</f>
        <v>-1.4548142395351134</v>
      </c>
      <c r="M20" s="88">
        <f>Úrvinnsla!X71/Úrvinnsla!$V$78*100</f>
        <v>1.6063928713761637</v>
      </c>
      <c r="N20" s="87">
        <f>Úrvinnsla!Q96/Úrvinnsla!$P$103*-100</f>
        <v>-1.3459534560611324</v>
      </c>
      <c r="O20" s="88">
        <f>Úrvinnsla!R96/Úrvinnsla!$P$103*100</f>
        <v>1.1375477596387633</v>
      </c>
      <c r="P20" s="87">
        <f>Úrvinnsla!W96/Úrvinnsla!$V$103*-100</f>
        <v>-1.3958404887108982</v>
      </c>
      <c r="Q20" s="88">
        <f>Úrvinnsla!X96/Úrvinnsla!$V$103*100</f>
        <v>1.5415601001697283</v>
      </c>
      <c r="R20" s="87">
        <f>Úrvinnsla!Q121/Úrvinnsla!$P$128*-100</f>
        <v>-1.2210845657944633</v>
      </c>
      <c r="S20" s="88">
        <f>Úrvinnsla!R121/Úrvinnsla!$P$128*100</f>
        <v>1.1073189230185818</v>
      </c>
      <c r="T20" s="87">
        <f>Úrvinnsla!W121/Úrvinnsla!$V$128*-100</f>
        <v>-1.3429886372500583</v>
      </c>
      <c r="U20" s="88">
        <f>Úrvinnsla!X121/Úrvinnsla!$V$128*100</f>
        <v>1.4976988481239761</v>
      </c>
      <c r="V20" s="87">
        <f>Úrvinnsla!Q146/Úrvinnsla!$P$153*-100</f>
        <v>-1.2713648227666918</v>
      </c>
      <c r="W20" s="88">
        <f>Úrvinnsla!R146/Úrvinnsla!$P$153*100</f>
        <v>1.2629451881788329</v>
      </c>
      <c r="X20" s="87">
        <f>Úrvinnsla!W146/Úrvinnsla!$V$153*-100</f>
        <v>-1.3047654370298518</v>
      </c>
      <c r="Y20" s="88">
        <f>Úrvinnsla!X146/Úrvinnsla!$V$153*100</f>
        <v>1.4439277370434827</v>
      </c>
      <c r="Z20" s="87">
        <f>Úrvinnsla!Q171/Úrvinnsla!$P$178*-100</f>
        <v>-1.4063518673744995</v>
      </c>
      <c r="AA20" s="88">
        <f>Úrvinnsla!R171/Úrvinnsla!$P$178*100</f>
        <v>1.3690975132718637</v>
      </c>
      <c r="AB20" s="87">
        <f>Úrvinnsla!W171/Úrvinnsla!$V$178*-100</f>
        <v>-1.2862904235865835</v>
      </c>
      <c r="AC20" s="88">
        <f>Úrvinnsla!X171/Úrvinnsla!$V$178*100</f>
        <v>1.4012048796372836</v>
      </c>
      <c r="AD20" s="87">
        <f>Úrvinnsla!Q196/Úrvinnsla!$P$203*-100</f>
        <v>-1.5424660175455509</v>
      </c>
      <c r="AE20" s="88">
        <f>Úrvinnsla!R196/Úrvinnsla!$P$203*100</f>
        <v>1.3978598284006556</v>
      </c>
      <c r="AF20" s="87">
        <f>Úrvinnsla!W196/Úrvinnsla!$V$203*-100</f>
        <v>-1.3046626578094009</v>
      </c>
      <c r="AG20" s="88">
        <f>Úrvinnsla!X196/Úrvinnsla!$V$203*100</f>
        <v>1.3959638573182633</v>
      </c>
      <c r="AH20" s="87">
        <f>Úrvinnsla!Q221/Úrvinnsla!$P$228*-100</f>
        <v>-1.5411799352115441</v>
      </c>
      <c r="AI20" s="88">
        <f>Úrvinnsla!R221/Úrvinnsla!$P$228*100</f>
        <v>1.3448512810444684</v>
      </c>
      <c r="AJ20" s="87">
        <f>Úrvinnsla!W221/Úrvinnsla!$V$228*-100</f>
        <v>-1.3009809955660507</v>
      </c>
      <c r="AK20" s="88">
        <f>Úrvinnsla!X221/Úrvinnsla!$V$228*100</f>
        <v>1.4011530780148971</v>
      </c>
      <c r="AL20" s="87">
        <f>Úrvinnsla!Q246/Úrvinnsla!$P$253*-100</f>
        <v>-1.6645451875061195</v>
      </c>
      <c r="AM20" s="88">
        <f>Úrvinnsla!R246/Úrvinnsla!$P$253*100</f>
        <v>1.321844707725448</v>
      </c>
      <c r="AN20" s="87">
        <f>Úrvinnsla!W246/Úrvinnsla!$V$253*-100</f>
        <v>-1.3258233591488695</v>
      </c>
      <c r="AO20" s="88">
        <f>Úrvinnsla!X246/Úrvinnsla!$V$253*100</f>
        <v>1.4178205429085504</v>
      </c>
    </row>
    <row r="21" spans="1:43" x14ac:dyDescent="0.35">
      <c r="A21" s="83" t="s">
        <v>29</v>
      </c>
      <c r="B21" s="87">
        <f>Úrvinnsla!Q22/Úrvinnsla!$P$28*-100</f>
        <v>-1.228448275862069</v>
      </c>
      <c r="C21" s="88">
        <f>Úrvinnsla!R22/Úrvinnsla!$P$28*100</f>
        <v>1.4008620689655173</v>
      </c>
      <c r="D21" s="87">
        <f>Úrvinnsla!W22/Úrvinnsla!$V$28*-100</f>
        <v>-1.089884251796541</v>
      </c>
      <c r="E21" s="88">
        <f>Úrvinnsla!X22/Úrvinnsla!$V$28*100</f>
        <v>1.3422493075560453</v>
      </c>
      <c r="F21" s="87">
        <f>Úrvinnsla!Q47/Úrvinnsla!$P$53*-100</f>
        <v>-1.3329101872421454</v>
      </c>
      <c r="G21" s="88">
        <f>Úrvinnsla!R47/Úrvinnsla!$P$53*100</f>
        <v>1.3963821009203428</v>
      </c>
      <c r="H21" s="87">
        <f>Úrvinnsla!W47/Úrvinnsla!$V$53*-100</f>
        <v>-1.1095433114223767</v>
      </c>
      <c r="I21" s="88">
        <f>Úrvinnsla!X47/Úrvinnsla!$V$53*100</f>
        <v>1.3421894896238427</v>
      </c>
      <c r="J21" s="87">
        <f>Úrvinnsla!Q72/Úrvinnsla!$P$78*-100</f>
        <v>-1.3600714782090737</v>
      </c>
      <c r="K21" s="88">
        <f>Úrvinnsla!R72/Úrvinnsla!$P$78*100</f>
        <v>1.2607961878288494</v>
      </c>
      <c r="L21" s="87">
        <f>Úrvinnsla!W72/Úrvinnsla!$V$78*-100</f>
        <v>-1.1305381552369567</v>
      </c>
      <c r="M21" s="88">
        <f>Úrvinnsla!X72/Úrvinnsla!$V$78*100</f>
        <v>1.361142051318734</v>
      </c>
      <c r="N21" s="87">
        <f>Úrvinnsla!Q97/Úrvinnsla!$P$103*-100</f>
        <v>-1.2504341785342132</v>
      </c>
      <c r="O21" s="88">
        <f>Úrvinnsla!R97/Úrvinnsla!$P$103*100</f>
        <v>1.102813476901702</v>
      </c>
      <c r="P21" s="87">
        <f>Úrvinnsla!W97/Úrvinnsla!$V$103*-100</f>
        <v>-1.1590878019013575</v>
      </c>
      <c r="Q21" s="88">
        <f>Úrvinnsla!X97/Úrvinnsla!$V$103*100</f>
        <v>1.4015092150147888</v>
      </c>
      <c r="R21" s="87">
        <f>Úrvinnsla!Q122/Úrvinnsla!$P$128*-100</f>
        <v>-1.0845657944634053</v>
      </c>
      <c r="S21" s="88">
        <f>Úrvinnsla!R122/Úrvinnsla!$P$128*100</f>
        <v>0.89495638983693593</v>
      </c>
      <c r="T21" s="87">
        <f>Úrvinnsla!W122/Úrvinnsla!$V$128*-100</f>
        <v>-1.1704022465482722</v>
      </c>
      <c r="U21" s="88">
        <f>Úrvinnsla!X122/Úrvinnsla!$V$128*100</f>
        <v>1.3712655035232324</v>
      </c>
      <c r="V21" s="87">
        <f>Úrvinnsla!Q147/Úrvinnsla!$P$153*-100</f>
        <v>-1.2713648227666918</v>
      </c>
      <c r="W21" s="88">
        <f>Úrvinnsla!R147/Úrvinnsla!$P$153*100</f>
        <v>1.0187757851309254</v>
      </c>
      <c r="X21" s="87">
        <f>Úrvinnsla!W147/Úrvinnsla!$V$153*-100</f>
        <v>-1.1608481609337504</v>
      </c>
      <c r="Y21" s="88">
        <f>Úrvinnsla!X147/Úrvinnsla!$V$153*100</f>
        <v>1.3424882472841162</v>
      </c>
      <c r="Z21" s="87">
        <f>Úrvinnsla!Q172/Úrvinnsla!$P$178*-100</f>
        <v>-1.3225295706435689</v>
      </c>
      <c r="AA21" s="88">
        <f>Úrvinnsla!R172/Úrvinnsla!$P$178*100</f>
        <v>0.97792679519418824</v>
      </c>
      <c r="AB21" s="87">
        <f>Úrvinnsla!W172/Úrvinnsla!$V$178*-100</f>
        <v>-1.1441346659652816</v>
      </c>
      <c r="AC21" s="88">
        <f>Úrvinnsla!X172/Úrvinnsla!$V$178*100</f>
        <v>1.3179153828811903</v>
      </c>
      <c r="AD21" s="87">
        <f>Úrvinnsla!Q197/Úrvinnsla!$P$203*-100</f>
        <v>-1.2243324014267811</v>
      </c>
      <c r="AE21" s="88">
        <f>Úrvinnsla!R197/Úrvinnsla!$P$203*100</f>
        <v>1.0122433240142679</v>
      </c>
      <c r="AF21" s="87">
        <f>Úrvinnsla!W197/Úrvinnsla!$V$203*-100</f>
        <v>-1.1447281428076692</v>
      </c>
      <c r="AG21" s="88">
        <f>Úrvinnsla!X197/Úrvinnsla!$V$203*100</f>
        <v>1.3213487390989516</v>
      </c>
      <c r="AH21" s="87">
        <f>Úrvinnsla!Q222/Úrvinnsla!$P$228*-100</f>
        <v>-1.2957691175026995</v>
      </c>
      <c r="AI21" s="88">
        <f>Úrvinnsla!R222/Úrvinnsla!$P$228*100</f>
        <v>1.0994404633356238</v>
      </c>
      <c r="AJ21" s="87">
        <f>Úrvinnsla!W222/Úrvinnsla!$V$228*-100</f>
        <v>-1.1191639556353863</v>
      </c>
      <c r="AK21" s="88">
        <f>Úrvinnsla!X222/Úrvinnsla!$V$228*100</f>
        <v>1.291560423548918</v>
      </c>
      <c r="AL21" s="87">
        <f>Úrvinnsla!Q247/Úrvinnsla!$P$253*-100</f>
        <v>-1.3120532654460002</v>
      </c>
      <c r="AM21" s="88">
        <f>Úrvinnsla!R247/Úrvinnsla!$P$253*100</f>
        <v>1.2239302849309703</v>
      </c>
      <c r="AN21" s="87">
        <f>Úrvinnsla!W247/Úrvinnsla!$V$253*-100</f>
        <v>-1.0961433153406868</v>
      </c>
      <c r="AO21" s="88">
        <f>Úrvinnsla!X247/Úrvinnsla!$V$253*100</f>
        <v>1.2817022608151452</v>
      </c>
    </row>
    <row r="22" spans="1:43" x14ac:dyDescent="0.35">
      <c r="A22" s="83" t="s">
        <v>30</v>
      </c>
      <c r="B22" s="87">
        <f>Úrvinnsla!Q23/Úrvinnsla!$P$28*-100</f>
        <v>-0.81896551724137934</v>
      </c>
      <c r="C22" s="88">
        <f>Úrvinnsla!R23/Úrvinnsla!$P$28*100</f>
        <v>0.84051724137931028</v>
      </c>
      <c r="D22" s="87">
        <f>Úrvinnsla!W23/Úrvinnsla!$V$28*-100</f>
        <v>-0.69261728215314533</v>
      </c>
      <c r="E22" s="88">
        <f>Úrvinnsla!X23/Úrvinnsla!$V$28*100</f>
        <v>0.95330206502560055</v>
      </c>
      <c r="F22" s="87">
        <f>Úrvinnsla!Q48/Úrvinnsla!$P$53*-100</f>
        <v>-0.78282026869776788</v>
      </c>
      <c r="G22" s="88">
        <f>Úrvinnsla!R48/Úrvinnsla!$P$53*100</f>
        <v>0.99439331429175926</v>
      </c>
      <c r="H22" s="87">
        <f>Úrvinnsla!W48/Úrvinnsla!$V$53*-100</f>
        <v>-0.71962005712909116</v>
      </c>
      <c r="I22" s="88">
        <f>Úrvinnsla!X48/Úrvinnsla!$V$53*100</f>
        <v>0.98805795505385963</v>
      </c>
      <c r="J22" s="87">
        <f>Úrvinnsla!Q73/Úrvinnsla!$P$78*-100</f>
        <v>-0.6750719745855257</v>
      </c>
      <c r="K22" s="88">
        <f>Úrvinnsla!R73/Úrvinnsla!$P$78*100</f>
        <v>0.98282537476422127</v>
      </c>
      <c r="L22" s="87">
        <f>Úrvinnsla!W73/Úrvinnsla!$V$78*-100</f>
        <v>-0.73473058175538275</v>
      </c>
      <c r="M22" s="88">
        <f>Úrvinnsla!X73/Úrvinnsla!$V$78*100</f>
        <v>1.0120002588758656</v>
      </c>
      <c r="N22" s="87">
        <f>Úrvinnsla!Q98/Úrvinnsla!$P$103*-100</f>
        <v>-0.60784994789857594</v>
      </c>
      <c r="O22" s="88">
        <f>Úrvinnsla!R98/Úrvinnsla!$P$103*100</f>
        <v>0.89440778047933311</v>
      </c>
      <c r="P22" s="87">
        <f>Úrvinnsla!W98/Úrvinnsla!$V$103*-100</f>
        <v>-0.72593042138643704</v>
      </c>
      <c r="Q22" s="88">
        <f>Úrvinnsla!X98/Úrvinnsla!$V$103*100</f>
        <v>1.0060321916963164</v>
      </c>
      <c r="R22" s="87">
        <f>Úrvinnsla!Q123/Úrvinnsla!$P$128*-100</f>
        <v>-0.59158134243458471</v>
      </c>
      <c r="S22" s="88">
        <f>Úrvinnsla!R123/Úrvinnsla!$P$128*100</f>
        <v>0.84945013272658321</v>
      </c>
      <c r="T22" s="87">
        <f>Úrvinnsla!W123/Úrvinnsla!$V$128*-100</f>
        <v>-0.7290231155256246</v>
      </c>
      <c r="U22" s="88">
        <f>Úrvinnsla!X123/Úrvinnsla!$V$128*100</f>
        <v>1.0104916924517018</v>
      </c>
      <c r="V22" s="87">
        <f>Úrvinnsla!Q148/Úrvinnsla!$P$153*-100</f>
        <v>-0.70724930538014652</v>
      </c>
      <c r="W22" s="88">
        <f>Úrvinnsla!R148/Úrvinnsla!$P$153*100</f>
        <v>0.89248126631304192</v>
      </c>
      <c r="X22" s="87">
        <f>Úrvinnsla!W148/Úrvinnsla!$V$153*-100</f>
        <v>-0.73163231988943089</v>
      </c>
      <c r="Y22" s="88">
        <f>Úrvinnsla!X148/Úrvinnsla!$V$153*100</f>
        <v>1.0064699374562147</v>
      </c>
      <c r="Z22" s="87">
        <f>Úrvinnsla!Q173/Úrvinnsla!$P$178*-100</f>
        <v>-0.8847909099375989</v>
      </c>
      <c r="AA22" s="88">
        <f>Úrvinnsla!R173/Úrvinnsla!$P$178*100</f>
        <v>1.0524355033994599</v>
      </c>
      <c r="AB22" s="87">
        <f>Úrvinnsla!W173/Úrvinnsla!$V$178*-100</f>
        <v>-0.75461536534655949</v>
      </c>
      <c r="AC22" s="88">
        <f>Úrvinnsla!X173/Úrvinnsla!$V$178*100</f>
        <v>0.99978707948197698</v>
      </c>
      <c r="AD22" s="87">
        <f>Úrvinnsla!Q198/Úrvinnsla!$P$203*-100</f>
        <v>-1.0122433240142679</v>
      </c>
      <c r="AE22" s="88">
        <f>Úrvinnsla!R198/Úrvinnsla!$P$203*100</f>
        <v>1.0411645618432468</v>
      </c>
      <c r="AF22" s="87">
        <f>Úrvinnsla!W198/Úrvinnsla!$V$203*-100</f>
        <v>-0.79463526744954827</v>
      </c>
      <c r="AG22" s="88">
        <f>Úrvinnsla!X198/Úrvinnsla!$V$203*100</f>
        <v>1.0380001888990333</v>
      </c>
      <c r="AH22" s="87">
        <f>Úrvinnsla!Q223/Úrvinnsla!$P$228*-100</f>
        <v>-1.1092568960439777</v>
      </c>
      <c r="AI22" s="88">
        <f>Úrvinnsla!R223/Úrvinnsla!$P$228*100</f>
        <v>1.0110925689604398</v>
      </c>
      <c r="AJ22" s="87">
        <f>Úrvinnsla!W223/Úrvinnsla!$V$228*-100</f>
        <v>-0.8258701468353159</v>
      </c>
      <c r="AK22" s="88">
        <f>Úrvinnsla!X223/Úrvinnsla!$V$228*100</f>
        <v>1.083679801037519</v>
      </c>
      <c r="AL22" s="87">
        <f>Úrvinnsla!Q248/Úrvinnsla!$P$253*-100</f>
        <v>-1.0476843239009106</v>
      </c>
      <c r="AM22" s="88">
        <f>Úrvinnsla!R248/Úrvinnsla!$P$253*100</f>
        <v>0.85185547831195529</v>
      </c>
      <c r="AN22" s="87">
        <f>Úrvinnsla!W248/Úrvinnsla!$V$253*-100</f>
        <v>-0.84987874520848006</v>
      </c>
      <c r="AO22" s="88">
        <f>Úrvinnsla!X248/Úrvinnsla!$V$253*100</f>
        <v>1.0873816787921458</v>
      </c>
    </row>
    <row r="23" spans="1:43" x14ac:dyDescent="0.35">
      <c r="A23" s="83" t="s">
        <v>31</v>
      </c>
      <c r="B23" s="87">
        <f>Úrvinnsla!Q24/Úrvinnsla!$P$28*-100</f>
        <v>-0.40948275862068967</v>
      </c>
      <c r="C23" s="88">
        <f>Úrvinnsla!R24/Úrvinnsla!$P$28*100</f>
        <v>0.60344827586206895</v>
      </c>
      <c r="D23" s="87">
        <f>Úrvinnsla!W24/Úrvinnsla!$V$28*-100</f>
        <v>-0.31510966440300758</v>
      </c>
      <c r="E23" s="88">
        <f>Úrvinnsla!X24/Úrvinnsla!$V$28*100</f>
        <v>0.53315584582159037</v>
      </c>
      <c r="F23" s="87">
        <f>Úrvinnsla!Q49/Úrvinnsla!$P$53*-100</f>
        <v>-0.37025282978948482</v>
      </c>
      <c r="G23" s="88">
        <f>Úrvinnsla!R49/Úrvinnsla!$P$53*100</f>
        <v>0.56066857082407695</v>
      </c>
      <c r="H23" s="87">
        <f>Úrvinnsla!W49/Úrvinnsla!$V$53*-100</f>
        <v>-0.32384623326565026</v>
      </c>
      <c r="I23" s="88">
        <f>Úrvinnsla!X49/Úrvinnsla!$V$53*100</f>
        <v>0.54066145851257874</v>
      </c>
      <c r="J23" s="87">
        <f>Úrvinnsla!Q74/Úrvinnsla!$P$78*-100</f>
        <v>-0.39710116152089747</v>
      </c>
      <c r="K23" s="88">
        <f>Úrvinnsla!R74/Úrvinnsla!$P$78*100</f>
        <v>0.53608656805321153</v>
      </c>
      <c r="L23" s="87">
        <f>Úrvinnsla!W74/Úrvinnsla!$V$78*-100</f>
        <v>-0.33653862530102835</v>
      </c>
      <c r="M23" s="88">
        <f>Úrvinnsla!X74/Úrvinnsla!$V$78*100</f>
        <v>0.55828624176962094</v>
      </c>
      <c r="N23" s="87">
        <f>Úrvinnsla!Q99/Úrvinnsla!$P$103*-100</f>
        <v>-0.35602639805488018</v>
      </c>
      <c r="O23" s="88">
        <f>Úrvinnsla!R99/Úrvinnsla!$P$103*100</f>
        <v>0.40812782216047239</v>
      </c>
      <c r="P23" s="87">
        <f>Úrvinnsla!W99/Úrvinnsla!$V$103*-100</f>
        <v>-0.35512903021431119</v>
      </c>
      <c r="Q23" s="88">
        <f>Úrvinnsla!X99/Úrvinnsla!$V$103*100</f>
        <v>0.56653917590057723</v>
      </c>
      <c r="R23" s="87">
        <f>Úrvinnsla!Q124/Úrvinnsla!$P$128*-100</f>
        <v>-0.29579067121729236</v>
      </c>
      <c r="S23" s="88">
        <f>Úrvinnsla!R124/Úrvinnsla!$P$128*100</f>
        <v>0.38680318543799774</v>
      </c>
      <c r="T23" s="87">
        <f>Úrvinnsla!W124/Úrvinnsla!$V$128*-100</f>
        <v>-0.37019943316258874</v>
      </c>
      <c r="U23" s="88">
        <f>Úrvinnsla!X124/Úrvinnsla!$V$128*100</f>
        <v>0.58763878415975457</v>
      </c>
      <c r="V23" s="87">
        <f>Úrvinnsla!Q149/Úrvinnsla!$P$153*-100</f>
        <v>-0.31994611433863773</v>
      </c>
      <c r="W23" s="88">
        <f>Úrvinnsla!R149/Úrvinnsla!$P$153*100</f>
        <v>0.45466026774437995</v>
      </c>
      <c r="X23" s="87">
        <f>Úrvinnsla!W149/Úrvinnsla!$V$153*-100</f>
        <v>-0.38008108819212638</v>
      </c>
      <c r="Y23" s="88">
        <f>Úrvinnsla!X149/Úrvinnsla!$V$153*100</f>
        <v>0.59880998798576046</v>
      </c>
      <c r="Z23" s="87">
        <f>Úrvinnsla!Q174/Úrvinnsla!$P$178*-100</f>
        <v>-0.37254354102635745</v>
      </c>
      <c r="AA23" s="88">
        <f>Úrvinnsla!R174/Úrvinnsla!$P$178*100</f>
        <v>0.51224736891124156</v>
      </c>
      <c r="AB23" s="87">
        <f>Úrvinnsla!W174/Úrvinnsla!$V$178*-100</f>
        <v>-0.38388316925928712</v>
      </c>
      <c r="AC23" s="88">
        <f>Úrvinnsla!X174/Úrvinnsla!$V$178*100</f>
        <v>0.6196613311289797</v>
      </c>
      <c r="AD23" s="87">
        <f>Úrvinnsla!Q199/Úrvinnsla!$P$203*-100</f>
        <v>-0.42417815482502658</v>
      </c>
      <c r="AE23" s="88">
        <f>Úrvinnsla!R199/Úrvinnsla!$P$203*100</f>
        <v>0.59770558179890099</v>
      </c>
      <c r="AF23" s="87">
        <f>Úrvinnsla!W199/Úrvinnsla!$V$203*-100</f>
        <v>-0.39983628750432898</v>
      </c>
      <c r="AG23" s="88">
        <f>Úrvinnsla!X199/Úrvinnsla!$V$203*100</f>
        <v>0.63910839656203755</v>
      </c>
      <c r="AH23" s="87">
        <f>Úrvinnsla!Q224/Úrvinnsla!$P$228*-100</f>
        <v>-0.41229017375085897</v>
      </c>
      <c r="AI23" s="88">
        <f>Úrvinnsla!R224/Úrvinnsla!$P$228*100</f>
        <v>0.73623245312653385</v>
      </c>
      <c r="AJ23" s="87">
        <f>Úrvinnsla!W224/Úrvinnsla!$V$228*-100</f>
        <v>-0.40759674927461598</v>
      </c>
      <c r="AK23" s="88">
        <f>Úrvinnsla!X224/Úrvinnsla!$V$228*100</f>
        <v>0.65064750731664422</v>
      </c>
      <c r="AL23" s="87">
        <f>Úrvinnsla!Q249/Úrvinnsla!$P$253*-100</f>
        <v>-0.47978067169294036</v>
      </c>
      <c r="AM23" s="88">
        <f>Úrvinnsla!R249/Úrvinnsla!$P$253*100</f>
        <v>0.85185547831195529</v>
      </c>
      <c r="AN23" s="87">
        <f>Úrvinnsla!W249/Úrvinnsla!$V$253*-100</f>
        <v>-0.43057185324258779</v>
      </c>
      <c r="AO23" s="88">
        <f>Úrvinnsla!X249/Úrvinnsla!$V$253*100</f>
        <v>0.67621059219275603</v>
      </c>
    </row>
    <row r="24" spans="1:43" x14ac:dyDescent="0.35">
      <c r="A24" s="83" t="s">
        <v>32</v>
      </c>
      <c r="B24" s="87">
        <f>Úrvinnsla!Q25/Úrvinnsla!$P$28*-100</f>
        <v>-8.6206896551724144E-2</v>
      </c>
      <c r="C24" s="88">
        <f>Úrvinnsla!R25/Úrvinnsla!$P$28*100</f>
        <v>0.17241379310344829</v>
      </c>
      <c r="D24" s="87">
        <f>Úrvinnsla!W25/Úrvinnsla!$V$28*-100</f>
        <v>-0.11092969483934259</v>
      </c>
      <c r="E24" s="88">
        <f>Úrvinnsla!X25/Úrvinnsla!$V$28*100</f>
        <v>0.22185938967868518</v>
      </c>
      <c r="F24" s="87">
        <f>Úrvinnsla!Q50/Úrvinnsla!$P$53*-100</f>
        <v>-9.5207870517296095E-2</v>
      </c>
      <c r="G24" s="88">
        <f>Úrvinnsla!R50/Úrvinnsla!$P$53*100</f>
        <v>9.5207870517296095E-2</v>
      </c>
      <c r="H24" s="87">
        <f>Úrvinnsla!W50/Úrvinnsla!$V$53*-100</f>
        <v>-0.11047251953057782</v>
      </c>
      <c r="I24" s="88">
        <f>Úrvinnsla!X50/Úrvinnsla!$V$53*100</f>
        <v>0.22507485287538287</v>
      </c>
      <c r="J24" s="87">
        <f>Úrvinnsla!Q75/Úrvinnsla!$P$78*-100</f>
        <v>-0.10920281941824679</v>
      </c>
      <c r="K24" s="88">
        <f>Úrvinnsla!R75/Úrvinnsla!$P$78*100</f>
        <v>9.9275290380224368E-2</v>
      </c>
      <c r="L24" s="87">
        <f>Úrvinnsla!W75/Úrvinnsla!$V$78*-100</f>
        <v>-0.10661598149718814</v>
      </c>
      <c r="M24" s="88">
        <f>Úrvinnsla!X75/Úrvinnsla!$V$78*100</f>
        <v>0.22617575627518505</v>
      </c>
      <c r="N24" s="87">
        <f>Úrvinnsla!Q100/Úrvinnsla!$P$103*-100</f>
        <v>-0.11288641889544981</v>
      </c>
      <c r="O24" s="88">
        <f>Úrvinnsla!R100/Úrvinnsla!$P$103*100</f>
        <v>0.14762070163251129</v>
      </c>
      <c r="P24" s="87">
        <f>Úrvinnsla!W100/Úrvinnsla!$V$103*-100</f>
        <v>-0.11270761710087998</v>
      </c>
      <c r="Q24" s="88">
        <f>Úrvinnsla!X100/Úrvinnsla!$V$103*100</f>
        <v>0.2287497790864014</v>
      </c>
      <c r="R24" s="87">
        <f>Úrvinnsla!Q125/Úrvinnsla!$P$128*-100</f>
        <v>-0.1061812665908229</v>
      </c>
      <c r="S24" s="88">
        <f>Úrvinnsla!R125/Úrvinnsla!$P$128*100</f>
        <v>0.16685627607129314</v>
      </c>
      <c r="T24" s="87">
        <f>Úrvinnsla!W125/Úrvinnsla!$V$128*-100</f>
        <v>-0.11375750799552771</v>
      </c>
      <c r="U24" s="88">
        <f>Úrvinnsla!X125/Úrvinnsla!$V$128*100</f>
        <v>0.23239033776229229</v>
      </c>
      <c r="V24" s="87">
        <f>Úrvinnsla!Q150/Úrvinnsla!$P$153*-100</f>
        <v>-0.10945524964216552</v>
      </c>
      <c r="W24" s="88">
        <f>Úrvinnsla!R150/Úrvinnsla!$P$153*100</f>
        <v>0.21049086469647219</v>
      </c>
      <c r="X24" s="87">
        <f>Úrvinnsla!W150/Úrvinnsla!$V$153*-100</f>
        <v>-0.10841345468032294</v>
      </c>
      <c r="Y24" s="88">
        <f>Úrvinnsla!X150/Úrvinnsla!$V$153*100</f>
        <v>0.23838280093451131</v>
      </c>
      <c r="Z24" s="87">
        <f>Úrvinnsla!Q175/Úrvinnsla!$P$178*-100</f>
        <v>-0.15833100493620192</v>
      </c>
      <c r="AA24" s="88">
        <f>Úrvinnsla!R175/Úrvinnsla!$P$178*100</f>
        <v>0.24215330166713236</v>
      </c>
      <c r="AB24" s="87">
        <f>Úrvinnsla!W175/Úrvinnsla!$V$178*-100</f>
        <v>-0.11898499536584756</v>
      </c>
      <c r="AC24" s="88">
        <f>Úrvinnsla!X175/Úrvinnsla!$V$178*100</f>
        <v>0.24078805641141254</v>
      </c>
      <c r="AD24" s="87">
        <f>Úrvinnsla!Q200/Úrvinnsla!$P$203*-100</f>
        <v>-0.17352742697387447</v>
      </c>
      <c r="AE24" s="88">
        <f>Úrvinnsla!R200/Úrvinnsla!$P$203*100</f>
        <v>0.23136990263183263</v>
      </c>
      <c r="AF24" s="87">
        <f>Úrvinnsla!W200/Úrvinnsla!$V$203*-100</f>
        <v>-0.12435853036551962</v>
      </c>
      <c r="AG24" s="88">
        <f>Úrvinnsla!X200/Úrvinnsla!$V$203*100</f>
        <v>0.24367975317192958</v>
      </c>
      <c r="AH24" s="87">
        <f>Úrvinnsla!Q225/Úrvinnsla!$P$228*-100</f>
        <v>-0.19632865416707568</v>
      </c>
      <c r="AI24" s="88">
        <f>Úrvinnsla!R225/Úrvinnsla!$P$228*100</f>
        <v>0.19632865416707568</v>
      </c>
      <c r="AJ24" s="87">
        <f>Úrvinnsla!W225/Úrvinnsla!$V$228*-100</f>
        <v>-0.12780576036576941</v>
      </c>
      <c r="AK24" s="88">
        <f>Úrvinnsla!X225/Úrvinnsla!$V$228*100</f>
        <v>0.25843769233667868</v>
      </c>
      <c r="AL24" s="87">
        <f>Úrvinnsla!Q250/Úrvinnsla!$P$253*-100</f>
        <v>-0.12728874963282091</v>
      </c>
      <c r="AM24" s="88">
        <f>Úrvinnsla!R250/Úrvinnsla!$P$253*100</f>
        <v>0.16645451875061196</v>
      </c>
      <c r="AN24" s="87">
        <f>Úrvinnsla!W250/Úrvinnsla!$V$253*-100</f>
        <v>-0.13173746381913479</v>
      </c>
      <c r="AO24" s="88">
        <f>Úrvinnsla!X250/Úrvinnsla!$V$253*100</f>
        <v>0.27442697332394589</v>
      </c>
    </row>
    <row r="25" spans="1:43" x14ac:dyDescent="0.35">
      <c r="A25" s="83" t="s">
        <v>33</v>
      </c>
      <c r="B25" s="87">
        <f>Úrvinnsla!Q26/Úrvinnsla!$P$28*-100</f>
        <v>-3.2327586206896554E-2</v>
      </c>
      <c r="C25" s="88">
        <f>Úrvinnsla!R26/Úrvinnsla!$P$28*100</f>
        <v>6.4655172413793108E-2</v>
      </c>
      <c r="D25" s="87">
        <f>Úrvinnsla!W26/Úrvinnsla!$V$28*-100</f>
        <v>-2.1839283671495575E-2</v>
      </c>
      <c r="E25" s="88">
        <f>Úrvinnsla!X26/Úrvinnsla!$V$28*100</f>
        <v>5.8584745087027809E-2</v>
      </c>
      <c r="F25" s="87">
        <f>Úrvinnsla!Q51/Úrvinnsla!$P$53*-100</f>
        <v>-2.1157304559399133E-2</v>
      </c>
      <c r="G25" s="88">
        <f>Úrvinnsla!R51/Úrvinnsla!$P$53*100</f>
        <v>7.4050565957896955E-2</v>
      </c>
      <c r="H25" s="87">
        <f>Úrvinnsla!W51/Úrvinnsla!$V$53*-100</f>
        <v>-2.1681522524692846E-2</v>
      </c>
      <c r="I25" s="88">
        <f>Úrvinnsla!X51/Úrvinnsla!$V$53*100</f>
        <v>6.0914753759851323E-2</v>
      </c>
      <c r="J25" s="87">
        <f>Úrvinnsla!Q76/Úrvinnsla!$P$78*-100</f>
        <v>-9.9275290380224351E-3</v>
      </c>
      <c r="K25" s="88">
        <f>Úrvinnsla!R76/Úrvinnsla!$P$78*100</f>
        <v>8.9347761342201931E-2</v>
      </c>
      <c r="L25" s="87">
        <f>Úrvinnsla!W76/Úrvinnsla!$V$78*-100</f>
        <v>-2.009694219915048E-2</v>
      </c>
      <c r="M25" s="88">
        <f>Úrvinnsla!X76/Úrvinnsla!$V$78*100</f>
        <v>6.0631452736420087E-2</v>
      </c>
      <c r="N25" s="87">
        <f>Úrvinnsla!Q101/Úrvinnsla!$P$103*-100</f>
        <v>0</v>
      </c>
      <c r="O25" s="88">
        <f>Úrvinnsla!R101/Úrvinnsla!$P$103*100</f>
        <v>6.0784994789857584E-2</v>
      </c>
      <c r="P25" s="87">
        <f>Úrvinnsla!W101/Úrvinnsla!$V$103*-100</f>
        <v>-1.7006178911671239E-2</v>
      </c>
      <c r="Q25" s="88">
        <f>Úrvinnsla!X101/Úrvinnsla!$V$103*100</f>
        <v>6.0355262412009697E-2</v>
      </c>
      <c r="R25" s="87">
        <f>Úrvinnsla!Q126/Úrvinnsla!$P$128*-100</f>
        <v>-7.5843761850587785E-3</v>
      </c>
      <c r="S25" s="88">
        <f>Úrvinnsla!R126/Úrvinnsla!$P$128*100</f>
        <v>3.7921880925293895E-2</v>
      </c>
      <c r="T25" s="87">
        <f>Úrvinnsla!W126/Úrvinnsla!$V$128*-100</f>
        <v>-1.6901115473621258E-2</v>
      </c>
      <c r="U25" s="88">
        <f>Úrvinnsla!X126/Úrvinnsla!$V$128*100</f>
        <v>6.1754075769000751E-2</v>
      </c>
      <c r="V25" s="87">
        <f>Úrvinnsla!Q151/Úrvinnsla!$P$153*-100</f>
        <v>-8.4196345878588871E-3</v>
      </c>
      <c r="W25" s="88">
        <f>Úrvinnsla!R151/Úrvinnsla!$P$153*100</f>
        <v>1.6839269175717774E-2</v>
      </c>
      <c r="X25" s="87">
        <f>Úrvinnsla!W151/Úrvinnsla!$V$153*-100</f>
        <v>-1.9970899546375282E-2</v>
      </c>
      <c r="Y25" s="88">
        <f>Úrvinnsla!X151/Úrvinnsla!$V$153*100</f>
        <v>6.3716679505102083E-2</v>
      </c>
      <c r="Z25" s="87">
        <f>Úrvinnsla!Q176/Úrvinnsla!$P$178*-100</f>
        <v>-1.8627177051317875E-2</v>
      </c>
      <c r="AA25" s="88">
        <f>Úrvinnsla!R176/Úrvinnsla!$P$178*100</f>
        <v>2.7940765576976809E-2</v>
      </c>
      <c r="AB25" s="87">
        <f>Úrvinnsla!W176/Úrvinnsla!$V$178*-100</f>
        <v>-2.2857643846597029E-2</v>
      </c>
      <c r="AC25" s="88">
        <f>Úrvinnsla!X176/Úrvinnsla!$V$178*100</f>
        <v>6.2310563362641215E-2</v>
      </c>
      <c r="AD25" s="87">
        <f>Úrvinnsla!Q201/Úrvinnsla!$P$203*-100</f>
        <v>-3.8561650438638774E-2</v>
      </c>
      <c r="AE25" s="88">
        <f>Úrvinnsla!R201/Úrvinnsla!$P$203*100</f>
        <v>2.8921237828979079E-2</v>
      </c>
      <c r="AF25" s="87">
        <f>Úrvinnsla!W201/Úrvinnsla!$V$203*-100</f>
        <v>-1.8260239901772501E-2</v>
      </c>
      <c r="AG25" s="88">
        <f>Úrvinnsla!X201/Úrvinnsla!$V$203*100</f>
        <v>6.0447690709315868E-2</v>
      </c>
      <c r="AH25" s="87">
        <f>Úrvinnsla!Q226/Úrvinnsla!$P$228*-100</f>
        <v>-3.9265730833415134E-2</v>
      </c>
      <c r="AI25" s="88">
        <f>Úrvinnsla!R226/Úrvinnsla!$P$228*100</f>
        <v>3.9265730833415134E-2</v>
      </c>
      <c r="AJ25" s="87">
        <f>Úrvinnsla!W226/Úrvinnsla!$V$228*-100</f>
        <v>-1.9783201235979049E-2</v>
      </c>
      <c r="AK25" s="88">
        <f>Úrvinnsla!X226/Úrvinnsla!$V$228*100</f>
        <v>6.1547737178601486E-2</v>
      </c>
      <c r="AL25" s="87">
        <f>Úrvinnsla!Q251/Úrvinnsla!$P$253*-100</f>
        <v>-4.8957211397238812E-2</v>
      </c>
      <c r="AM25" s="88">
        <f>Úrvinnsla!R251/Úrvinnsla!$P$253*100</f>
        <v>6.8540095956134348E-2</v>
      </c>
      <c r="AN25" s="87">
        <f>Úrvinnsla!W251/Úrvinnsla!$V$253*-100</f>
        <v>-2.3155753735429867E-2</v>
      </c>
      <c r="AO25" s="88">
        <f>Úrvinnsla!X251/Úrvinnsla!$V$253*100</f>
        <v>5.9141046702651953E-2</v>
      </c>
    </row>
    <row r="26" spans="1:43" ht="15" thickBot="1" x14ac:dyDescent="0.4">
      <c r="A26" s="84" t="s">
        <v>34</v>
      </c>
      <c r="B26" s="89">
        <f>Úrvinnsla!Q27/Úrvinnsla!$P$28*-100</f>
        <v>0</v>
      </c>
      <c r="C26" s="90">
        <f>Úrvinnsla!R27/Úrvinnsla!$P$28*100</f>
        <v>1.0775862068965518E-2</v>
      </c>
      <c r="D26" s="89">
        <f>Úrvinnsla!W27/Úrvinnsla!$V$28*-100</f>
        <v>-1.3866211854917825E-3</v>
      </c>
      <c r="E26" s="90">
        <f>Úrvinnsla!X27/Úrvinnsla!$V$28*100</f>
        <v>7.626416520204805E-3</v>
      </c>
      <c r="F26" s="89">
        <f>Úrvinnsla!Q52/Úrvinnsla!$P$53*-100</f>
        <v>0</v>
      </c>
      <c r="G26" s="90">
        <f>Úrvinnsla!R52/Úrvinnsla!$P$53*100</f>
        <v>1.0578652279699566E-2</v>
      </c>
      <c r="H26" s="89">
        <f>Úrvinnsla!W52/Úrvinnsla!$V$53*-100</f>
        <v>-3.0973603606704063E-3</v>
      </c>
      <c r="I26" s="90">
        <f>Úrvinnsla!X52/Úrvinnsla!$V$53*100</f>
        <v>6.1947207213408125E-3</v>
      </c>
      <c r="J26" s="89">
        <f>Úrvinnsla!Q77/Úrvinnsla!$P$78*-100</f>
        <v>-9.9275290380224351E-3</v>
      </c>
      <c r="K26" s="90">
        <f>Úrvinnsla!R77/Úrvinnsla!$P$78*100</f>
        <v>9.9275290380224351E-3</v>
      </c>
      <c r="L26" s="89">
        <f>Úrvinnsla!W77/Úrvinnsla!$V$78*-100</f>
        <v>-4.0875136676238261E-3</v>
      </c>
      <c r="M26" s="90">
        <f>Úrvinnsla!X77/Úrvinnsla!$V$78*100</f>
        <v>8.8562796131849576E-3</v>
      </c>
      <c r="N26" s="89">
        <f>Úrvinnsla!Q102/Úrvinnsla!$P$103*-100</f>
        <v>-8.6835706842653699E-3</v>
      </c>
      <c r="O26" s="90">
        <f>Úrvinnsla!R102/Úrvinnsla!$P$103*100</f>
        <v>8.6835706842653699E-3</v>
      </c>
      <c r="P26" s="89">
        <f>Úrvinnsla!W102/Úrvinnsla!$V$103*-100</f>
        <v>-3.0010903961772777E-3</v>
      </c>
      <c r="Q26" s="90">
        <f>Úrvinnsla!X102/Úrvinnsla!$V$103*100</f>
        <v>8.0029077231394078E-3</v>
      </c>
      <c r="R26" s="89">
        <f>Úrvinnsla!Q127/Úrvinnsla!$P$128*-100</f>
        <v>-7.5843761850587785E-3</v>
      </c>
      <c r="S26" s="90">
        <f>Úrvinnsla!R127/Úrvinnsla!$P$128*100</f>
        <v>1.5168752370117557E-2</v>
      </c>
      <c r="T26" s="89">
        <f>Úrvinnsla!W127/Úrvinnsla!$V$128*-100</f>
        <v>-2.9251930627421409E-3</v>
      </c>
      <c r="U26" s="90">
        <f>Úrvinnsla!X127/Úrvinnsla!$V$128*100</f>
        <v>7.8005148339790427E-3</v>
      </c>
      <c r="V26" s="89">
        <f>Úrvinnsla!Q152/Úrvinnsla!$P$153*-100</f>
        <v>0</v>
      </c>
      <c r="W26" s="90">
        <f>Úrvinnsla!R152/Úrvinnsla!$P$153*100</f>
        <v>2.5258903763576663E-2</v>
      </c>
      <c r="X26" s="89">
        <f>Úrvinnsla!W152/Úrvinnsla!$V$153*-100</f>
        <v>-1.2679936219920813E-3</v>
      </c>
      <c r="Y26" s="90">
        <f>Úrvinnsla!X152/Úrvinnsla!$V$153*100</f>
        <v>8.2419585429485305E-3</v>
      </c>
      <c r="Z26" s="89">
        <f>Úrvinnsla!Q177/Úrvinnsla!$P$178*-100</f>
        <v>0</v>
      </c>
      <c r="AA26" s="90">
        <f>Úrvinnsla!R177/Úrvinnsla!$P$178*100</f>
        <v>2.7940765576976809E-2</v>
      </c>
      <c r="AB26" s="89">
        <f>Úrvinnsla!W177/Úrvinnsla!$V$178*-100</f>
        <v>-2.1918288620024549E-3</v>
      </c>
      <c r="AC26" s="90">
        <f>Úrvinnsla!X177/Úrvinnsla!$V$178*100</f>
        <v>1.0332907492297287E-2</v>
      </c>
      <c r="AD26" s="89">
        <f>Úrvinnsla!Q202/Úrvinnsla!$P$203*-100</f>
        <v>0</v>
      </c>
      <c r="AE26" s="90">
        <f>Úrvinnsla!R202/Úrvinnsla!$P$203*100</f>
        <v>1.9280825219319387E-2</v>
      </c>
      <c r="AF26" s="89">
        <f>Úrvinnsla!W202/Úrvinnsla!$V$203*-100</f>
        <v>-2.5186537795548278E-3</v>
      </c>
      <c r="AG26" s="90">
        <f>Úrvinnsla!X202/Úrvinnsla!$V$203*100</f>
        <v>1.1019110285552372E-2</v>
      </c>
      <c r="AH26" s="89">
        <f>Úrvinnsla!Q227/Úrvinnsla!$P$228*-100</f>
        <v>0</v>
      </c>
      <c r="AI26" s="90">
        <f>Úrvinnsla!R227/Úrvinnsla!$P$228*100</f>
        <v>0</v>
      </c>
      <c r="AJ26" s="89">
        <f>Úrvinnsla!W227/Úrvinnsla!$V$228*-100</f>
        <v>-2.1981334706643388E-3</v>
      </c>
      <c r="AK26" s="90">
        <f>Úrvinnsla!X227/Úrvinnsla!$V$228*100</f>
        <v>1.0048610151608406E-2</v>
      </c>
      <c r="AL26" s="89">
        <f>Úrvinnsla!Q252/Úrvinnsla!$P$253*-100</f>
        <v>0</v>
      </c>
      <c r="AM26" s="90">
        <f>Úrvinnsla!R252/Úrvinnsla!$P$253*100</f>
        <v>0</v>
      </c>
      <c r="AN26" s="89">
        <f>Úrvinnsla!W252/Úrvinnsla!$V$253*-100</f>
        <v>-2.1904091371352579E-3</v>
      </c>
      <c r="AO26" s="90">
        <f>Úrvinnsla!X252/Úrvinnsla!$V$253*100</f>
        <v>1.2203708049753579E-2</v>
      </c>
    </row>
    <row r="27" spans="1:43" ht="15" thickBot="1" x14ac:dyDescent="0.4"/>
    <row r="28" spans="1:43" ht="15" thickBot="1" x14ac:dyDescent="0.4">
      <c r="B28" s="230" t="s">
        <v>39</v>
      </c>
      <c r="C28" s="231"/>
      <c r="D28" s="230" t="s">
        <v>40</v>
      </c>
      <c r="E28" s="232"/>
      <c r="F28" s="230" t="s">
        <v>39</v>
      </c>
      <c r="G28" s="231"/>
      <c r="H28" s="230" t="s">
        <v>40</v>
      </c>
      <c r="I28" s="232"/>
      <c r="J28" s="230" t="s">
        <v>39</v>
      </c>
      <c r="K28" s="231"/>
      <c r="L28" s="230" t="s">
        <v>40</v>
      </c>
      <c r="M28" s="232"/>
      <c r="N28" s="230" t="s">
        <v>39</v>
      </c>
      <c r="O28" s="231"/>
      <c r="P28" s="230" t="s">
        <v>40</v>
      </c>
      <c r="Q28" s="232"/>
      <c r="R28" s="230" t="s">
        <v>39</v>
      </c>
      <c r="S28" s="231"/>
      <c r="T28" s="230" t="s">
        <v>40</v>
      </c>
      <c r="U28" s="232"/>
      <c r="V28" s="230" t="s">
        <v>39</v>
      </c>
      <c r="W28" s="231"/>
      <c r="X28" s="230" t="s">
        <v>40</v>
      </c>
      <c r="Y28" s="232"/>
      <c r="Z28" s="230" t="s">
        <v>39</v>
      </c>
      <c r="AA28" s="231"/>
      <c r="AB28" s="230" t="s">
        <v>40</v>
      </c>
      <c r="AC28" s="232"/>
      <c r="AD28" s="230" t="s">
        <v>39</v>
      </c>
      <c r="AE28" s="231"/>
      <c r="AF28" s="230" t="s">
        <v>40</v>
      </c>
      <c r="AG28" s="232"/>
      <c r="AH28" s="230" t="s">
        <v>39</v>
      </c>
      <c r="AI28" s="231"/>
      <c r="AJ28" s="230" t="s">
        <v>40</v>
      </c>
      <c r="AK28" s="232"/>
      <c r="AL28" s="230" t="s">
        <v>39</v>
      </c>
      <c r="AM28" s="231"/>
      <c r="AN28" s="230" t="s">
        <v>40</v>
      </c>
      <c r="AO28" s="232"/>
    </row>
    <row r="29" spans="1:43" ht="15" thickBot="1" x14ac:dyDescent="0.4">
      <c r="A29" s="2"/>
      <c r="B29" s="233">
        <v>2013</v>
      </c>
      <c r="C29" s="234"/>
      <c r="D29" s="233">
        <v>2013</v>
      </c>
      <c r="E29" s="234"/>
      <c r="F29" s="233">
        <v>2014</v>
      </c>
      <c r="G29" s="234"/>
      <c r="H29" s="233">
        <v>2014</v>
      </c>
      <c r="I29" s="234"/>
      <c r="J29" s="233">
        <v>2015</v>
      </c>
      <c r="K29" s="234"/>
      <c r="L29" s="233">
        <v>2015</v>
      </c>
      <c r="M29" s="234"/>
      <c r="N29" s="233">
        <v>2016</v>
      </c>
      <c r="O29" s="234"/>
      <c r="P29" s="233">
        <v>2016</v>
      </c>
      <c r="Q29" s="234"/>
      <c r="R29" s="233">
        <v>2017</v>
      </c>
      <c r="S29" s="234"/>
      <c r="T29" s="233">
        <v>2017</v>
      </c>
      <c r="U29" s="234"/>
      <c r="V29" s="233">
        <v>2018</v>
      </c>
      <c r="W29" s="234"/>
      <c r="X29" s="233">
        <v>2018</v>
      </c>
      <c r="Y29" s="234"/>
      <c r="Z29" s="233">
        <v>2019</v>
      </c>
      <c r="AA29" s="234"/>
      <c r="AB29" s="233">
        <v>2019</v>
      </c>
      <c r="AC29" s="234"/>
      <c r="AD29" s="233">
        <v>2020</v>
      </c>
      <c r="AE29" s="234"/>
      <c r="AF29" s="233">
        <v>2020</v>
      </c>
      <c r="AG29" s="234"/>
      <c r="AH29" s="233">
        <v>2021</v>
      </c>
      <c r="AI29" s="234"/>
      <c r="AJ29" s="233">
        <v>2021</v>
      </c>
      <c r="AK29" s="234"/>
      <c r="AL29" s="233">
        <v>2022</v>
      </c>
      <c r="AM29" s="234"/>
      <c r="AN29" s="233">
        <v>2022</v>
      </c>
      <c r="AO29" s="234"/>
    </row>
    <row r="30" spans="1:43" ht="15" thickBot="1" x14ac:dyDescent="0.4">
      <c r="A30" s="2"/>
      <c r="B30" s="13" t="s">
        <v>41</v>
      </c>
      <c r="C30" s="14" t="s">
        <v>42</v>
      </c>
      <c r="D30" s="18" t="s">
        <v>41</v>
      </c>
      <c r="E30" s="20" t="s">
        <v>42</v>
      </c>
      <c r="F30" s="13" t="s">
        <v>41</v>
      </c>
      <c r="G30" s="14" t="s">
        <v>42</v>
      </c>
      <c r="H30" s="18" t="s">
        <v>41</v>
      </c>
      <c r="I30" s="20" t="s">
        <v>42</v>
      </c>
      <c r="J30" s="13" t="s">
        <v>41</v>
      </c>
      <c r="K30" s="14" t="s">
        <v>42</v>
      </c>
      <c r="L30" s="18" t="s">
        <v>41</v>
      </c>
      <c r="M30" s="20" t="s">
        <v>42</v>
      </c>
      <c r="N30" s="13" t="s">
        <v>41</v>
      </c>
      <c r="O30" s="14" t="s">
        <v>42</v>
      </c>
      <c r="P30" s="18" t="s">
        <v>41</v>
      </c>
      <c r="Q30" s="20" t="s">
        <v>42</v>
      </c>
      <c r="R30" s="13" t="s">
        <v>41</v>
      </c>
      <c r="S30" s="14" t="s">
        <v>42</v>
      </c>
      <c r="T30" s="18" t="s">
        <v>41</v>
      </c>
      <c r="U30" s="20" t="s">
        <v>42</v>
      </c>
      <c r="V30" s="13" t="s">
        <v>41</v>
      </c>
      <c r="W30" s="14" t="s">
        <v>42</v>
      </c>
      <c r="X30" s="18" t="s">
        <v>41</v>
      </c>
      <c r="Y30" s="20" t="s">
        <v>42</v>
      </c>
      <c r="Z30" s="13" t="s">
        <v>41</v>
      </c>
      <c r="AA30" s="14" t="s">
        <v>42</v>
      </c>
      <c r="AB30" s="18" t="s">
        <v>41</v>
      </c>
      <c r="AC30" s="20" t="s">
        <v>42</v>
      </c>
      <c r="AD30" s="13" t="s">
        <v>41</v>
      </c>
      <c r="AE30" s="14" t="s">
        <v>42</v>
      </c>
      <c r="AF30" s="18" t="s">
        <v>41</v>
      </c>
      <c r="AG30" s="20" t="s">
        <v>42</v>
      </c>
      <c r="AH30" s="13" t="s">
        <v>41</v>
      </c>
      <c r="AI30" s="14" t="s">
        <v>42</v>
      </c>
      <c r="AJ30" s="18" t="s">
        <v>41</v>
      </c>
      <c r="AK30" s="20" t="s">
        <v>42</v>
      </c>
      <c r="AL30" s="13" t="s">
        <v>41</v>
      </c>
      <c r="AM30" s="14" t="s">
        <v>42</v>
      </c>
      <c r="AN30" s="18" t="s">
        <v>41</v>
      </c>
      <c r="AO30" s="20" t="s">
        <v>42</v>
      </c>
    </row>
    <row r="31" spans="1:43" x14ac:dyDescent="0.35">
      <c r="A31" s="82" t="s">
        <v>14</v>
      </c>
      <c r="B31" s="85">
        <f>Úrvinnsla!Q257/Úrvinnsla!$P$278*-100</f>
        <v>-3.4573432021815349</v>
      </c>
      <c r="C31" s="86">
        <f>Úrvinnsla!R257/Úrvinnsla!$P$278*100</f>
        <v>3.2430853135956368</v>
      </c>
      <c r="D31" s="85">
        <f>Úrvinnsla!W257/Úrvinnsla!$V$278*-100</f>
        <v>-3.7423452029938762</v>
      </c>
      <c r="E31" s="86">
        <f>Úrvinnsla!X257/Úrvinnsla!$V$278*100</f>
        <v>3.5500237683194715</v>
      </c>
      <c r="F31" s="85">
        <f>Úrvinnsla!Q282/Úrvinnsla!$P$303*-100</f>
        <v>-3.5628077628656949</v>
      </c>
      <c r="G31" s="86">
        <f>Úrvinnsla!R282/Úrvinnsla!$P$303*100</f>
        <v>3.5048759293231631</v>
      </c>
      <c r="H31" s="85">
        <f>Úrvinnsla!W282/Úrvinnsla!$V$303*-100</f>
        <v>-3.6211391250679368</v>
      </c>
      <c r="I31" s="86">
        <f>Úrvinnsla!X282/Úrvinnsla!$V$303*100</f>
        <v>3.48818285938877</v>
      </c>
      <c r="J31" s="85">
        <f>Úrvinnsla!Q307/Úrvinnsla!$P$328*-100</f>
        <v>-3.498936787164121</v>
      </c>
      <c r="K31" s="86">
        <f>Úrvinnsla!R307/Úrvinnsla!$P$328*100</f>
        <v>3.4409433597525614</v>
      </c>
      <c r="L31" s="85">
        <f>Úrvinnsla!W307/Úrvinnsla!$V$328*-100</f>
        <v>-3.5041020966271654</v>
      </c>
      <c r="M31" s="86">
        <f>Úrvinnsla!X307/Úrvinnsla!$V$328*100</f>
        <v>3.3871163780006075</v>
      </c>
      <c r="N31" s="85">
        <f>Úrvinnsla!Q332/Úrvinnsla!$P$353*-100</f>
        <v>-3.4918782219628444</v>
      </c>
      <c r="O31" s="86">
        <f>Úrvinnsla!R332/Úrvinnsla!$P$353*100</f>
        <v>3.3459780177025582</v>
      </c>
      <c r="P31" s="85">
        <f>Úrvinnsla!W332/Úrvinnsla!$V$353*-100</f>
        <v>-3.33865617735596</v>
      </c>
      <c r="Q31" s="86">
        <f>Úrvinnsla!X332/Úrvinnsla!$V$353*100</f>
        <v>3.2306956686484485</v>
      </c>
      <c r="R31" s="85">
        <f>Úrvinnsla!Q357/Úrvinnsla!$P$378*-100</f>
        <v>-3.6663433559650827</v>
      </c>
      <c r="S31" s="86">
        <f>Úrvinnsla!R357/Úrvinnsla!$P$378*100</f>
        <v>3.4723569350145493</v>
      </c>
      <c r="T31" s="85">
        <f>Úrvinnsla!W357/Úrvinnsla!$V$378*-100</f>
        <v>-3.2185701745830491</v>
      </c>
      <c r="U31" s="86">
        <f>Úrvinnsla!X357/Úrvinnsla!$V$378*100</f>
        <v>3.1349287274382367</v>
      </c>
      <c r="V31" s="85">
        <f>Úrvinnsla!Q382/Úrvinnsla!$P$403*-100</f>
        <v>-3.3857892226990942</v>
      </c>
      <c r="W31" s="86">
        <f>Úrvinnsla!R382/Úrvinnsla!$P$403*100</f>
        <v>3.4907010014306148</v>
      </c>
      <c r="X31" s="85">
        <f>Úrvinnsla!W382/Úrvinnsla!$V$403*-100</f>
        <v>-3.1048930980054528</v>
      </c>
      <c r="Y31" s="86">
        <f>Úrvinnsla!X382/Úrvinnsla!$V$403*100</f>
        <v>2.9998565073898695</v>
      </c>
      <c r="Z31" s="85">
        <f>Úrvinnsla!Q407/Úrvinnsla!$P$428*-100</f>
        <v>-3.3083411433926893</v>
      </c>
      <c r="AA31" s="86">
        <f>Úrvinnsla!R407/Úrvinnsla!$P$428*100</f>
        <v>3.2708528584817245</v>
      </c>
      <c r="AB31" s="85">
        <f>Úrvinnsla!W407/Úrvinnsla!$V$428*-100</f>
        <v>-3.0684246941799653</v>
      </c>
      <c r="AC31" s="86">
        <f>Úrvinnsla!X407/Úrvinnsla!$V$428*100</f>
        <v>2.8779437016619469</v>
      </c>
      <c r="AD31" s="85">
        <f>Úrvinnsla!Q432/Úrvinnsla!$P$453*-100</f>
        <v>-3.1939659186143965</v>
      </c>
      <c r="AE31" s="86">
        <f>Úrvinnsla!R432/Úrvinnsla!$P$453*100</f>
        <v>3.0635999627525843</v>
      </c>
      <c r="AF31" s="85">
        <f>Úrvinnsla!W432/Úrvinnsla!$V$453*-100</f>
        <v>-3.0288300460819371</v>
      </c>
      <c r="AG31" s="86">
        <f>Úrvinnsla!X432/Úrvinnsla!$V$453*100</f>
        <v>2.8376916190193722</v>
      </c>
      <c r="AH31" s="85">
        <f>Úrvinnsla!Q457/Úrvinnsla!$P$478*-100</f>
        <v>-2.967741935483871</v>
      </c>
      <c r="AI31" s="86">
        <f>Úrvinnsla!R457/Úrvinnsla!$P$478*100</f>
        <v>2.9769585253456223</v>
      </c>
      <c r="AJ31" s="85">
        <f>Úrvinnsla!W457/Úrvinnsla!$V$478*-100</f>
        <v>-3.0727347664808344</v>
      </c>
      <c r="AK31" s="86">
        <f>Úrvinnsla!X457/Úrvinnsla!$V$478*100</f>
        <v>2.8457775656738757</v>
      </c>
      <c r="AL31" s="85">
        <f>Úrvinnsla!Q482/Úrvinnsla!$P$503*-100</f>
        <v>-2.6561508476112774</v>
      </c>
      <c r="AM31" s="86">
        <f>Úrvinnsla!R482/Úrvinnsla!$P$503*100</f>
        <v>2.8737195177227814</v>
      </c>
      <c r="AN31" s="85">
        <f>Úrvinnsla!W482/Úrvinnsla!$V$528*-100</f>
        <v>-3.0521613996358554</v>
      </c>
      <c r="AO31" s="86">
        <f>Úrvinnsla!X482/Úrvinnsla!$V$503*100</f>
        <v>2.8672577661542387</v>
      </c>
      <c r="AP31" s="10"/>
      <c r="AQ31" s="10"/>
    </row>
    <row r="32" spans="1:43" x14ac:dyDescent="0.35">
      <c r="A32" s="83" t="s">
        <v>15</v>
      </c>
      <c r="B32" s="87">
        <f>Úrvinnsla!Q258/Úrvinnsla!$P$278*-100</f>
        <v>-3.6618620958317103</v>
      </c>
      <c r="C32" s="88">
        <f>Úrvinnsla!R258/Úrvinnsla!$P$278*100</f>
        <v>2.9703934553954032</v>
      </c>
      <c r="D32" s="87">
        <f>Úrvinnsla!W258/Úrvinnsla!$V$278*-100</f>
        <v>-3.4751457945609388</v>
      </c>
      <c r="E32" s="88">
        <f>Úrvinnsla!X258/Úrvinnsla!$V$278*100</f>
        <v>3.3076801188105276</v>
      </c>
      <c r="F32" s="87">
        <f>Úrvinnsla!Q283/Úrvinnsla!$P$303*-100</f>
        <v>-3.4952206237327412</v>
      </c>
      <c r="G32" s="88">
        <f>Úrvinnsla!R283/Úrvinnsla!$P$303*100</f>
        <v>3.1476296224775511</v>
      </c>
      <c r="H32" s="87">
        <f>Úrvinnsla!W283/Úrvinnsla!$V$303*-100</f>
        <v>-3.5486733543975366</v>
      </c>
      <c r="I32" s="88">
        <f>Úrvinnsla!X283/Úrvinnsla!$V$303*100</f>
        <v>3.3539983603084091</v>
      </c>
      <c r="J32" s="87">
        <f>Úrvinnsla!Q308/Úrvinnsla!$P$328*-100</f>
        <v>-3.5375990721051616</v>
      </c>
      <c r="K32" s="88">
        <f>Úrvinnsla!R308/Úrvinnsla!$P$328*100</f>
        <v>3.2186352213415814</v>
      </c>
      <c r="L32" s="87">
        <f>Úrvinnsla!W308/Úrvinnsla!$V$328*-100</f>
        <v>-3.6013369796414465</v>
      </c>
      <c r="M32" s="88">
        <f>Úrvinnsla!X308/Úrvinnsla!$V$328*100</f>
        <v>3.3868125189911882</v>
      </c>
      <c r="N32" s="87">
        <f>Úrvinnsla!Q333/Úrvinnsla!$P$353*-100</f>
        <v>-3.7155918684952827</v>
      </c>
      <c r="O32" s="88">
        <f>Úrvinnsla!R333/Úrvinnsla!$P$353*100</f>
        <v>3.4043380994066723</v>
      </c>
      <c r="P32" s="87">
        <f>Úrvinnsla!W333/Úrvinnsla!$V$353*-100</f>
        <v>-3.6279542536139706</v>
      </c>
      <c r="Q32" s="88">
        <f>Úrvinnsla!X333/Úrvinnsla!$V$353*100</f>
        <v>3.4114317848969566</v>
      </c>
      <c r="R32" s="87">
        <f>Úrvinnsla!Q358/Úrvinnsla!$P$378*-100</f>
        <v>-3.579049466537342</v>
      </c>
      <c r="S32" s="88">
        <f>Úrvinnsla!R358/Úrvinnsla!$P$378*100</f>
        <v>3.2104752667313288</v>
      </c>
      <c r="T32" s="87">
        <f>Úrvinnsla!W358/Úrvinnsla!$V$378*-100</f>
        <v>-3.5897845124412955</v>
      </c>
      <c r="U32" s="88">
        <f>Úrvinnsla!X358/Úrvinnsla!$V$378*100</f>
        <v>3.3870352801397372</v>
      </c>
      <c r="V32" s="87">
        <f>Úrvinnsla!Q383/Úrvinnsla!$P$403*-100</f>
        <v>-3.6719122556032429</v>
      </c>
      <c r="W32" s="88">
        <f>Úrvinnsla!R383/Úrvinnsla!$P$403*100</f>
        <v>3.2522651406771583</v>
      </c>
      <c r="X32" s="87">
        <f>Úrvinnsla!W383/Úrvinnsla!$V$403*-100</f>
        <v>-3.5155689481991681</v>
      </c>
      <c r="Y32" s="88">
        <f>Úrvinnsla!X383/Úrvinnsla!$V$403*100</f>
        <v>3.3247237767254987</v>
      </c>
      <c r="Z32" s="87">
        <f>Úrvinnsla!Q408/Úrvinnsla!$P$428*-100</f>
        <v>-3.6738519212746019</v>
      </c>
      <c r="AA32" s="88">
        <f>Úrvinnsla!R408/Úrvinnsla!$P$428*100</f>
        <v>3.5426429240862229</v>
      </c>
      <c r="AB32" s="87">
        <f>Úrvinnsla!W408/Úrvinnsla!$V$428*-100</f>
        <v>-3.3757153541685923</v>
      </c>
      <c r="AC32" s="88">
        <f>Úrvinnsla!X408/Úrvinnsla!$V$428*100</f>
        <v>3.2406979447661146</v>
      </c>
      <c r="AD32" s="87">
        <f>Úrvinnsla!Q433/Úrvinnsla!$P$453*-100</f>
        <v>-3.510568954278797</v>
      </c>
      <c r="AE32" s="88">
        <f>Úrvinnsla!R433/Úrvinnsla!$P$453*100</f>
        <v>3.4640096843281496</v>
      </c>
      <c r="AF32" s="87">
        <f>Úrvinnsla!W433/Úrvinnsla!$V$453*-100</f>
        <v>-3.2490786358867889</v>
      </c>
      <c r="AG32" s="88">
        <f>Úrvinnsla!X433/Úrvinnsla!$V$453*100</f>
        <v>3.1296171189726856</v>
      </c>
      <c r="AH32" s="87">
        <f>Úrvinnsla!Q458/Úrvinnsla!$P$478*-100</f>
        <v>-3.5576036866359448</v>
      </c>
      <c r="AI32" s="88">
        <f>Úrvinnsla!R458/Úrvinnsla!$P$478*100</f>
        <v>3.2903225806451615</v>
      </c>
      <c r="AJ32" s="87">
        <f>Úrvinnsla!W458/Úrvinnsla!$V$478*-100</f>
        <v>-3.1513698778715376</v>
      </c>
      <c r="AK32" s="88">
        <f>Úrvinnsla!X458/Úrvinnsla!$V$478*100</f>
        <v>3.0372133885767587</v>
      </c>
      <c r="AL32" s="87">
        <f>Úrvinnsla!Q483/Úrvinnsla!$P$503*-100</f>
        <v>-3.5717523343305233</v>
      </c>
      <c r="AM32" s="88">
        <f>Úrvinnsla!R483/Úrvinnsla!$P$503*100</f>
        <v>3.2635300516725594</v>
      </c>
      <c r="AN32" s="87">
        <f>Úrvinnsla!W483/Úrvinnsla!$V$503*-100</f>
        <v>-3.0370925559737194</v>
      </c>
      <c r="AO32" s="88">
        <f>Úrvinnsla!X483/Úrvinnsla!$V$503*100</f>
        <v>2.9507133592736703</v>
      </c>
      <c r="AP32" s="10"/>
      <c r="AQ32" s="10"/>
    </row>
    <row r="33" spans="1:43" x14ac:dyDescent="0.35">
      <c r="A33" s="83" t="s">
        <v>16</v>
      </c>
      <c r="B33" s="87">
        <f>Úrvinnsla!Q259/Úrvinnsla!$P$278*-100</f>
        <v>-3.2236073237241918</v>
      </c>
      <c r="C33" s="88">
        <f>Úrvinnsla!R259/Úrvinnsla!$P$278*100</f>
        <v>3.3891702376314767</v>
      </c>
      <c r="D33" s="87">
        <f>Úrvinnsla!W259/Úrvinnsla!$V$278*-100</f>
        <v>-3.3213507862187241</v>
      </c>
      <c r="E33" s="88">
        <f>Úrvinnsla!X259/Úrvinnsla!$V$278*100</f>
        <v>3.2542402371239398</v>
      </c>
      <c r="F33" s="87">
        <f>Úrvinnsla!Q284/Úrvinnsla!$P$303*-100</f>
        <v>-3.2345273727913488</v>
      </c>
      <c r="G33" s="88">
        <f>Úrvinnsla!R284/Úrvinnsla!$P$303*100</f>
        <v>3.1186637057062856</v>
      </c>
      <c r="H33" s="87">
        <f>Úrvinnsla!W284/Úrvinnsla!$V$303*-100</f>
        <v>-3.2763125976829377</v>
      </c>
      <c r="I33" s="88">
        <f>Úrvinnsla!X284/Úrvinnsla!$V$303*100</f>
        <v>3.2259550282340155</v>
      </c>
      <c r="J33" s="87">
        <f>Úrvinnsla!Q309/Úrvinnsla!$P$328*-100</f>
        <v>-3.2862942199884011</v>
      </c>
      <c r="K33" s="88">
        <f>Úrvinnsla!R309/Úrvinnsla!$P$328*100</f>
        <v>3.3636187898704817</v>
      </c>
      <c r="L33" s="87">
        <f>Úrvinnsla!W309/Úrvinnsla!$V$328*-100</f>
        <v>-3.2853236098450318</v>
      </c>
      <c r="M33" s="88">
        <f>Úrvinnsla!X309/Úrvinnsla!$V$328*100</f>
        <v>3.1944697660285626</v>
      </c>
      <c r="N33" s="87">
        <f>Úrvinnsla!Q334/Úrvinnsla!$P$353*-100</f>
        <v>-3.1125376908861009</v>
      </c>
      <c r="O33" s="88">
        <f>Úrvinnsla!R334/Úrvinnsla!$P$353*100</f>
        <v>3.1514444120221765</v>
      </c>
      <c r="P33" s="87">
        <f>Úrvinnsla!W334/Úrvinnsla!$V$353*-100</f>
        <v>-3.2520471898691539</v>
      </c>
      <c r="Q33" s="88">
        <f>Úrvinnsla!X334/Úrvinnsla!$V$353*100</f>
        <v>3.1494997428795681</v>
      </c>
      <c r="R33" s="87">
        <f>Úrvinnsla!Q359/Úrvinnsla!$P$378*-100</f>
        <v>-3.375363724539282</v>
      </c>
      <c r="S33" s="88">
        <f>Úrvinnsla!R359/Úrvinnsla!$P$378*100</f>
        <v>3.0649854510184289</v>
      </c>
      <c r="T33" s="87">
        <f>Úrvinnsla!W359/Úrvinnsla!$V$378*-100</f>
        <v>-3.2676319421662248</v>
      </c>
      <c r="U33" s="88">
        <f>Úrvinnsla!X359/Úrvinnsla!$V$378*100</f>
        <v>3.1497063682765427</v>
      </c>
      <c r="V33" s="87">
        <f>Úrvinnsla!Q384/Úrvinnsla!$P$403*-100</f>
        <v>-3.6432999523128275</v>
      </c>
      <c r="W33" s="88">
        <f>Úrvinnsla!R384/Úrvinnsla!$P$403*100</f>
        <v>3.0138292799237005</v>
      </c>
      <c r="X33" s="87">
        <f>Úrvinnsla!W384/Úrvinnsla!$V$403*-100</f>
        <v>-3.2727794518582294</v>
      </c>
      <c r="Y33" s="88">
        <f>Úrvinnsla!X384/Úrvinnsla!$V$403*100</f>
        <v>3.1269909599655614</v>
      </c>
      <c r="Z33" s="87">
        <f>Úrvinnsla!Q409/Úrvinnsla!$P$428*-100</f>
        <v>-3.5051546391752577</v>
      </c>
      <c r="AA33" s="88">
        <f>Úrvinnsla!R409/Úrvinnsla!$P$428*100</f>
        <v>3.1490159325210869</v>
      </c>
      <c r="AB33" s="87">
        <f>Úrvinnsla!W409/Úrvinnsla!$V$428*-100</f>
        <v>-3.3059656966142006</v>
      </c>
      <c r="AC33" s="88">
        <f>Úrvinnsla!X409/Úrvinnsla!$V$428*100</f>
        <v>3.1280900638951685</v>
      </c>
      <c r="AD33" s="87">
        <f>Úrvinnsla!Q434/Úrvinnsla!$P$453*-100</f>
        <v>-3.4919452462985383</v>
      </c>
      <c r="AE33" s="88">
        <f>Úrvinnsla!R434/Úrvinnsla!$P$453*100</f>
        <v>3.1008473787131017</v>
      </c>
      <c r="AF33" s="87">
        <f>Úrvinnsla!W434/Úrvinnsla!$V$453*-100</f>
        <v>-3.3465702186557693</v>
      </c>
      <c r="AG33" s="88">
        <f>Úrvinnsla!X434/Úrvinnsla!$V$453*100</f>
        <v>3.1427990794597593</v>
      </c>
      <c r="AH33" s="87">
        <f>Úrvinnsla!Q459/Úrvinnsla!$P$478*-100</f>
        <v>-3.4746543778801842</v>
      </c>
      <c r="AI33" s="88">
        <f>Úrvinnsla!R459/Úrvinnsla!$P$478*100</f>
        <v>3.2350230414746544</v>
      </c>
      <c r="AJ33" s="87">
        <f>Úrvinnsla!W459/Úrvinnsla!$V$478*-100</f>
        <v>-3.397036812078353</v>
      </c>
      <c r="AK33" s="88">
        <f>Úrvinnsla!X459/Úrvinnsla!$V$478*100</f>
        <v>3.2026182780537535</v>
      </c>
      <c r="AL33" s="87">
        <f>Úrvinnsla!Q484/Úrvinnsla!$P$503*-100</f>
        <v>-3.3451183029643734</v>
      </c>
      <c r="AM33" s="88">
        <f>Úrvinnsla!R484/Úrvinnsla!$P$503*100</f>
        <v>3.0640921040703475</v>
      </c>
      <c r="AN33" s="87">
        <f>Úrvinnsla!W484/Úrvinnsla!$V$503*-100</f>
        <v>-3.3764963534689887</v>
      </c>
      <c r="AO33" s="88">
        <f>Úrvinnsla!X484/Úrvinnsla!$V$503*100</f>
        <v>3.1752992706937975</v>
      </c>
      <c r="AP33" s="10"/>
      <c r="AQ33" s="10"/>
    </row>
    <row r="34" spans="1:43" x14ac:dyDescent="0.35">
      <c r="A34" s="83" t="s">
        <v>17</v>
      </c>
      <c r="B34" s="87">
        <f>Úrvinnsla!Q260/Úrvinnsla!$P$278*-100</f>
        <v>-3.6326451110245421</v>
      </c>
      <c r="C34" s="88">
        <f>Úrvinnsla!R260/Úrvinnsla!$P$278*100</f>
        <v>3.6618620958317103</v>
      </c>
      <c r="D34" s="87">
        <f>Úrvinnsla!W260/Úrvinnsla!$V$278*-100</f>
        <v>-3.6311156818090025</v>
      </c>
      <c r="E34" s="88">
        <f>Úrvinnsla!X260/Úrvinnsla!$V$278*100</f>
        <v>3.4537077024889937</v>
      </c>
      <c r="F34" s="87">
        <f>Úrvinnsla!Q285/Úrvinnsla!$P$303*-100</f>
        <v>-3.5917736796369608</v>
      </c>
      <c r="G34" s="88">
        <f>Úrvinnsla!R285/Úrvinnsla!$P$303*100</f>
        <v>3.6400502075890704</v>
      </c>
      <c r="H34" s="87">
        <f>Úrvinnsla!W285/Úrvinnsla!$V$303*-100</f>
        <v>-3.5376192537867972</v>
      </c>
      <c r="I34" s="88">
        <f>Úrvinnsla!X285/Úrvinnsla!$V$303*100</f>
        <v>3.3543054186587073</v>
      </c>
      <c r="J34" s="87">
        <f>Úrvinnsla!Q310/Úrvinnsla!$P$328*-100</f>
        <v>-3.5955924995167212</v>
      </c>
      <c r="K34" s="88">
        <f>Úrvinnsla!R310/Úrvinnsla!$P$328*100</f>
        <v>3.5569302145756811</v>
      </c>
      <c r="L34" s="87">
        <f>Úrvinnsla!W310/Úrvinnsla!$V$328*-100</f>
        <v>-3.4323913704041322</v>
      </c>
      <c r="M34" s="88">
        <f>Úrvinnsla!X310/Úrvinnsla!$V$328*100</f>
        <v>3.2859313278638709</v>
      </c>
      <c r="N34" s="87">
        <f>Úrvinnsla!Q335/Úrvinnsla!$P$353*-100</f>
        <v>-3.5794183445190155</v>
      </c>
      <c r="O34" s="88">
        <f>Úrvinnsla!R335/Úrvinnsla!$P$353*100</f>
        <v>3.4043380994066723</v>
      </c>
      <c r="P34" s="87">
        <f>Úrvinnsla!W335/Úrvinnsla!$V$353*-100</f>
        <v>-3.3864715558643002</v>
      </c>
      <c r="Q34" s="88">
        <f>Úrvinnsla!X335/Úrvinnsla!$V$353*100</f>
        <v>3.2658805698149633</v>
      </c>
      <c r="R34" s="87">
        <f>Úrvinnsla!Q360/Úrvinnsla!$P$378*-100</f>
        <v>-3.1522793404461686</v>
      </c>
      <c r="S34" s="88">
        <f>Úrvinnsla!R360/Úrvinnsla!$P$378*100</f>
        <v>3.3947623666343358</v>
      </c>
      <c r="T34" s="87">
        <f>Úrvinnsla!W360/Úrvinnsla!$V$378*-100</f>
        <v>-3.2906850618739822</v>
      </c>
      <c r="U34" s="88">
        <f>Úrvinnsla!X360/Úrvinnsla!$V$378*100</f>
        <v>3.1946303964249934</v>
      </c>
      <c r="V34" s="87">
        <f>Úrvinnsla!Q385/Úrvinnsla!$P$403*-100</f>
        <v>-2.9852169766332857</v>
      </c>
      <c r="W34" s="88">
        <f>Úrvinnsla!R385/Úrvinnsla!$P$403*100</f>
        <v>3.3953266571292322</v>
      </c>
      <c r="X34" s="87">
        <f>Úrvinnsla!W385/Úrvinnsla!$V$403*-100</f>
        <v>-3.1823791074759646</v>
      </c>
      <c r="Y34" s="88">
        <f>Úrvinnsla!X385/Úrvinnsla!$V$403*100</f>
        <v>3.1097718467498927</v>
      </c>
      <c r="Z34" s="87">
        <f>Úrvinnsla!Q410/Úrvinnsla!$P$428*-100</f>
        <v>-3.0084348641049674</v>
      </c>
      <c r="AA34" s="88">
        <f>Úrvinnsla!R410/Úrvinnsla!$P$428*100</f>
        <v>3.0834114339268979</v>
      </c>
      <c r="AB34" s="87">
        <f>Úrvinnsla!W410/Úrvinnsla!$V$428*-100</f>
        <v>-3.0913944609247852</v>
      </c>
      <c r="AC34" s="88">
        <f>Úrvinnsla!X410/Úrvinnsla!$V$428*100</f>
        <v>3.0558193343809785</v>
      </c>
      <c r="AD34" s="87">
        <f>Úrvinnsla!Q435/Úrvinnsla!$P$453*-100</f>
        <v>-3.1474066486637491</v>
      </c>
      <c r="AE34" s="88">
        <f>Úrvinnsla!R435/Úrvinnsla!$P$453*100</f>
        <v>3.1101592327032312</v>
      </c>
      <c r="AF34" s="87">
        <f>Úrvinnsla!W435/Úrvinnsla!$V$453*-100</f>
        <v>-3.1002323320535847</v>
      </c>
      <c r="AG34" s="88">
        <f>Úrvinnsla!X435/Úrvinnsla!$V$453*100</f>
        <v>3.0082332328208845</v>
      </c>
      <c r="AH34" s="87">
        <f>Úrvinnsla!Q460/Úrvinnsla!$P$478*-100</f>
        <v>-2.9493087557603688</v>
      </c>
      <c r="AI34" s="88">
        <f>Úrvinnsla!R460/Úrvinnsla!$P$478*100</f>
        <v>2.9124423963133643</v>
      </c>
      <c r="AJ34" s="87">
        <f>Úrvinnsla!W460/Úrvinnsla!$V$478*-100</f>
        <v>-3.083580988741621</v>
      </c>
      <c r="AK34" s="88">
        <f>Úrvinnsla!X460/Úrvinnsla!$V$478*100</f>
        <v>2.9640013883164493</v>
      </c>
      <c r="AL34" s="87">
        <f>Úrvinnsla!Q485/Úrvinnsla!$P$503*-100</f>
        <v>-3.1547457166168074</v>
      </c>
      <c r="AM34" s="88">
        <f>Úrvinnsla!R485/Úrvinnsla!$P$503*100</f>
        <v>2.9371770465053033</v>
      </c>
      <c r="AN34" s="87">
        <f>Úrvinnsla!W485/Úrvinnsla!$V$503*-100</f>
        <v>-3.1032723097531414</v>
      </c>
      <c r="AO34" s="88">
        <f>Úrvinnsla!X485/Úrvinnsla!$V$503*100</f>
        <v>2.9738364057749145</v>
      </c>
      <c r="AP34" s="10"/>
      <c r="AQ34" s="10"/>
    </row>
    <row r="35" spans="1:43" x14ac:dyDescent="0.35">
      <c r="A35" s="83" t="s">
        <v>18</v>
      </c>
      <c r="B35" s="87">
        <f>Úrvinnsla!Q261/Úrvinnsla!$P$278*-100</f>
        <v>-3.8955979742890534</v>
      </c>
      <c r="C35" s="88">
        <f>Úrvinnsla!R261/Úrvinnsla!$P$278*100</f>
        <v>3.3502142578885863</v>
      </c>
      <c r="D35" s="87">
        <f>Úrvinnsla!W261/Úrvinnsla!$V$278*-100</f>
        <v>-3.8995578781881397</v>
      </c>
      <c r="E35" s="88">
        <f>Úrvinnsla!X261/Úrvinnsla!$V$278*100</f>
        <v>3.6711955930739428</v>
      </c>
      <c r="F35" s="87">
        <f>Úrvinnsla!Q286/Úrvinnsla!$P$303*-100</f>
        <v>-3.7076373467220236</v>
      </c>
      <c r="G35" s="88">
        <f>Úrvinnsla!R286/Úrvinnsla!$P$303*100</f>
        <v>3.4179781790093657</v>
      </c>
      <c r="H35" s="87">
        <f>Úrvinnsla!W286/Úrvinnsla!$V$303*-100</f>
        <v>-3.8904292982795519</v>
      </c>
      <c r="I35" s="88">
        <f>Úrvinnsla!X286/Úrvinnsla!$V$303*100</f>
        <v>3.7104931050047441</v>
      </c>
      <c r="J35" s="87">
        <f>Úrvinnsla!Q311/Úrvinnsla!$P$328*-100</f>
        <v>-3.6439203556930213</v>
      </c>
      <c r="K35" s="88">
        <f>Úrvinnsla!R311/Úrvinnsla!$P$328*100</f>
        <v>2.986661511695341</v>
      </c>
      <c r="L35" s="87">
        <f>Úrvinnsla!W311/Úrvinnsla!$V$328*-100</f>
        <v>-3.9146156183530847</v>
      </c>
      <c r="M35" s="88">
        <f>Úrvinnsla!X311/Úrvinnsla!$V$328*100</f>
        <v>3.6937101185050136</v>
      </c>
      <c r="N35" s="87">
        <f>Úrvinnsla!Q336/Úrvinnsla!$P$353*-100</f>
        <v>-3.7642252699153778</v>
      </c>
      <c r="O35" s="88">
        <f>Úrvinnsla!R336/Úrvinnsla!$P$353*100</f>
        <v>3.1125376908861009</v>
      </c>
      <c r="P35" s="87">
        <f>Úrvinnsla!W336/Úrvinnsla!$V$353*-100</f>
        <v>-3.8468825275389515</v>
      </c>
      <c r="Q35" s="88">
        <f>Úrvinnsla!X336/Úrvinnsla!$V$353*100</f>
        <v>3.6369760231438462</v>
      </c>
      <c r="R35" s="87">
        <f>Úrvinnsla!Q361/Úrvinnsla!$P$378*-100</f>
        <v>-3.7536372453928228</v>
      </c>
      <c r="S35" s="88">
        <f>Úrvinnsla!R361/Úrvinnsla!$P$378*100</f>
        <v>3.2201745877788555</v>
      </c>
      <c r="T35" s="87">
        <f>Úrvinnsla!W361/Úrvinnsla!$V$378*-100</f>
        <v>-3.8448465933104572</v>
      </c>
      <c r="U35" s="88">
        <f>Úrvinnsla!X361/Úrvinnsla!$V$378*100</f>
        <v>3.5989466497610456</v>
      </c>
      <c r="V35" s="87">
        <f>Úrvinnsla!Q386/Úrvinnsla!$P$403*-100</f>
        <v>-3.5670004768717214</v>
      </c>
      <c r="W35" s="88">
        <f>Úrvinnsla!R386/Úrvinnsla!$P$403*100</f>
        <v>3.2999523128278496</v>
      </c>
      <c r="X35" s="87">
        <f>Úrvinnsla!W386/Úrvinnsla!$V$403*-100</f>
        <v>-3.8257999713014779</v>
      </c>
      <c r="Y35" s="88">
        <f>Úrvinnsla!X386/Úrvinnsla!$V$403*100</f>
        <v>3.5557468790357296</v>
      </c>
      <c r="Z35" s="87">
        <f>Úrvinnsla!Q411/Úrvinnsla!$P$428*-100</f>
        <v>-3.5145267104029996</v>
      </c>
      <c r="AA35" s="88">
        <f>Úrvinnsla!R411/Úrvinnsla!$P$428*100</f>
        <v>3.2239925023430178</v>
      </c>
      <c r="AB35" s="87">
        <f>Úrvinnsla!W411/Úrvinnsla!$V$428*-100</f>
        <v>-3.7648007932973098</v>
      </c>
      <c r="AC35" s="88">
        <f>Úrvinnsla!X411/Úrvinnsla!$V$428*100</f>
        <v>3.493925617172422</v>
      </c>
      <c r="AD35" s="87">
        <f>Úrvinnsla!Q436/Úrvinnsla!$P$453*-100</f>
        <v>-3.4733215383182787</v>
      </c>
      <c r="AE35" s="88">
        <f>Úrvinnsla!R436/Úrvinnsla!$P$453*100</f>
        <v>3.1380947946736195</v>
      </c>
      <c r="AF35" s="87">
        <f>Úrvinnsla!W436/Úrvinnsla!$V$453*-100</f>
        <v>-3.6390449669627114</v>
      </c>
      <c r="AG35" s="88">
        <f>Úrvinnsla!X436/Úrvinnsla!$V$453*100</f>
        <v>3.4380200695348417</v>
      </c>
      <c r="AH35" s="87">
        <f>Úrvinnsla!Q461/Úrvinnsla!$P$478*-100</f>
        <v>-3.3824884792626726</v>
      </c>
      <c r="AI35" s="88">
        <f>Úrvinnsla!R461/Úrvinnsla!$P$478*100</f>
        <v>3.2718894009216593</v>
      </c>
      <c r="AJ35" s="87">
        <f>Úrvinnsla!W461/Úrvinnsla!$V$478*-100</f>
        <v>-3.5410204125902949</v>
      </c>
      <c r="AK35" s="88">
        <f>Úrvinnsla!X461/Úrvinnsla!$V$478*100</f>
        <v>3.3642269897394739</v>
      </c>
      <c r="AL35" s="87">
        <f>Úrvinnsla!Q486/Úrvinnsla!$P$503*-100</f>
        <v>-3.4901640830387088</v>
      </c>
      <c r="AM35" s="88">
        <f>Úrvinnsla!R486/Úrvinnsla!$P$503*100</f>
        <v>3.1366149941075152</v>
      </c>
      <c r="AN35" s="87">
        <f>Úrvinnsla!W486/Úrvinnsla!$V$503*-100</f>
        <v>-3.4960983181305951</v>
      </c>
      <c r="AO35" s="88">
        <f>Úrvinnsla!X486/Úrvinnsla!$V$503*100</f>
        <v>3.3472603176628182</v>
      </c>
      <c r="AP35" s="10"/>
      <c r="AQ35" s="10"/>
    </row>
    <row r="36" spans="1:43" x14ac:dyDescent="0.35">
      <c r="A36" s="83" t="s">
        <v>19</v>
      </c>
      <c r="B36" s="87">
        <f>Úrvinnsla!Q262/Úrvinnsla!$P$278*-100</f>
        <v>-3.5936891312816512</v>
      </c>
      <c r="C36" s="88">
        <f>Úrvinnsla!R262/Úrvinnsla!$P$278*100</f>
        <v>3.0093494351382937</v>
      </c>
      <c r="D36" s="87">
        <f>Úrvinnsla!W262/Úrvinnsla!$V$278*-100</f>
        <v>-3.4832239162112364</v>
      </c>
      <c r="E36" s="88">
        <f>Úrvinnsla!X262/Úrvinnsla!$V$278*100</f>
        <v>3.4328910043901484</v>
      </c>
      <c r="F36" s="87">
        <f>Úrvinnsla!Q287/Úrvinnsla!$P$303*-100</f>
        <v>-3.5338418460944285</v>
      </c>
      <c r="G36" s="88">
        <f>Úrvinnsla!R287/Úrvinnsla!$P$303*100</f>
        <v>2.867625760355315</v>
      </c>
      <c r="H36" s="87">
        <f>Úrvinnsla!W287/Úrvinnsla!$V$303*-100</f>
        <v>-3.5560427548046953</v>
      </c>
      <c r="I36" s="88">
        <f>Úrvinnsla!X287/Úrvinnsla!$V$303*100</f>
        <v>3.4298417728320914</v>
      </c>
      <c r="J36" s="87">
        <f>Úrvinnsla!Q312/Úrvinnsla!$P$328*-100</f>
        <v>-3.5086023583993811</v>
      </c>
      <c r="K36" s="88">
        <f>Úrvinnsla!R312/Úrvinnsla!$P$328*100</f>
        <v>3.0156582254011211</v>
      </c>
      <c r="L36" s="87">
        <f>Úrvinnsla!W312/Úrvinnsla!$V$328*-100</f>
        <v>-3.5973868125189914</v>
      </c>
      <c r="M36" s="88">
        <f>Úrvinnsla!X312/Úrvinnsla!$V$328*100</f>
        <v>3.462473412336676</v>
      </c>
      <c r="N36" s="87">
        <f>Úrvinnsla!Q337/Úrvinnsla!$P$353*-100</f>
        <v>-3.5696916642349965</v>
      </c>
      <c r="O36" s="88">
        <f>Úrvinnsla!R337/Úrvinnsla!$P$353*100</f>
        <v>2.9277307654897382</v>
      </c>
      <c r="P36" s="87">
        <f>Úrvinnsla!W337/Úrvinnsla!$V$353*-100</f>
        <v>-3.7840308664808182</v>
      </c>
      <c r="Q36" s="88">
        <f>Úrvinnsla!X337/Úrvinnsla!$V$353*100</f>
        <v>3.5446532482881188</v>
      </c>
      <c r="R36" s="87">
        <f>Úrvinnsla!Q362/Úrvinnsla!$P$378*-100</f>
        <v>-3.5693501454898158</v>
      </c>
      <c r="S36" s="88">
        <f>Úrvinnsla!R362/Úrvinnsla!$P$378*100</f>
        <v>3.0649854510184289</v>
      </c>
      <c r="T36" s="87">
        <f>Úrvinnsla!W362/Úrvinnsla!$V$378*-100</f>
        <v>-3.9884852622587919</v>
      </c>
      <c r="U36" s="88">
        <f>Úrvinnsla!X362/Úrvinnsla!$V$378*100</f>
        <v>3.6075176814472627</v>
      </c>
      <c r="V36" s="87">
        <f>Úrvinnsla!Q387/Úrvinnsla!$P$403*-100</f>
        <v>-3.7482117310443495</v>
      </c>
      <c r="W36" s="88">
        <f>Úrvinnsla!R387/Úrvinnsla!$P$403*100</f>
        <v>3.023366714353839</v>
      </c>
      <c r="X36" s="87">
        <f>Úrvinnsla!W387/Úrvinnsla!$V$403*-100</f>
        <v>-4.2714880183670543</v>
      </c>
      <c r="Y36" s="88">
        <f>Úrvinnsla!X387/Úrvinnsla!$V$403*100</f>
        <v>3.7442961687473097</v>
      </c>
      <c r="Z36" s="87">
        <f>Úrvinnsla!Q412/Úrvinnsla!$P$428*-100</f>
        <v>-3.6457357075913777</v>
      </c>
      <c r="AA36" s="88">
        <f>Úrvinnsla!R412/Úrvinnsla!$P$428*100</f>
        <v>3.1771321462043112</v>
      </c>
      <c r="AB36" s="87">
        <f>Úrvinnsla!W412/Úrvinnsla!$V$428*-100</f>
        <v>-4.4264421231907809</v>
      </c>
      <c r="AC36" s="88">
        <f>Úrvinnsla!X412/Úrvinnsla!$V$428*100</f>
        <v>3.8569599793832334</v>
      </c>
      <c r="AD36" s="87">
        <f>Úrvinnsla!Q437/Úrvinnsla!$P$453*-100</f>
        <v>-3.6688704721109975</v>
      </c>
      <c r="AE36" s="88">
        <f>Úrvinnsla!R437/Úrvinnsla!$P$453*100</f>
        <v>3.1846540646242669</v>
      </c>
      <c r="AF36" s="87">
        <f>Úrvinnsla!W437/Úrvinnsla!$V$453*-100</f>
        <v>-4.4840635590194822</v>
      </c>
      <c r="AG36" s="88">
        <f>Úrvinnsla!X437/Úrvinnsla!$V$453*100</f>
        <v>3.9103736536549727</v>
      </c>
      <c r="AH36" s="87">
        <f>Úrvinnsla!Q462/Úrvinnsla!$P$478*-100</f>
        <v>-3.8341013824884791</v>
      </c>
      <c r="AI36" s="88">
        <f>Úrvinnsla!R462/Úrvinnsla!$P$478*100</f>
        <v>3.317972350230415</v>
      </c>
      <c r="AJ36" s="87">
        <f>Úrvinnsla!W462/Úrvinnsla!$V$478*-100</f>
        <v>-4.347437037679776</v>
      </c>
      <c r="AK36" s="88">
        <f>Úrvinnsla!X462/Úrvinnsla!$V$478*100</f>
        <v>3.8471550359009954</v>
      </c>
      <c r="AL36" s="87">
        <f>Úrvinnsla!Q487/Úrvinnsla!$P$503*-100</f>
        <v>-3.8709092557338414</v>
      </c>
      <c r="AM36" s="88">
        <f>Úrvinnsla!R487/Úrvinnsla!$P$503*100</f>
        <v>3.3088568579457891</v>
      </c>
      <c r="AN36" s="87">
        <f>Úrvinnsla!W487/Úrvinnsla!$V$503*-100</f>
        <v>-4.2663349705513385</v>
      </c>
      <c r="AO36" s="88">
        <f>Úrvinnsla!X487/Úrvinnsla!$V$503*100</f>
        <v>3.8402861942123279</v>
      </c>
      <c r="AP36" s="10"/>
      <c r="AQ36" s="10"/>
    </row>
    <row r="37" spans="1:43" x14ac:dyDescent="0.35">
      <c r="A37" s="83" t="s">
        <v>20</v>
      </c>
      <c r="B37" s="87">
        <f>Úrvinnsla!Q263/Úrvinnsla!$P$278*-100</f>
        <v>-3.2528243085313595</v>
      </c>
      <c r="C37" s="88">
        <f>Úrvinnsla!R263/Úrvinnsla!$P$278*100</f>
        <v>2.7463965718737828</v>
      </c>
      <c r="D37" s="87">
        <f>Úrvinnsla!W263/Úrvinnsla!$V$278*-100</f>
        <v>-3.668088623208444</v>
      </c>
      <c r="E37" s="88">
        <f>Úrvinnsla!X263/Úrvinnsla!$V$278*100</f>
        <v>3.4875736740229355</v>
      </c>
      <c r="F37" s="87">
        <f>Úrvinnsla!Q288/Úrvinnsla!$P$303*-100</f>
        <v>-3.2538379839721929</v>
      </c>
      <c r="G37" s="88">
        <f>Úrvinnsla!R288/Úrvinnsla!$P$303*100</f>
        <v>3.0028000386212224</v>
      </c>
      <c r="H37" s="87">
        <f>Úrvinnsla!W288/Úrvinnsla!$V$303*-100</f>
        <v>-3.6960613625407235</v>
      </c>
      <c r="I37" s="88">
        <f>Úrvinnsla!X288/Úrvinnsla!$V$303*100</f>
        <v>3.514282819164126</v>
      </c>
      <c r="J37" s="87">
        <f>Úrvinnsla!Q313/Úrvinnsla!$P$328*-100</f>
        <v>-3.3732843611057413</v>
      </c>
      <c r="K37" s="88">
        <f>Úrvinnsla!R313/Úrvinnsla!$P$328*100</f>
        <v>3.0543205103421611</v>
      </c>
      <c r="L37" s="87">
        <f>Úrvinnsla!W313/Úrvinnsla!$V$328*-100</f>
        <v>-3.6353691886964445</v>
      </c>
      <c r="M37" s="88">
        <f>Úrvinnsla!X313/Úrvinnsla!$V$328*100</f>
        <v>3.4655120024308719</v>
      </c>
      <c r="N37" s="87">
        <f>Úrvinnsla!Q338/Úrvinnsla!$P$353*-100</f>
        <v>-3.4529715008267683</v>
      </c>
      <c r="O37" s="88">
        <f>Úrvinnsla!R338/Úrvinnsla!$P$353*100</f>
        <v>3.1125376908861009</v>
      </c>
      <c r="P37" s="87">
        <f>Úrvinnsla!W338/Úrvinnsla!$V$353*-100</f>
        <v>-3.5696134773207753</v>
      </c>
      <c r="Q37" s="88">
        <f>Úrvinnsla!X338/Úrvinnsla!$V$353*100</f>
        <v>3.379855591542392</v>
      </c>
      <c r="R37" s="87">
        <f>Úrvinnsla!Q363/Úrvinnsla!$P$378*-100</f>
        <v>-3.6081474296799225</v>
      </c>
      <c r="S37" s="88">
        <f>Úrvinnsla!R363/Úrvinnsla!$P$378*100</f>
        <v>3.1134820562560619</v>
      </c>
      <c r="T37" s="87">
        <f>Úrvinnsla!W363/Úrvinnsla!$V$378*-100</f>
        <v>-3.5788490582209493</v>
      </c>
      <c r="U37" s="88">
        <f>Úrvinnsla!X363/Úrvinnsla!$V$378*100</f>
        <v>3.3196492379170621</v>
      </c>
      <c r="V37" s="87">
        <f>Úrvinnsla!Q388/Úrvinnsla!$P$403*-100</f>
        <v>-3.5765379113018603</v>
      </c>
      <c r="W37" s="88">
        <f>Úrvinnsla!R388/Úrvinnsla!$P$403*100</f>
        <v>3.214115402956605</v>
      </c>
      <c r="X37" s="87">
        <f>Úrvinnsla!W388/Úrvinnsla!$V$403*-100</f>
        <v>-3.7325297747166024</v>
      </c>
      <c r="Y37" s="88">
        <f>Úrvinnsla!X388/Úrvinnsla!$V$403*100</f>
        <v>3.3158272348974025</v>
      </c>
      <c r="Z37" s="87">
        <f>Úrvinnsla!Q413/Úrvinnsla!$P$428*-100</f>
        <v>-3.5895032802249296</v>
      </c>
      <c r="AA37" s="88">
        <f>Úrvinnsla!R413/Úrvinnsla!$P$428*100</f>
        <v>3.1396438612933459</v>
      </c>
      <c r="AB37" s="87">
        <f>Úrvinnsla!W413/Úrvinnsla!$V$428*-100</f>
        <v>-3.9169054682050808</v>
      </c>
      <c r="AC37" s="88">
        <f>Úrvinnsla!X413/Úrvinnsla!$V$428*100</f>
        <v>3.3631099943696054</v>
      </c>
      <c r="AD37" s="87">
        <f>Úrvinnsla!Q438/Úrvinnsla!$P$453*-100</f>
        <v>-3.7899245739826801</v>
      </c>
      <c r="AE37" s="88">
        <f>Úrvinnsla!R438/Úrvinnsla!$P$453*100</f>
        <v>3.2498370425551726</v>
      </c>
      <c r="AF37" s="87">
        <f>Úrvinnsla!W438/Úrvinnsla!$V$453*-100</f>
        <v>-4.0688318036766686</v>
      </c>
      <c r="AG37" s="88">
        <f>Úrvinnsla!X438/Úrvinnsla!$V$453*100</f>
        <v>3.452575150905985</v>
      </c>
      <c r="AH37" s="87">
        <f>Úrvinnsla!Q463/Úrvinnsla!$P$478*-100</f>
        <v>-3.9262672811059907</v>
      </c>
      <c r="AI37" s="88">
        <f>Úrvinnsla!R463/Úrvinnsla!$P$478*100</f>
        <v>3.225806451612903</v>
      </c>
      <c r="AJ37" s="87">
        <f>Úrvinnsla!W463/Úrvinnsla!$V$478*-100</f>
        <v>-4.2083342371851886</v>
      </c>
      <c r="AK37" s="88">
        <f>Úrvinnsla!X463/Úrvinnsla!$V$478*100</f>
        <v>3.5803379682856464</v>
      </c>
      <c r="AL37" s="87">
        <f>Úrvinnsla!Q488/Úrvinnsla!$P$503*-100</f>
        <v>-4.0068896745535305</v>
      </c>
      <c r="AM37" s="88">
        <f>Úrvinnsla!R488/Úrvinnsla!$P$503*100</f>
        <v>3.317922219200435</v>
      </c>
      <c r="AN37" s="87">
        <f>Úrvinnsla!W488/Úrvinnsla!$V$503*-100</f>
        <v>-4.3399566243541496</v>
      </c>
      <c r="AO37" s="88">
        <f>Úrvinnsla!X488/Úrvinnsla!$V$503*100</f>
        <v>3.6755012651230037</v>
      </c>
      <c r="AP37" s="10"/>
      <c r="AQ37" s="10"/>
    </row>
    <row r="38" spans="1:43" x14ac:dyDescent="0.35">
      <c r="A38" s="83" t="s">
        <v>21</v>
      </c>
      <c r="B38" s="87">
        <f>Úrvinnsla!Q264/Úrvinnsla!$P$278*-100</f>
        <v>-3.1359563693026877</v>
      </c>
      <c r="C38" s="88">
        <f>Úrvinnsla!R264/Úrvinnsla!$P$278*100</f>
        <v>2.795091546552396</v>
      </c>
      <c r="D38" s="87">
        <f>Úrvinnsla!W264/Úrvinnsla!$V$278*-100</f>
        <v>-3.3434102722637693</v>
      </c>
      <c r="E38" s="88">
        <f>Úrvinnsla!X264/Úrvinnsla!$V$278*100</f>
        <v>3.2607648738414889</v>
      </c>
      <c r="F38" s="87">
        <f>Úrvinnsla!Q289/Úrvinnsla!$P$303*-100</f>
        <v>-3.0993530945254419</v>
      </c>
      <c r="G38" s="88">
        <f>Úrvinnsla!R289/Úrvinnsla!$P$303*100</f>
        <v>2.7034855653181422</v>
      </c>
      <c r="H38" s="87">
        <f>Úrvinnsla!W289/Úrvinnsla!$V$303*-100</f>
        <v>-3.2907443401469583</v>
      </c>
      <c r="I38" s="88">
        <f>Úrvinnsla!X289/Úrvinnsla!$V$303*100</f>
        <v>3.22503385318312</v>
      </c>
      <c r="J38" s="87">
        <f>Úrvinnsla!Q314/Úrvinnsla!$P$328*-100</f>
        <v>-3.0929827952832012</v>
      </c>
      <c r="K38" s="88">
        <f>Úrvinnsla!R314/Úrvinnsla!$P$328*100</f>
        <v>2.745022230813841</v>
      </c>
      <c r="L38" s="87">
        <f>Úrvinnsla!W314/Úrvinnsla!$V$328*-100</f>
        <v>-3.341537526587663</v>
      </c>
      <c r="M38" s="88">
        <f>Úrvinnsla!X314/Úrvinnsla!$V$328*100</f>
        <v>3.2768155575812821</v>
      </c>
      <c r="N38" s="87">
        <f>Úrvinnsla!Q339/Úrvinnsla!$P$353*-100</f>
        <v>-3.0444509288979673</v>
      </c>
      <c r="O38" s="88">
        <f>Úrvinnsla!R339/Úrvinnsla!$P$353*100</f>
        <v>2.7721038809454335</v>
      </c>
      <c r="P38" s="87">
        <f>Úrvinnsla!W339/Úrvinnsla!$V$353*-100</f>
        <v>-3.4288738726547154</v>
      </c>
      <c r="Q38" s="88">
        <f>Úrvinnsla!X339/Úrvinnsla!$V$353*100</f>
        <v>3.3167032048332628</v>
      </c>
      <c r="R38" s="87">
        <f>Úrvinnsla!Q364/Úrvinnsla!$P$378*-100</f>
        <v>-3.1619786614936953</v>
      </c>
      <c r="S38" s="88">
        <f>Úrvinnsla!R364/Úrvinnsla!$P$378*100</f>
        <v>2.8322017458777884</v>
      </c>
      <c r="T38" s="87">
        <f>Úrvinnsla!W364/Úrvinnsla!$V$378*-100</f>
        <v>-3.518556283600661</v>
      </c>
      <c r="U38" s="88">
        <f>Úrvinnsla!X364/Úrvinnsla!$V$378*100</f>
        <v>3.3317669034044726</v>
      </c>
      <c r="V38" s="87">
        <f>Úrvinnsla!Q389/Úrvinnsla!$P$403*-100</f>
        <v>-3.2808774439675723</v>
      </c>
      <c r="W38" s="88">
        <f>Úrvinnsla!R389/Úrvinnsla!$P$403*100</f>
        <v>2.9852169766332857</v>
      </c>
      <c r="X38" s="87">
        <f>Úrvinnsla!W389/Úrvinnsla!$V$403*-100</f>
        <v>-3.7107188979767542</v>
      </c>
      <c r="Y38" s="88">
        <f>Úrvinnsla!X389/Úrvinnsla!$V$403*100</f>
        <v>3.3476825943463915</v>
      </c>
      <c r="Z38" s="87">
        <f>Úrvinnsla!Q414/Úrvinnsla!$P$428*-100</f>
        <v>-3.5145267104029996</v>
      </c>
      <c r="AA38" s="88">
        <f>Úrvinnsla!R414/Úrvinnsla!$P$428*100</f>
        <v>3.1583880037488283</v>
      </c>
      <c r="AB38" s="87">
        <f>Úrvinnsla!W414/Úrvinnsla!$V$428*-100</f>
        <v>-3.8236258056925805</v>
      </c>
      <c r="AC38" s="88">
        <f>Úrvinnsla!X414/Úrvinnsla!$V$428*100</f>
        <v>3.3645105899028271</v>
      </c>
      <c r="AD38" s="87">
        <f>Úrvinnsla!Q439/Úrvinnsla!$P$453*-100</f>
        <v>-3.6502467641307388</v>
      </c>
      <c r="AE38" s="88">
        <f>Úrvinnsla!R439/Úrvinnsla!$P$453*100</f>
        <v>3.1939659186143965</v>
      </c>
      <c r="AF38" s="87">
        <f>Úrvinnsla!W439/Úrvinnsla!$V$453*-100</f>
        <v>-3.8425414819819079</v>
      </c>
      <c r="AG38" s="88">
        <f>Úrvinnsla!X439/Úrvinnsla!$V$453*100</f>
        <v>3.3177346800902967</v>
      </c>
      <c r="AH38" s="87">
        <f>Úrvinnsla!Q464/Úrvinnsla!$P$478*-100</f>
        <v>-3.7142857142857144</v>
      </c>
      <c r="AI38" s="88">
        <f>Úrvinnsla!R464/Úrvinnsla!$P$478*100</f>
        <v>3.1336405529953919</v>
      </c>
      <c r="AJ38" s="87">
        <f>Úrvinnsla!W464/Úrvinnsla!$V$478*-100</f>
        <v>-3.7625545022668607</v>
      </c>
      <c r="AK38" s="88">
        <f>Úrvinnsla!X464/Úrvinnsla!$V$478*100</f>
        <v>3.3053862339747067</v>
      </c>
      <c r="AL38" s="87">
        <f>Úrvinnsla!Q489/Úrvinnsla!$P$503*-100</f>
        <v>-3.9706282295349471</v>
      </c>
      <c r="AM38" s="88">
        <f>Úrvinnsla!R489/Úrvinnsla!$P$503*100</f>
        <v>3.2635300516725594</v>
      </c>
      <c r="AN38" s="87">
        <f>Úrvinnsla!W489/Úrvinnsla!$V$503*-100</f>
        <v>-3.737162722459654</v>
      </c>
      <c r="AO38" s="88">
        <f>Úrvinnsla!X489/Úrvinnsla!$V$503*100</f>
        <v>3.2733728817163148</v>
      </c>
      <c r="AP38" s="10"/>
      <c r="AQ38" s="10"/>
    </row>
    <row r="39" spans="1:43" x14ac:dyDescent="0.35">
      <c r="A39" s="83" t="s">
        <v>22</v>
      </c>
      <c r="B39" s="87">
        <f>Úrvinnsla!Q265/Úrvinnsla!$P$278*-100</f>
        <v>-3.4476042072458122</v>
      </c>
      <c r="C39" s="88">
        <f>Úrvinnsla!R265/Úrvinnsla!$P$278*100</f>
        <v>3.0093494351382937</v>
      </c>
      <c r="D39" s="87">
        <f>Úrvinnsla!W265/Úrvinnsla!$V$278*-100</f>
        <v>-3.2150924168186492</v>
      </c>
      <c r="E39" s="88">
        <f>Úrvinnsla!X265/Úrvinnsla!$V$278*100</f>
        <v>3.1647595049975608</v>
      </c>
      <c r="F39" s="87">
        <f>Úrvinnsla!Q290/Úrvinnsla!$P$303*-100</f>
        <v>-3.5917736796369608</v>
      </c>
      <c r="G39" s="88">
        <f>Úrvinnsla!R290/Úrvinnsla!$P$303*100</f>
        <v>3.0221106498020665</v>
      </c>
      <c r="H39" s="87">
        <f>Úrvinnsla!W290/Úrvinnsla!$V$303*-100</f>
        <v>-3.2523620463596701</v>
      </c>
      <c r="I39" s="88">
        <f>Úrvinnsla!X290/Úrvinnsla!$V$303*100</f>
        <v>3.2075315272161169</v>
      </c>
      <c r="J39" s="87">
        <f>Úrvinnsla!Q315/Úrvinnsla!$P$328*-100</f>
        <v>-3.5279335008699015</v>
      </c>
      <c r="K39" s="88">
        <f>Úrvinnsla!R315/Úrvinnsla!$P$328*100</f>
        <v>2.9286680842837813</v>
      </c>
      <c r="L39" s="87">
        <f>Úrvinnsla!W315/Úrvinnsla!$V$328*-100</f>
        <v>-3.2689152233363714</v>
      </c>
      <c r="M39" s="88">
        <f>Úrvinnsla!X315/Úrvinnsla!$V$328*100</f>
        <v>3.179580674567001</v>
      </c>
      <c r="N39" s="87">
        <f>Úrvinnsla!Q340/Úrvinnsla!$P$353*-100</f>
        <v>-3.2195311740103101</v>
      </c>
      <c r="O39" s="88">
        <f>Úrvinnsla!R340/Úrvinnsla!$P$353*100</f>
        <v>2.9471841260577767</v>
      </c>
      <c r="P39" s="87">
        <f>Úrvinnsla!W340/Úrvinnsla!$V$353*-100</f>
        <v>-3.3136959483233044</v>
      </c>
      <c r="Q39" s="88">
        <f>Úrvinnsla!X340/Úrvinnsla!$V$353*100</f>
        <v>3.2183659169576191</v>
      </c>
      <c r="R39" s="87">
        <f>Úrvinnsla!Q365/Úrvinnsla!$P$378*-100</f>
        <v>-3.2007759456838021</v>
      </c>
      <c r="S39" s="88">
        <f>Úrvinnsla!R365/Úrvinnsla!$P$378*100</f>
        <v>2.8516003879728422</v>
      </c>
      <c r="T39" s="87">
        <f>Úrvinnsla!W365/Úrvinnsla!$V$378*-100</f>
        <v>-3.3740309562020281</v>
      </c>
      <c r="U39" s="88">
        <f>Úrvinnsla!X365/Úrvinnsla!$V$378*100</f>
        <v>3.2159101992321539</v>
      </c>
      <c r="V39" s="87">
        <f>Úrvinnsla!Q390/Úrvinnsla!$P$403*-100</f>
        <v>-2.9661421077730088</v>
      </c>
      <c r="W39" s="88">
        <f>Úrvinnsla!R390/Úrvinnsla!$P$403*100</f>
        <v>2.7563185503099668</v>
      </c>
      <c r="X39" s="87">
        <f>Úrvinnsla!W390/Úrvinnsla!$V$403*-100</f>
        <v>-3.3712153824078057</v>
      </c>
      <c r="Y39" s="88">
        <f>Úrvinnsla!X390/Úrvinnsla!$V$403*100</f>
        <v>3.1209642703400773</v>
      </c>
      <c r="Z39" s="87">
        <f>Úrvinnsla!Q415/Úrvinnsla!$P$428*-100</f>
        <v>-2.9615745079662603</v>
      </c>
      <c r="AA39" s="88">
        <f>Úrvinnsla!R415/Úrvinnsla!$P$428*100</f>
        <v>2.6335520149953142</v>
      </c>
      <c r="AB39" s="87">
        <f>Úrvinnsla!W415/Úrvinnsla!$V$428*-100</f>
        <v>-3.3759954732752369</v>
      </c>
      <c r="AC39" s="88">
        <f>Úrvinnsla!X415/Úrvinnsla!$V$428*100</f>
        <v>3.0787891011257984</v>
      </c>
      <c r="AD39" s="87">
        <f>Úrvinnsla!Q440/Úrvinnsla!$P$453*-100</f>
        <v>-2.9332340068907716</v>
      </c>
      <c r="AE39" s="88">
        <f>Úrvinnsla!R440/Úrvinnsla!$P$453*100</f>
        <v>2.6166309712263711</v>
      </c>
      <c r="AF39" s="87">
        <f>Úrvinnsla!W440/Úrvinnsla!$V$453*-100</f>
        <v>-3.4484557882537752</v>
      </c>
      <c r="AG39" s="88">
        <f>Úrvinnsla!X440/Úrvinnsla!$V$453*100</f>
        <v>3.1455453212278996</v>
      </c>
      <c r="AH39" s="87">
        <f>Úrvinnsla!Q465/Úrvinnsla!$P$478*-100</f>
        <v>-3.0691244239631335</v>
      </c>
      <c r="AI39" s="88">
        <f>Úrvinnsla!R465/Úrvinnsla!$P$478*100</f>
        <v>2.6912442396313367</v>
      </c>
      <c r="AJ39" s="87">
        <f>Úrvinnsla!W465/Úrvinnsla!$V$478*-100</f>
        <v>-3.4865181457298422</v>
      </c>
      <c r="AK39" s="88">
        <f>Úrvinnsla!X465/Úrvinnsla!$V$478*100</f>
        <v>3.1882470335582114</v>
      </c>
      <c r="AL39" s="87">
        <f>Úrvinnsla!Q490/Úrvinnsla!$P$503*-100</f>
        <v>-3.2453993291632668</v>
      </c>
      <c r="AM39" s="88">
        <f>Úrvinnsla!R490/Úrvinnsla!$P$503*100</f>
        <v>2.7921312664309674</v>
      </c>
      <c r="AN39" s="87">
        <f>Úrvinnsla!W490/Úrvinnsla!$V$503*-100</f>
        <v>-3.5335736003912315</v>
      </c>
      <c r="AO39" s="88">
        <f>Úrvinnsla!X490/Úrvinnsla!$V$503*100</f>
        <v>3.1933724564648847</v>
      </c>
      <c r="AP39" s="10"/>
      <c r="AQ39" s="10"/>
    </row>
    <row r="40" spans="1:43" x14ac:dyDescent="0.35">
      <c r="A40" s="83" t="s">
        <v>23</v>
      </c>
      <c r="B40" s="87">
        <f>Úrvinnsla!Q266/Úrvinnsla!$P$278*-100</f>
        <v>-3.7884690299961039</v>
      </c>
      <c r="C40" s="88">
        <f>Úrvinnsla!R266/Úrvinnsla!$P$278*100</f>
        <v>3.4670821971172576</v>
      </c>
      <c r="D40" s="87">
        <f>Úrvinnsla!W266/Úrvinnsla!$V$278*-100</f>
        <v>-3.3138940585415262</v>
      </c>
      <c r="E40" s="88">
        <f>Úrvinnsla!X266/Úrvinnsla!$V$278*100</f>
        <v>3.4335123983632485</v>
      </c>
      <c r="F40" s="87">
        <f>Úrvinnsla!Q291/Úrvinnsla!$P$303*-100</f>
        <v>-3.5338418460944285</v>
      </c>
      <c r="G40" s="88">
        <f>Úrvinnsla!R291/Úrvinnsla!$P$303*100</f>
        <v>3.1765955392488174</v>
      </c>
      <c r="H40" s="87">
        <f>Úrvinnsla!W291/Úrvinnsla!$V$303*-100</f>
        <v>-3.2287185533867002</v>
      </c>
      <c r="I40" s="88">
        <f>Úrvinnsla!X291/Úrvinnsla!$V$303*100</f>
        <v>3.3205290001258936</v>
      </c>
      <c r="J40" s="87">
        <f>Úrvinnsla!Q316/Úrvinnsla!$P$328*-100</f>
        <v>-3.4796056446936015</v>
      </c>
      <c r="K40" s="88">
        <f>Úrvinnsla!R316/Úrvinnsla!$P$328*100</f>
        <v>3.0253237966363811</v>
      </c>
      <c r="L40" s="87">
        <f>Úrvinnsla!W316/Úrvinnsla!$V$328*-100</f>
        <v>-3.168034032209055</v>
      </c>
      <c r="M40" s="88">
        <f>Úrvinnsla!X316/Úrvinnsla!$V$328*100</f>
        <v>3.2063202673959283</v>
      </c>
      <c r="N40" s="87">
        <f>Úrvinnsla!Q341/Úrvinnsla!$P$353*-100</f>
        <v>-3.2681645754304061</v>
      </c>
      <c r="O40" s="88">
        <f>Úrvinnsla!R341/Úrvinnsla!$P$353*100</f>
        <v>2.9374574457737572</v>
      </c>
      <c r="P40" s="87">
        <f>Úrvinnsla!W341/Úrvinnsla!$V$353*-100</f>
        <v>-3.0827386483584891</v>
      </c>
      <c r="Q40" s="88">
        <f>Úrvinnsla!X341/Úrvinnsla!$V$353*100</f>
        <v>3.1022858156732194</v>
      </c>
      <c r="R40" s="87">
        <f>Úrvinnsla!Q366/Úrvinnsla!$P$378*-100</f>
        <v>-3.142580019398642</v>
      </c>
      <c r="S40" s="88">
        <f>Úrvinnsla!R366/Úrvinnsla!$P$378*100</f>
        <v>2.8419010669253151</v>
      </c>
      <c r="T40" s="87">
        <f>Úrvinnsla!W366/Úrvinnsla!$V$378*-100</f>
        <v>-3.0696115549329241</v>
      </c>
      <c r="U40" s="88">
        <f>Úrvinnsla!X366/Úrvinnsla!$V$378*100</f>
        <v>3.0031121711605473</v>
      </c>
      <c r="V40" s="87">
        <f>Úrvinnsla!Q391/Úrvinnsla!$P$403*-100</f>
        <v>-3.1092036242250836</v>
      </c>
      <c r="W40" s="88">
        <f>Úrvinnsla!R391/Úrvinnsla!$P$403*100</f>
        <v>2.9089175011921791</v>
      </c>
      <c r="X40" s="87">
        <f>Úrvinnsla!W391/Úrvinnsla!$V$403*-100</f>
        <v>-3.1909886640837999</v>
      </c>
      <c r="Y40" s="88">
        <f>Úrvinnsla!X391/Úrvinnsla!$V$403*100</f>
        <v>3.0084660639977043</v>
      </c>
      <c r="Z40" s="87">
        <f>Úrvinnsla!Q416/Úrvinnsla!$P$428*-100</f>
        <v>-3.2989690721649487</v>
      </c>
      <c r="AA40" s="88">
        <f>Úrvinnsla!R416/Úrvinnsla!$P$428*100</f>
        <v>2.9147141518275537</v>
      </c>
      <c r="AB40" s="87">
        <f>Úrvinnsla!W416/Úrvinnsla!$V$428*-100</f>
        <v>-3.2737519993501238</v>
      </c>
      <c r="AC40" s="88">
        <f>Úrvinnsla!X416/Úrvinnsla!$V$428*100</f>
        <v>3.0440543319019246</v>
      </c>
      <c r="AD40" s="87">
        <f>Úrvinnsla!Q441/Úrvinnsla!$P$453*-100</f>
        <v>-3.2032777726045256</v>
      </c>
      <c r="AE40" s="88">
        <f>Úrvinnsla!R441/Úrvinnsla!$P$453*100</f>
        <v>2.8121799050190894</v>
      </c>
      <c r="AF40" s="87">
        <f>Úrvinnsla!W441/Úrvinnsla!$V$453*-100</f>
        <v>-3.2974124910060585</v>
      </c>
      <c r="AG40" s="88">
        <f>Úrvinnsla!X441/Úrvinnsla!$V$453*100</f>
        <v>3.009331729528141</v>
      </c>
      <c r="AH40" s="87">
        <f>Úrvinnsla!Q466/Úrvinnsla!$P$478*-100</f>
        <v>-2.8940092165898617</v>
      </c>
      <c r="AI40" s="88">
        <f>Úrvinnsla!R466/Úrvinnsla!$P$478*100</f>
        <v>2.8847926267281108</v>
      </c>
      <c r="AJ40" s="87">
        <f>Úrvinnsla!W466/Úrvinnsla!$V$478*-100</f>
        <v>-3.3099958784355406</v>
      </c>
      <c r="AK40" s="88">
        <f>Úrvinnsla!X466/Úrvinnsla!$V$478*100</f>
        <v>3.0656847220113232</v>
      </c>
      <c r="AL40" s="87">
        <f>Úrvinnsla!Q491/Úrvinnsla!$P$503*-100</f>
        <v>-2.9643731302692413</v>
      </c>
      <c r="AM40" s="88">
        <f>Úrvinnsla!R491/Úrvinnsla!$P$503*100</f>
        <v>2.7740005439216753</v>
      </c>
      <c r="AN40" s="87">
        <f>Úrvinnsla!W491/Úrvinnsla!$V$503*-100</f>
        <v>-3.3382237247772748</v>
      </c>
      <c r="AO40" s="88">
        <f>Úrvinnsla!X491/Úrvinnsla!$V$503*100</f>
        <v>3.0649996810614275</v>
      </c>
      <c r="AP40" s="10"/>
      <c r="AQ40" s="10"/>
    </row>
    <row r="41" spans="1:43" x14ac:dyDescent="0.35">
      <c r="A41" s="83" t="s">
        <v>24</v>
      </c>
      <c r="B41" s="87">
        <f>Úrvinnsla!Q267/Úrvinnsla!$P$278*-100</f>
        <v>-3.5255161667315931</v>
      </c>
      <c r="C41" s="88">
        <f>Úrvinnsla!R267/Úrvinnsla!$P$278*100</f>
        <v>3.4476042072458122</v>
      </c>
      <c r="D41" s="87">
        <f>Úrvinnsla!W267/Úrvinnsla!$V$278*-100</f>
        <v>-3.3213507862187241</v>
      </c>
      <c r="E41" s="88">
        <f>Úrvinnsla!X267/Úrvinnsla!$V$278*100</f>
        <v>3.3353321506134708</v>
      </c>
      <c r="F41" s="87">
        <f>Úrvinnsla!Q292/Úrvinnsla!$P$303*-100</f>
        <v>-3.6786714299507577</v>
      </c>
      <c r="G41" s="88">
        <f>Úrvinnsla!R292/Úrvinnsla!$P$303*100</f>
        <v>3.485565318142319</v>
      </c>
      <c r="H41" s="87">
        <f>Úrvinnsla!W292/Úrvinnsla!$V$303*-100</f>
        <v>-3.3103960745660501</v>
      </c>
      <c r="I41" s="88">
        <f>Úrvinnsla!X292/Úrvinnsla!$V$303*100</f>
        <v>3.3214501751767891</v>
      </c>
      <c r="J41" s="87">
        <f>Úrvinnsla!Q317/Úrvinnsla!$P$328*-100</f>
        <v>-3.6825826406340614</v>
      </c>
      <c r="K41" s="88">
        <f>Úrvinnsla!R317/Úrvinnsla!$P$328*100</f>
        <v>3.4699400734583414</v>
      </c>
      <c r="L41" s="87">
        <f>Úrvinnsla!W317/Úrvinnsla!$V$328*-100</f>
        <v>-3.2436949255545424</v>
      </c>
      <c r="M41" s="88">
        <f>Úrvinnsla!X317/Úrvinnsla!$V$328*100</f>
        <v>3.3211789729565484</v>
      </c>
      <c r="N41" s="87">
        <f>Úrvinnsla!Q342/Úrvinnsla!$P$353*-100</f>
        <v>-3.7350452290633203</v>
      </c>
      <c r="O41" s="88">
        <f>Úrvinnsla!R342/Úrvinnsla!$P$353*100</f>
        <v>3.3946114191226533</v>
      </c>
      <c r="P41" s="87">
        <f>Úrvinnsla!W342/Úrvinnsla!$V$353*-100</f>
        <v>-3.2207717221655856</v>
      </c>
      <c r="Q41" s="88">
        <f>Úrvinnsla!X342/Úrvinnsla!$V$353*100</f>
        <v>3.2896378962436357</v>
      </c>
      <c r="R41" s="87">
        <f>Úrvinnsla!Q367/Úrvinnsla!$P$378*-100</f>
        <v>-3.6372453928225026</v>
      </c>
      <c r="S41" s="88">
        <f>Úrvinnsla!R367/Úrvinnsla!$P$378*100</f>
        <v>3.2298739088263821</v>
      </c>
      <c r="T41" s="87">
        <f>Úrvinnsla!W367/Úrvinnsla!$V$378*-100</f>
        <v>-3.2377811076728471</v>
      </c>
      <c r="U41" s="88">
        <f>Úrvinnsla!X367/Úrvinnsla!$V$378*100</f>
        <v>3.2889117449733858</v>
      </c>
      <c r="V41" s="87">
        <f>Úrvinnsla!Q392/Úrvinnsla!$P$403*-100</f>
        <v>-3.3953266571292322</v>
      </c>
      <c r="W41" s="88">
        <f>Úrvinnsla!R392/Úrvinnsla!$P$403*100</f>
        <v>3.233190271816881</v>
      </c>
      <c r="X41" s="87">
        <f>Úrvinnsla!W392/Úrvinnsla!$V$403*-100</f>
        <v>-3.1786482996125702</v>
      </c>
      <c r="Y41" s="88">
        <f>Úrvinnsla!X392/Úrvinnsla!$V$403*100</f>
        <v>3.19845027981059</v>
      </c>
      <c r="Z41" s="87">
        <f>Úrvinnsla!Q417/Úrvinnsla!$P$428*-100</f>
        <v>-3.205248359887535</v>
      </c>
      <c r="AA41" s="88">
        <f>Úrvinnsla!R417/Úrvinnsla!$P$428*100</f>
        <v>3.0740393626991565</v>
      </c>
      <c r="AB41" s="87">
        <f>Úrvinnsla!W417/Úrvinnsla!$V$428*-100</f>
        <v>-3.1208069671224208</v>
      </c>
      <c r="AC41" s="88">
        <f>Úrvinnsla!X417/Úrvinnsla!$V$428*100</f>
        <v>3.0670240986467445</v>
      </c>
      <c r="AD41" s="87">
        <f>Úrvinnsla!Q442/Úrvinnsla!$P$453*-100</f>
        <v>-3.2312133345749139</v>
      </c>
      <c r="AE41" s="88">
        <f>Úrvinnsla!R442/Úrvinnsla!$P$453*100</f>
        <v>2.8773628829499955</v>
      </c>
      <c r="AF41" s="87">
        <f>Úrvinnsla!W442/Úrvinnsla!$V$453*-100</f>
        <v>-3.084578753975185</v>
      </c>
      <c r="AG41" s="88">
        <f>Úrvinnsla!X442/Úrvinnsla!$V$453*100</f>
        <v>2.9645679887074539</v>
      </c>
      <c r="AH41" s="87">
        <f>Úrvinnsla!Q467/Úrvinnsla!$P$478*-100</f>
        <v>-3.1981566820276495</v>
      </c>
      <c r="AI41" s="88">
        <f>Úrvinnsla!R467/Úrvinnsla!$P$478*100</f>
        <v>2.7834101382488479</v>
      </c>
      <c r="AJ41" s="87">
        <f>Úrvinnsla!W467/Úrvinnsla!$V$478*-100</f>
        <v>-2.9984381439944467</v>
      </c>
      <c r="AK41" s="88">
        <f>Úrvinnsla!X467/Úrvinnsla!$V$478*100</f>
        <v>2.889162454717022</v>
      </c>
      <c r="AL41" s="87">
        <f>Úrvinnsla!Q492/Úrvinnsla!$P$503*-100</f>
        <v>-3.1638110778714532</v>
      </c>
      <c r="AM41" s="88">
        <f>Úrvinnsla!R492/Úrvinnsla!$P$503*100</f>
        <v>2.7286737376484451</v>
      </c>
      <c r="AN41" s="87">
        <f>Úrvinnsla!W492/Úrvinnsla!$V$503*-100</f>
        <v>-2.9629393378835238</v>
      </c>
      <c r="AO41" s="88">
        <f>Úrvinnsla!X492/Úrvinnsla!$V$503*100</f>
        <v>2.7952308052135826</v>
      </c>
      <c r="AP41" s="10"/>
      <c r="AQ41" s="10"/>
    </row>
    <row r="42" spans="1:43" x14ac:dyDescent="0.35">
      <c r="A42" s="83" t="s">
        <v>25</v>
      </c>
      <c r="B42" s="87">
        <f>Úrvinnsla!Q268/Úrvinnsla!$P$278*-100</f>
        <v>-3.7884690299961039</v>
      </c>
      <c r="C42" s="88">
        <f>Úrvinnsla!R268/Úrvinnsla!$P$278*100</f>
        <v>2.7074405921308919</v>
      </c>
      <c r="D42" s="87">
        <f>Úrvinnsla!W268/Úrvinnsla!$V$278*-100</f>
        <v>-3.0827355005483801</v>
      </c>
      <c r="E42" s="88">
        <f>Úrvinnsla!X268/Úrvinnsla!$V$278*100</f>
        <v>3.0230816791307942</v>
      </c>
      <c r="F42" s="87">
        <f>Úrvinnsla!Q293/Úrvinnsla!$P$303*-100</f>
        <v>-3.6400502075890704</v>
      </c>
      <c r="G42" s="88">
        <f>Úrvinnsla!R293/Úrvinnsla!$P$303*100</f>
        <v>2.74210678767983</v>
      </c>
      <c r="H42" s="87">
        <f>Úrvinnsla!W293/Úrvinnsla!$V$303*-100</f>
        <v>-3.0890070040009703</v>
      </c>
      <c r="I42" s="88">
        <f>Úrvinnsla!X293/Úrvinnsla!$V$303*100</f>
        <v>3.0711976196836686</v>
      </c>
      <c r="J42" s="87">
        <f>Úrvinnsla!Q318/Úrvinnsla!$P$328*-100</f>
        <v>-3.5859269282814612</v>
      </c>
      <c r="K42" s="88">
        <f>Úrvinnsla!R318/Úrvinnsla!$P$328*100</f>
        <v>3.0349893678716411</v>
      </c>
      <c r="L42" s="87">
        <f>Úrvinnsla!W318/Úrvinnsla!$V$328*-100</f>
        <v>-3.1406867213612881</v>
      </c>
      <c r="M42" s="88">
        <f>Úrvinnsla!X318/Úrvinnsla!$V$328*100</f>
        <v>3.1267092069279858</v>
      </c>
      <c r="N42" s="87">
        <f>Úrvinnsla!Q343/Úrvinnsla!$P$353*-100</f>
        <v>-3.6377784262231301</v>
      </c>
      <c r="O42" s="88">
        <f>Úrvinnsla!R343/Úrvinnsla!$P$353*100</f>
        <v>3.1514444120221765</v>
      </c>
      <c r="P42" s="87">
        <f>Úrvinnsla!W343/Úrvinnsla!$V$353*-100</f>
        <v>-3.1789708566771622</v>
      </c>
      <c r="Q42" s="88">
        <f>Úrvinnsla!X343/Úrvinnsla!$V$353*100</f>
        <v>3.1452895837656265</v>
      </c>
      <c r="R42" s="87">
        <f>Úrvinnsla!Q368/Úrvinnsla!$P$378*-100</f>
        <v>-3.6178467507274492</v>
      </c>
      <c r="S42" s="88">
        <f>Úrvinnsla!R368/Úrvinnsla!$P$378*100</f>
        <v>3.1231813773035886</v>
      </c>
      <c r="T42" s="87">
        <f>Úrvinnsla!W368/Úrvinnsla!$V$378*-100</f>
        <v>-3.1532530020777361</v>
      </c>
      <c r="U42" s="88">
        <f>Úrvinnsla!X368/Úrvinnsla!$V$378*100</f>
        <v>3.1003490478766009</v>
      </c>
      <c r="V42" s="87">
        <f>Úrvinnsla!Q393/Úrvinnsla!$P$403*-100</f>
        <v>-3.3571769194086789</v>
      </c>
      <c r="W42" s="88">
        <f>Úrvinnsla!R393/Úrvinnsla!$P$403*100</f>
        <v>3.223652837386743</v>
      </c>
      <c r="X42" s="87">
        <f>Úrvinnsla!W393/Úrvinnsla!$V$403*-100</f>
        <v>-3.1143636102740708</v>
      </c>
      <c r="Y42" s="88">
        <f>Úrvinnsla!X393/Úrvinnsla!$V$403*100</f>
        <v>3.0650021523891522</v>
      </c>
      <c r="Z42" s="87">
        <f>Úrvinnsla!Q418/Úrvinnsla!$P$428*-100</f>
        <v>-3.3458294283036554</v>
      </c>
      <c r="AA42" s="88">
        <f>Úrvinnsla!R418/Úrvinnsla!$P$428*100</f>
        <v>3.2333645735707592</v>
      </c>
      <c r="AB42" s="87">
        <f>Úrvinnsla!W418/Úrvinnsla!$V$428*-100</f>
        <v>-3.0849517214719699</v>
      </c>
      <c r="AC42" s="88">
        <f>Úrvinnsla!X418/Úrvinnsla!$V$428*100</f>
        <v>3.0320092103162262</v>
      </c>
      <c r="AD42" s="87">
        <f>Úrvinnsla!Q443/Úrvinnsla!$P$453*-100</f>
        <v>-3.3336437284663378</v>
      </c>
      <c r="AE42" s="88">
        <f>Úrvinnsla!R443/Úrvinnsla!$P$453*100</f>
        <v>3.2125896265946552</v>
      </c>
      <c r="AF42" s="87">
        <f>Úrvinnsla!W443/Úrvinnsla!$V$453*-100</f>
        <v>-3.0167465823021193</v>
      </c>
      <c r="AG42" s="88">
        <f>Úrvinnsla!X443/Úrvinnsla!$V$453*100</f>
        <v>3.0153734614180494</v>
      </c>
      <c r="AH42" s="87">
        <f>Úrvinnsla!Q468/Úrvinnsla!$P$478*-100</f>
        <v>-3.4562211981566824</v>
      </c>
      <c r="AI42" s="88">
        <f>Úrvinnsla!R468/Úrvinnsla!$P$478*100</f>
        <v>3.225806451612903</v>
      </c>
      <c r="AJ42" s="87">
        <f>Úrvinnsla!W468/Úrvinnsla!$V$478*-100</f>
        <v>-2.9683398772207643</v>
      </c>
      <c r="AK42" s="88">
        <f>Úrvinnsla!X468/Úrvinnsla!$V$478*100</f>
        <v>2.9856938328380225</v>
      </c>
      <c r="AL42" s="87">
        <f>Úrvinnsla!Q493/Úrvinnsla!$P$503*-100</f>
        <v>-3.3632490254736651</v>
      </c>
      <c r="AM42" s="88">
        <f>Úrvinnsla!R493/Úrvinnsla!$P$503*100</f>
        <v>3.0731574653249929</v>
      </c>
      <c r="AN42" s="87">
        <f>Úrvinnsla!W493/Úrvinnsla!$V$503*-100</f>
        <v>-2.960281516446599</v>
      </c>
      <c r="AO42" s="88">
        <f>Úrvinnsla!X493/Úrvinnsla!$V$503*100</f>
        <v>2.9950989772703109</v>
      </c>
      <c r="AP42" s="10"/>
      <c r="AQ42" s="10"/>
    </row>
    <row r="43" spans="1:43" x14ac:dyDescent="0.35">
      <c r="A43" s="83" t="s">
        <v>26</v>
      </c>
      <c r="B43" s="87">
        <f>Úrvinnsla!Q269/Úrvinnsla!$P$278*-100</f>
        <v>-3.126217374366965</v>
      </c>
      <c r="C43" s="88">
        <f>Úrvinnsla!R269/Úrvinnsla!$P$278*100</f>
        <v>2.6197896377093883</v>
      </c>
      <c r="D43" s="87">
        <f>Úrvinnsla!W269/Úrvinnsla!$V$278*-100</f>
        <v>-2.6166900207234889</v>
      </c>
      <c r="E43" s="88">
        <f>Úrvinnsla!X269/Úrvinnsla!$V$278*100</f>
        <v>2.5623180480772518</v>
      </c>
      <c r="F43" s="87">
        <f>Úrvinnsla!Q294/Úrvinnsla!$P$303*-100</f>
        <v>-3.2345273727913488</v>
      </c>
      <c r="G43" s="88">
        <f>Úrvinnsla!R294/Úrvinnsla!$P$303*100</f>
        <v>2.6552090373660326</v>
      </c>
      <c r="H43" s="87">
        <f>Úrvinnsla!W294/Úrvinnsla!$V$303*-100</f>
        <v>-2.6717147059455706</v>
      </c>
      <c r="I43" s="88">
        <f>Úrvinnsla!X294/Úrvinnsla!$V$303*100</f>
        <v>2.5915724765177126</v>
      </c>
      <c r="J43" s="87">
        <f>Úrvinnsla!Q319/Úrvinnsla!$P$328*-100</f>
        <v>-3.2283007925768414</v>
      </c>
      <c r="K43" s="88">
        <f>Úrvinnsla!R319/Úrvinnsla!$P$328*100</f>
        <v>2.522714092402861</v>
      </c>
      <c r="L43" s="87">
        <f>Úrvinnsla!W319/Úrvinnsla!$V$328*-100</f>
        <v>-2.7025220297781831</v>
      </c>
      <c r="M43" s="88">
        <f>Úrvinnsla!X319/Úrvinnsla!$V$328*100</f>
        <v>2.6432695229413552</v>
      </c>
      <c r="N43" s="87">
        <f>Úrvinnsla!Q344/Úrvinnsla!$P$353*-100</f>
        <v>-3.1514444120221765</v>
      </c>
      <c r="O43" s="88">
        <f>Úrvinnsla!R344/Úrvinnsla!$P$353*100</f>
        <v>2.4997568329928996</v>
      </c>
      <c r="P43" s="87">
        <f>Úrvinnsla!W344/Úrvinnsla!$V$353*-100</f>
        <v>-2.7122446463315981</v>
      </c>
      <c r="Q43" s="88">
        <f>Úrvinnsla!X344/Úrvinnsla!$V$353*100</f>
        <v>2.710440292425623</v>
      </c>
      <c r="R43" s="87">
        <f>Úrvinnsla!Q369/Úrvinnsla!$P$378*-100</f>
        <v>-3.1134820562560619</v>
      </c>
      <c r="S43" s="88">
        <f>Úrvinnsla!R369/Úrvinnsla!$P$378*100</f>
        <v>2.5606207565470416</v>
      </c>
      <c r="T43" s="87">
        <f>Úrvinnsla!W369/Úrvinnsla!$V$378*-100</f>
        <v>-2.7787875832350619</v>
      </c>
      <c r="U43" s="88">
        <f>Úrvinnsla!X369/Úrvinnsla!$V$378*100</f>
        <v>2.7353413191704421</v>
      </c>
      <c r="V43" s="87">
        <f>Úrvinnsla!Q394/Úrvinnsla!$P$403*-100</f>
        <v>-3.5288507391511681</v>
      </c>
      <c r="W43" s="88">
        <f>Úrvinnsla!R394/Úrvinnsla!$P$403*100</f>
        <v>2.508345255126371</v>
      </c>
      <c r="X43" s="87">
        <f>Úrvinnsla!W394/Úrvinnsla!$V$403*-100</f>
        <v>-2.8035586167312383</v>
      </c>
      <c r="Y43" s="88">
        <f>Úrvinnsla!X394/Úrvinnsla!$V$403*100</f>
        <v>2.749892380542402</v>
      </c>
      <c r="Z43" s="87">
        <f>Úrvinnsla!Q419/Úrvinnsla!$P$428*-100</f>
        <v>-3.4208059981255858</v>
      </c>
      <c r="AA43" s="88">
        <f>Úrvinnsla!R419/Úrvinnsla!$P$428*100</f>
        <v>2.5679475164011247</v>
      </c>
      <c r="AB43" s="87">
        <f>Úrvinnsla!W419/Úrvinnsla!$V$428*-100</f>
        <v>-2.7944682078819914</v>
      </c>
      <c r="AC43" s="88">
        <f>Úrvinnsla!X419/Úrvinnsla!$V$428*100</f>
        <v>2.7608539150846942</v>
      </c>
      <c r="AD43" s="87">
        <f>Úrvinnsla!Q444/Úrvinnsla!$P$453*-100</f>
        <v>-3.3429555824564674</v>
      </c>
      <c r="AE43" s="88">
        <f>Úrvinnsla!R444/Úrvinnsla!$P$453*100</f>
        <v>2.8121799050190894</v>
      </c>
      <c r="AF43" s="87">
        <f>Úrvinnsla!W444/Úrvinnsla!$V$453*-100</f>
        <v>-2.8253335310627405</v>
      </c>
      <c r="AG43" s="88">
        <f>Úrvinnsla!X444/Úrvinnsla!$V$453*100</f>
        <v>2.7860622737783345</v>
      </c>
      <c r="AH43" s="87">
        <f>Úrvinnsla!Q469/Úrvinnsla!$P$478*-100</f>
        <v>-3.3732718894009217</v>
      </c>
      <c r="AI43" s="88">
        <f>Úrvinnsla!R469/Úrvinnsla!$P$478*100</f>
        <v>2.8479262672811059</v>
      </c>
      <c r="AJ43" s="87">
        <f>Úrvinnsla!W469/Úrvinnsla!$V$478*-100</f>
        <v>-2.8566237879346623</v>
      </c>
      <c r="AK43" s="88">
        <f>Úrvinnsla!X469/Úrvinnsla!$V$478*100</f>
        <v>2.8007657432916115</v>
      </c>
      <c r="AL43" s="87">
        <f>Úrvinnsla!Q494/Úrvinnsla!$P$503*-100</f>
        <v>-3.3541836642190188</v>
      </c>
      <c r="AM43" s="88">
        <f>Úrvinnsla!R494/Úrvinnsla!$P$503*100</f>
        <v>2.8555887952134893</v>
      </c>
      <c r="AN43" s="87">
        <f>Úrvinnsla!W494/Úrvinnsla!$V$503*-100</f>
        <v>-2.8119750802662073</v>
      </c>
      <c r="AO43" s="88">
        <f>Úrvinnsla!X494/Úrvinnsla!$V$503*100</f>
        <v>2.7574897408092531</v>
      </c>
      <c r="AP43" s="10"/>
      <c r="AQ43" s="10"/>
    </row>
    <row r="44" spans="1:43" x14ac:dyDescent="0.35">
      <c r="A44" s="83" t="s">
        <v>27</v>
      </c>
      <c r="B44" s="87">
        <f>Úrvinnsla!Q270/Úrvinnsla!$P$278*-100</f>
        <v>-2.5710946630307752</v>
      </c>
      <c r="C44" s="88">
        <f>Úrvinnsla!R270/Úrvinnsla!$P$278*100</f>
        <v>2.1425788858589794</v>
      </c>
      <c r="D44" s="87">
        <f>Úrvinnsla!W270/Úrvinnsla!$V$278*-100</f>
        <v>-2.0757665671400654</v>
      </c>
      <c r="E44" s="88">
        <f>Úrvinnsla!X270/Úrvinnsla!$V$278*100</f>
        <v>2.0254336553189769</v>
      </c>
      <c r="F44" s="87">
        <f>Úrvinnsla!Q295/Úrvinnsla!$P$303*-100</f>
        <v>-2.5683112870522353</v>
      </c>
      <c r="G44" s="88">
        <f>Úrvinnsla!R295/Úrvinnsla!$P$303*100</f>
        <v>2.1338225354832483</v>
      </c>
      <c r="H44" s="87">
        <f>Úrvinnsla!W295/Úrvinnsla!$V$303*-100</f>
        <v>-2.1540143273426247</v>
      </c>
      <c r="I44" s="88">
        <f>Úrvinnsla!X295/Úrvinnsla!$V$303*100</f>
        <v>2.1048849912948957</v>
      </c>
      <c r="J44" s="87">
        <f>Úrvinnsla!Q320/Úrvinnsla!$P$328*-100</f>
        <v>-2.6966943746375409</v>
      </c>
      <c r="K44" s="88">
        <f>Úrvinnsla!R320/Úrvinnsla!$P$328*100</f>
        <v>2.2134158128745409</v>
      </c>
      <c r="L44" s="87">
        <f>Úrvinnsla!W320/Úrvinnsla!$V$328*-100</f>
        <v>-2.2336675782436948</v>
      </c>
      <c r="M44" s="88">
        <f>Úrvinnsla!X320/Úrvinnsla!$V$328*100</f>
        <v>2.1683378912184748</v>
      </c>
      <c r="N44" s="87">
        <f>Úrvinnsla!Q345/Úrvinnsla!$P$353*-100</f>
        <v>-2.8499173232175856</v>
      </c>
      <c r="O44" s="88">
        <f>Úrvinnsla!R345/Úrvinnsla!$P$353*100</f>
        <v>2.2371364653243848</v>
      </c>
      <c r="P44" s="87">
        <f>Úrvinnsla!W345/Úrvinnsla!$V$353*-100</f>
        <v>-2.3113773535541262</v>
      </c>
      <c r="Q44" s="88">
        <f>Úrvinnsla!X345/Úrvinnsla!$V$353*100</f>
        <v>2.2130400656784821</v>
      </c>
      <c r="R44" s="87">
        <f>Úrvinnsla!Q370/Úrvinnsla!$P$378*-100</f>
        <v>-2.9873908826382154</v>
      </c>
      <c r="S44" s="88">
        <f>Úrvinnsla!R370/Úrvinnsla!$P$378*100</f>
        <v>2.2211445198836084</v>
      </c>
      <c r="T44" s="87">
        <f>Úrvinnsla!W370/Úrvinnsla!$V$378*-100</f>
        <v>-2.3245229038655353</v>
      </c>
      <c r="U44" s="88">
        <f>Úrvinnsla!X370/Úrvinnsla!$V$378*100</f>
        <v>2.2763477947326574</v>
      </c>
      <c r="V44" s="87">
        <f>Úrvinnsla!Q395/Úrvinnsla!$P$403*-100</f>
        <v>-2.7563185503099668</v>
      </c>
      <c r="W44" s="88">
        <f>Úrvinnsla!R395/Úrvinnsla!$P$403*100</f>
        <v>2.3175965665236049</v>
      </c>
      <c r="X44" s="87">
        <f>Úrvinnsla!W395/Úrvinnsla!$V$403*-100</f>
        <v>-2.3191275649304059</v>
      </c>
      <c r="Y44" s="88">
        <f>Úrvinnsla!X395/Úrvinnsla!$V$403*100</f>
        <v>2.28038456019515</v>
      </c>
      <c r="Z44" s="87">
        <f>Úrvinnsla!Q420/Úrvinnsla!$P$428*-100</f>
        <v>-2.8865979381443299</v>
      </c>
      <c r="AA44" s="88">
        <f>Úrvinnsla!R420/Úrvinnsla!$P$428*100</f>
        <v>2.3242736644798501</v>
      </c>
      <c r="AB44" s="87">
        <f>Úrvinnsla!W420/Úrvinnsla!$V$428*-100</f>
        <v>-2.347398113677936</v>
      </c>
      <c r="AC44" s="88">
        <f>Úrvinnsla!X420/Úrvinnsla!$V$428*100</f>
        <v>2.2871725057494445</v>
      </c>
      <c r="AD44" s="87">
        <f>Úrvinnsla!Q445/Úrvinnsla!$P$453*-100</f>
        <v>-2.9332340068907716</v>
      </c>
      <c r="AE44" s="88">
        <f>Úrvinnsla!R445/Úrvinnsla!$P$453*100</f>
        <v>2.3093397895520997</v>
      </c>
      <c r="AF44" s="87">
        <f>Úrvinnsla!W445/Úrvinnsla!$V$453*-100</f>
        <v>-2.3480367117599563</v>
      </c>
      <c r="AG44" s="88">
        <f>Úrvinnsla!X445/Úrvinnsla!$V$453*100</f>
        <v>2.3153564347190869</v>
      </c>
      <c r="AH44" s="87">
        <f>Úrvinnsla!Q470/Úrvinnsla!$P$478*-100</f>
        <v>-2.8847926267281108</v>
      </c>
      <c r="AI44" s="88">
        <f>Úrvinnsla!R470/Úrvinnsla!$P$478*100</f>
        <v>2.2396313364055302</v>
      </c>
      <c r="AJ44" s="87">
        <f>Úrvinnsla!W470/Úrvinnsla!$V$478*-100</f>
        <v>-2.3514609861385276</v>
      </c>
      <c r="AK44" s="88">
        <f>Úrvinnsla!X470/Úrvinnsla!$V$478*100</f>
        <v>2.3707130306514239</v>
      </c>
      <c r="AL44" s="87">
        <f>Úrvinnsla!Q495/Úrvinnsla!$P$503*-100</f>
        <v>-2.7740005439216753</v>
      </c>
      <c r="AM44" s="88">
        <f>Úrvinnsla!R495/Úrvinnsla!$P$503*100</f>
        <v>2.2119481461336234</v>
      </c>
      <c r="AN44" s="87">
        <f>Úrvinnsla!W495/Úrvinnsla!$V$503*-100</f>
        <v>-2.3896472539388913</v>
      </c>
      <c r="AO44" s="88">
        <f>Úrvinnsla!X495/Úrvinnsla!$V$503*100</f>
        <v>2.3901788182262762</v>
      </c>
      <c r="AP44" s="10"/>
      <c r="AQ44" s="10"/>
    </row>
    <row r="45" spans="1:43" x14ac:dyDescent="0.35">
      <c r="A45" s="83" t="s">
        <v>28</v>
      </c>
      <c r="B45" s="87">
        <f>Úrvinnsla!Q271/Úrvinnsla!$P$278*-100</f>
        <v>-1.7627580833657965</v>
      </c>
      <c r="C45" s="88">
        <f>Úrvinnsla!R271/Úrvinnsla!$P$278*100</f>
        <v>1.4121542656797819</v>
      </c>
      <c r="D45" s="87">
        <f>Úrvinnsla!W271/Úrvinnsla!$V$278*-100</f>
        <v>-1.3844657720664768</v>
      </c>
      <c r="E45" s="88">
        <f>Úrvinnsla!X271/Úrvinnsla!$V$278*100</f>
        <v>1.4845102017355534</v>
      </c>
      <c r="F45" s="87">
        <f>Úrvinnsla!Q296/Úrvinnsla!$P$303*-100</f>
        <v>-1.9696823404460753</v>
      </c>
      <c r="G45" s="88">
        <f>Úrvinnsla!R296/Úrvinnsla!$P$303*100</f>
        <v>1.5158829776962441</v>
      </c>
      <c r="H45" s="87">
        <f>Úrvinnsla!W296/Úrvinnsla!$V$303*-100</f>
        <v>-1.4401036628990607</v>
      </c>
      <c r="I45" s="88">
        <f>Úrvinnsla!X296/Úrvinnsla!$V$303*100</f>
        <v>1.5632340613686817</v>
      </c>
      <c r="J45" s="87">
        <f>Úrvinnsla!Q321/Úrvinnsla!$P$328*-100</f>
        <v>-2.0491011018751211</v>
      </c>
      <c r="K45" s="88">
        <f>Úrvinnsla!R321/Úrvinnsla!$P$328*100</f>
        <v>1.6624782524647206</v>
      </c>
      <c r="L45" s="87">
        <f>Úrvinnsla!W321/Úrvinnsla!$V$328*-100</f>
        <v>-1.5214220601640838</v>
      </c>
      <c r="M45" s="88">
        <f>Úrvinnsla!X321/Úrvinnsla!$V$328*100</f>
        <v>1.632026739592829</v>
      </c>
      <c r="N45" s="87">
        <f>Úrvinnsla!Q346/Úrvinnsla!$P$353*-100</f>
        <v>-2.1982297441883087</v>
      </c>
      <c r="O45" s="88">
        <f>Úrvinnsla!R346/Úrvinnsla!$P$353*100</f>
        <v>1.8967026553837176</v>
      </c>
      <c r="P45" s="87">
        <f>Úrvinnsla!W346/Úrvinnsla!$V$353*-100</f>
        <v>-1.6398569748803864</v>
      </c>
      <c r="Q45" s="88">
        <f>Úrvinnsla!X346/Úrvinnsla!$V$353*100</f>
        <v>1.7135347593743702</v>
      </c>
      <c r="R45" s="87">
        <f>Úrvinnsla!Q371/Úrvinnsla!$P$378*-100</f>
        <v>-2.1629485935984483</v>
      </c>
      <c r="S45" s="88">
        <f>Úrvinnsla!R371/Úrvinnsla!$P$378*100</f>
        <v>2.0271580989330746</v>
      </c>
      <c r="T45" s="87">
        <f>Úrvinnsla!W371/Úrvinnsla!$V$378*-100</f>
        <v>-1.7218907104794161</v>
      </c>
      <c r="U45" s="88">
        <f>Úrvinnsla!X371/Úrvinnsla!$V$378*100</f>
        <v>1.7579481541248827</v>
      </c>
      <c r="V45" s="87">
        <f>Úrvinnsla!Q396/Úrvinnsla!$P$403*-100</f>
        <v>-2.279446828803052</v>
      </c>
      <c r="W45" s="88">
        <f>Úrvinnsla!R396/Úrvinnsla!$P$403*100</f>
        <v>1.9742489270386268</v>
      </c>
      <c r="X45" s="87">
        <f>Úrvinnsla!W396/Úrvinnsla!$V$403*-100</f>
        <v>-1.7706988090113358</v>
      </c>
      <c r="Y45" s="88">
        <f>Úrvinnsla!X396/Úrvinnsla!$V$403*100</f>
        <v>1.7781604247381262</v>
      </c>
      <c r="Z45" s="87">
        <f>Úrvinnsla!Q421/Úrvinnsla!$P$428*-100</f>
        <v>-2.2399250234301782</v>
      </c>
      <c r="AA45" s="88">
        <f>Úrvinnsla!R421/Úrvinnsla!$P$428*100</f>
        <v>1.930646672914714</v>
      </c>
      <c r="AB45" s="87">
        <f>Úrvinnsla!W421/Úrvinnsla!$V$428*-100</f>
        <v>-1.8165724065872808</v>
      </c>
      <c r="AC45" s="88">
        <f>Úrvinnsla!X421/Úrvinnsla!$V$428*100</f>
        <v>1.8288976472796235</v>
      </c>
      <c r="AD45" s="87">
        <f>Úrvinnsla!Q446/Úrvinnsla!$P$453*-100</f>
        <v>-2.3745227674830058</v>
      </c>
      <c r="AE45" s="88">
        <f>Úrvinnsla!R446/Úrvinnsla!$P$453*100</f>
        <v>1.9461774839370518</v>
      </c>
      <c r="AF45" s="87">
        <f>Úrvinnsla!W446/Úrvinnsla!$V$453*-100</f>
        <v>-1.8732115100484985</v>
      </c>
      <c r="AG45" s="88">
        <f>Úrvinnsla!X446/Úrvinnsla!$V$453*100</f>
        <v>1.8663459056281479</v>
      </c>
      <c r="AH45" s="87">
        <f>Úrvinnsla!Q471/Úrvinnsla!$P$478*-100</f>
        <v>-2.4423963133640552</v>
      </c>
      <c r="AI45" s="88">
        <f>Úrvinnsla!R471/Úrvinnsla!$P$478*100</f>
        <v>1.9170506912442395</v>
      </c>
      <c r="AJ45" s="87">
        <f>Úrvinnsla!W471/Úrvinnsla!$V$478*-100</f>
        <v>-1.9360506735504026</v>
      </c>
      <c r="AK45" s="88">
        <f>Úrvinnsla!X471/Úrvinnsla!$V$478*100</f>
        <v>1.9056812512201999</v>
      </c>
      <c r="AL45" s="87">
        <f>Úrvinnsla!Q496/Úrvinnsla!$P$503*-100</f>
        <v>-2.4748436225183572</v>
      </c>
      <c r="AM45" s="88">
        <f>Úrvinnsla!R496/Úrvinnsla!$P$503*100</f>
        <v>1.8946605022210135</v>
      </c>
      <c r="AN45" s="87">
        <f>Úrvinnsla!W496/Úrvinnsla!$V$503*-100</f>
        <v>-1.950840934702643</v>
      </c>
      <c r="AO45" s="88">
        <f>Úrvinnsla!X496/Úrvinnsla!$V$503*100</f>
        <v>1.9609406561629565</v>
      </c>
      <c r="AP45" s="10"/>
      <c r="AQ45" s="10"/>
    </row>
    <row r="46" spans="1:43" x14ac:dyDescent="0.35">
      <c r="A46" s="83" t="s">
        <v>29</v>
      </c>
      <c r="B46" s="87">
        <f>Úrvinnsla!Q272/Úrvinnsla!$P$278*-100</f>
        <v>-1.2465913517724971</v>
      </c>
      <c r="C46" s="88">
        <f>Úrvinnsla!R272/Úrvinnsla!$P$278*100</f>
        <v>1.2563303467082196</v>
      </c>
      <c r="D46" s="87">
        <f>Úrvinnsla!W272/Úrvinnsla!$V$278*-100</f>
        <v>-1.0967603625212439</v>
      </c>
      <c r="E46" s="88">
        <f>Úrvinnsla!X272/Úrvinnsla!$V$278*100</f>
        <v>1.2636046442985549</v>
      </c>
      <c r="F46" s="87">
        <f>Úrvinnsla!Q297/Úrvinnsla!$P$303*-100</f>
        <v>-1.1972578932123201</v>
      </c>
      <c r="G46" s="88">
        <f>Úrvinnsla!R297/Úrvinnsla!$P$303*100</f>
        <v>1.2841556435261177</v>
      </c>
      <c r="H46" s="87">
        <f>Úrvinnsla!W297/Úrvinnsla!$V$303*-100</f>
        <v>-1.0937418437625701</v>
      </c>
      <c r="I46" s="88">
        <f>Úrvinnsla!X297/Úrvinnsla!$V$303*100</f>
        <v>1.2319181013968084</v>
      </c>
      <c r="J46" s="87">
        <f>Úrvinnsla!Q322/Úrvinnsla!$P$328*-100</f>
        <v>-1.1888652619369804</v>
      </c>
      <c r="K46" s="88">
        <f>Úrvinnsla!R322/Úrvinnsla!$P$328*100</f>
        <v>1.2371931181132805</v>
      </c>
      <c r="L46" s="87">
        <f>Úrvinnsla!W322/Úrvinnsla!$V$328*-100</f>
        <v>-1.0963233059860225</v>
      </c>
      <c r="M46" s="88">
        <f>Úrvinnsla!X322/Úrvinnsla!$V$328*100</f>
        <v>1.2202977818292313</v>
      </c>
      <c r="N46" s="87">
        <f>Úrvinnsla!Q347/Úrvinnsla!$P$353*-100</f>
        <v>-1.2255617157864021</v>
      </c>
      <c r="O46" s="88">
        <f>Úrvinnsla!R347/Úrvinnsla!$P$353*100</f>
        <v>1.1866549946503258</v>
      </c>
      <c r="P46" s="87">
        <f>Úrvinnsla!W347/Úrvinnsla!$V$353*-100</f>
        <v>-1.09644572353088</v>
      </c>
      <c r="Q46" s="88">
        <f>Úrvinnsla!X347/Úrvinnsla!$V$353*100</f>
        <v>1.2245548508551134</v>
      </c>
      <c r="R46" s="87">
        <f>Úrvinnsla!Q372/Úrvinnsla!$P$378*-100</f>
        <v>-1.3094083414161009</v>
      </c>
      <c r="S46" s="88">
        <f>Úrvinnsla!R372/Úrvinnsla!$P$378*100</f>
        <v>1.1736178467507274</v>
      </c>
      <c r="T46" s="87">
        <f>Úrvinnsla!W372/Úrvinnsla!$V$378*-100</f>
        <v>-1.103889770621459</v>
      </c>
      <c r="U46" s="88">
        <f>Úrvinnsla!X372/Úrvinnsla!$V$378*100</f>
        <v>1.209993231840496</v>
      </c>
      <c r="V46" s="87">
        <f>Úrvinnsla!Q397/Úrvinnsla!$P$403*-100</f>
        <v>-1.402002861230329</v>
      </c>
      <c r="W46" s="88">
        <f>Úrvinnsla!R397/Úrvinnsla!$P$403*100</f>
        <v>1.2398664759179781</v>
      </c>
      <c r="X46" s="87">
        <f>Úrvinnsla!W397/Úrvinnsla!$V$403*-100</f>
        <v>-1.1232601521021668</v>
      </c>
      <c r="Y46" s="88">
        <f>Úrvinnsla!X397/Úrvinnsla!$V$403*100</f>
        <v>1.2326015210216674</v>
      </c>
      <c r="Z46" s="87">
        <f>Úrvinnsla!Q422/Úrvinnsla!$P$428*-100</f>
        <v>-1.6213683223992501</v>
      </c>
      <c r="AA46" s="88">
        <f>Úrvinnsla!R422/Úrvinnsla!$P$428*100</f>
        <v>1.3589503280224928</v>
      </c>
      <c r="AB46" s="87">
        <f>Úrvinnsla!W422/Úrvinnsla!$V$428*-100</f>
        <v>-1.1526901238406571</v>
      </c>
      <c r="AC46" s="88">
        <f>Úrvinnsla!X422/Úrvinnsla!$V$428*100</f>
        <v>1.2849063421766935</v>
      </c>
      <c r="AD46" s="87">
        <f>Úrvinnsla!Q447/Úrvinnsla!$P$453*-100</f>
        <v>-1.7413166961542044</v>
      </c>
      <c r="AE46" s="88">
        <f>Úrvinnsla!R447/Úrvinnsla!$P$453*100</f>
        <v>1.4992084924108391</v>
      </c>
      <c r="AF46" s="87">
        <f>Úrvinnsla!W447/Úrvinnsla!$V$453*-100</f>
        <v>-1.2088956263353601</v>
      </c>
      <c r="AG46" s="88">
        <f>Úrvinnsla!X447/Úrvinnsla!$V$453*100</f>
        <v>1.3376943652611402</v>
      </c>
      <c r="AH46" s="87">
        <f>Úrvinnsla!Q472/Úrvinnsla!$P$478*-100</f>
        <v>-1.8433179723502304</v>
      </c>
      <c r="AI46" s="88">
        <f>Úrvinnsla!R472/Úrvinnsla!$P$478*100</f>
        <v>1.6497695852534564</v>
      </c>
      <c r="AJ46" s="87">
        <f>Úrvinnsla!W472/Úrvinnsla!$V$478*-100</f>
        <v>-1.3001908935117898</v>
      </c>
      <c r="AK46" s="88">
        <f>Úrvinnsla!X472/Úrvinnsla!$V$478*100</f>
        <v>1.4062127161109785</v>
      </c>
      <c r="AL46" s="87">
        <f>Úrvinnsla!Q497/Úrvinnsla!$P$503*-100</f>
        <v>-1.7949415284199073</v>
      </c>
      <c r="AM46" s="88">
        <f>Úrvinnsla!R497/Úrvinnsla!$P$503*100</f>
        <v>1.7314839996373856</v>
      </c>
      <c r="AN46" s="87">
        <f>Úrvinnsla!W497/Úrvinnsla!$V$503*-100</f>
        <v>-1.365057090004465</v>
      </c>
      <c r="AO46" s="88">
        <f>Úrvinnsla!X497/Úrvinnsla!$V$503*100</f>
        <v>1.4458548616869724</v>
      </c>
      <c r="AP46" s="10"/>
      <c r="AQ46" s="10"/>
    </row>
    <row r="47" spans="1:43" x14ac:dyDescent="0.35">
      <c r="A47" s="83" t="s">
        <v>30</v>
      </c>
      <c r="B47" s="87">
        <f>Úrvinnsla!Q273/Úrvinnsla!$P$278*-100</f>
        <v>-1.0420724581223217</v>
      </c>
      <c r="C47" s="88">
        <f>Úrvinnsla!R273/Úrvinnsla!$P$278*100</f>
        <v>0.87650954421503702</v>
      </c>
      <c r="D47" s="87">
        <f>Úrvinnsla!W273/Úrvinnsla!$V$278*-100</f>
        <v>-0.86560180452809787</v>
      </c>
      <c r="E47" s="88">
        <f>Úrvinnsla!X273/Úrvinnsla!$V$278*100</f>
        <v>1.0824683011399474</v>
      </c>
      <c r="F47" s="87">
        <f>Úrvinnsla!Q298/Úrvinnsla!$P$303*-100</f>
        <v>-1.0041517814038814</v>
      </c>
      <c r="G47" s="88">
        <f>Úrvinnsla!R298/Úrvinnsla!$P$303*100</f>
        <v>0.7917350584145989</v>
      </c>
      <c r="H47" s="87">
        <f>Úrvinnsla!W298/Úrvinnsla!$V$303*-100</f>
        <v>-0.85546456393108383</v>
      </c>
      <c r="I47" s="88">
        <f>Úrvinnsla!X298/Úrvinnsla!$V$303*100</f>
        <v>1.0673348256369157</v>
      </c>
      <c r="J47" s="87">
        <f>Úrvinnsla!Q323/Úrvinnsla!$P$328*-100</f>
        <v>-0.86023583993814035</v>
      </c>
      <c r="K47" s="88">
        <f>Úrvinnsla!R323/Úrvinnsla!$P$328*100</f>
        <v>0.85057026870288044</v>
      </c>
      <c r="L47" s="87">
        <f>Úrvinnsla!W323/Úrvinnsla!$V$328*-100</f>
        <v>-0.85232452142206017</v>
      </c>
      <c r="M47" s="88">
        <f>Úrvinnsla!X323/Úrvinnsla!$V$328*100</f>
        <v>1.0543907626861135</v>
      </c>
      <c r="N47" s="87">
        <f>Úrvinnsla!Q348/Úrvinnsla!$P$353*-100</f>
        <v>-0.83649450442563955</v>
      </c>
      <c r="O47" s="88">
        <f>Úrvinnsla!R348/Úrvinnsla!$P$353*100</f>
        <v>0.87540122556171585</v>
      </c>
      <c r="P47" s="87">
        <f>Úrvinnsla!W348/Úrvinnsla!$V$353*-100</f>
        <v>-0.8339122302115004</v>
      </c>
      <c r="Q47" s="88">
        <f>Úrvinnsla!X348/Úrvinnsla!$V$353*100</f>
        <v>1.0164527003659831</v>
      </c>
      <c r="R47" s="87">
        <f>Úrvinnsla!Q373/Úrvinnsla!$P$378*-100</f>
        <v>-0.91173617846750721</v>
      </c>
      <c r="S47" s="88">
        <f>Úrvinnsla!R373/Úrvinnsla!$P$378*100</f>
        <v>0.98933074684772071</v>
      </c>
      <c r="T47" s="87">
        <f>Úrvinnsla!W373/Úrvinnsla!$V$378*-100</f>
        <v>-0.80774584822180651</v>
      </c>
      <c r="U47" s="88">
        <f>Úrvinnsla!X373/Úrvinnsla!$V$378*100</f>
        <v>1.0022196016539135</v>
      </c>
      <c r="V47" s="87">
        <f>Úrvinnsla!Q398/Úrvinnsla!$P$403*-100</f>
        <v>-0.87744396757272292</v>
      </c>
      <c r="W47" s="88">
        <f>Úrvinnsla!R398/Úrvinnsla!$P$403*100</f>
        <v>0.98235574630424416</v>
      </c>
      <c r="X47" s="87">
        <f>Úrvinnsla!W398/Úrvinnsla!$V$403*-100</f>
        <v>-0.78633950351556892</v>
      </c>
      <c r="Y47" s="88">
        <f>Úrvinnsla!X398/Úrvinnsla!$V$403*100</f>
        <v>0.96025254699382989</v>
      </c>
      <c r="Z47" s="87">
        <f>Úrvinnsla!Q423/Úrvinnsla!$P$428*-100</f>
        <v>-0.82474226804123718</v>
      </c>
      <c r="AA47" s="88">
        <f>Úrvinnsla!R423/Úrvinnsla!$P$428*100</f>
        <v>0.99343955014058116</v>
      </c>
      <c r="AB47" s="87">
        <f>Úrvinnsla!W423/Úrvinnsla!$V$428*-100</f>
        <v>-0.78237266485709722</v>
      </c>
      <c r="AC47" s="88">
        <f>Úrvinnsla!X423/Úrvinnsla!$V$428*100</f>
        <v>0.92131174175259323</v>
      </c>
      <c r="AD47" s="87">
        <f>Úrvinnsla!Q448/Úrvinnsla!$P$453*-100</f>
        <v>-0.83806685911164913</v>
      </c>
      <c r="AE47" s="88">
        <f>Úrvinnsla!R448/Úrvinnsla!$P$453*100</f>
        <v>0.9963683769438495</v>
      </c>
      <c r="AF47" s="87">
        <f>Úrvinnsla!W448/Úrvinnsla!$V$453*-100</f>
        <v>-0.78707289074900988</v>
      </c>
      <c r="AG47" s="88">
        <f>Úrvinnsla!X448/Úrvinnsla!$V$453*100</f>
        <v>0.89857030653550607</v>
      </c>
      <c r="AH47" s="87">
        <f>Úrvinnsla!Q473/Úrvinnsla!$P$478*-100</f>
        <v>-0.89400921658986177</v>
      </c>
      <c r="AI47" s="88">
        <f>Úrvinnsla!R473/Úrvinnsla!$P$478*100</f>
        <v>0.93087557603686644</v>
      </c>
      <c r="AJ47" s="87">
        <f>Úrvinnsla!W473/Úrvinnsla!$V$478*-100</f>
        <v>-0.7877068916896246</v>
      </c>
      <c r="AK47" s="88">
        <f>Úrvinnsla!X473/Úrvinnsla!$V$478*100</f>
        <v>0.9056595587756785</v>
      </c>
      <c r="AL47" s="87">
        <f>Úrvinnsla!Q498/Úrvinnsla!$P$503*-100</f>
        <v>-0.99718973801105981</v>
      </c>
      <c r="AM47" s="88">
        <f>Úrvinnsla!R498/Úrvinnsla!$P$503*100</f>
        <v>0.90653612546459983</v>
      </c>
      <c r="AN47" s="87">
        <f>Úrvinnsla!W498/Úrvinnsla!$V$503*-100</f>
        <v>-0.80186472752014626</v>
      </c>
      <c r="AO47" s="88">
        <f>Úrvinnsla!X498/Úrvinnsla!$V$503*100</f>
        <v>0.90817758499712953</v>
      </c>
      <c r="AP47" s="10"/>
      <c r="AQ47" s="10"/>
    </row>
    <row r="48" spans="1:43" x14ac:dyDescent="0.35">
      <c r="A48" s="83" t="s">
        <v>31</v>
      </c>
      <c r="B48" s="87">
        <f>Úrvinnsla!Q274/Úrvinnsla!$P$278*-100</f>
        <v>-0.50642773665757701</v>
      </c>
      <c r="C48" s="88">
        <f>Úrvinnsla!R274/Úrvinnsla!$P$278*100</f>
        <v>0.77911959485781068</v>
      </c>
      <c r="D48" s="87">
        <f>Úrvinnsla!W274/Úrvinnsla!$V$278*-100</f>
        <v>-0.44833575159154532</v>
      </c>
      <c r="E48" s="88">
        <f>Úrvinnsla!X274/Úrvinnsla!$V$278*100</f>
        <v>0.6928542800063382</v>
      </c>
      <c r="F48" s="87">
        <f>Úrvinnsla!Q299/Úrvinnsla!$P$303*-100</f>
        <v>-0.56966302983489425</v>
      </c>
      <c r="G48" s="88">
        <f>Úrvinnsla!R299/Úrvinnsla!$P$303*100</f>
        <v>0.83035628077628654</v>
      </c>
      <c r="H48" s="87">
        <f>Úrvinnsla!W299/Úrvinnsla!$V$303*-100</f>
        <v>-0.45475341679179293</v>
      </c>
      <c r="I48" s="88">
        <f>Úrvinnsla!X299/Úrvinnsla!$V$303*100</f>
        <v>0.68811776301850647</v>
      </c>
      <c r="J48" s="87">
        <f>Úrvinnsla!Q324/Úrvinnsla!$P$328*-100</f>
        <v>-0.5992654165861202</v>
      </c>
      <c r="K48" s="88">
        <f>Úrvinnsla!R324/Úrvinnsla!$P$328*100</f>
        <v>0.74424898511502036</v>
      </c>
      <c r="L48" s="87">
        <f>Úrvinnsla!W324/Úrvinnsla!$V$328*-100</f>
        <v>-0.47402005469462166</v>
      </c>
      <c r="M48" s="88">
        <f>Úrvinnsla!X324/Úrvinnsla!$V$328*100</f>
        <v>0.7076876329383166</v>
      </c>
      <c r="N48" s="87">
        <f>Úrvinnsla!Q349/Úrvinnsla!$P$353*-100</f>
        <v>-0.60305417760918201</v>
      </c>
      <c r="O48" s="88">
        <f>Úrvinnsla!R349/Úrvinnsla!$P$353*100</f>
        <v>0.71004766073339176</v>
      </c>
      <c r="P48" s="87">
        <f>Úrvinnsla!W349/Úrvinnsla!$V$353*-100</f>
        <v>-0.49138571372722378</v>
      </c>
      <c r="Q48" s="88">
        <f>Úrvinnsla!X349/Úrvinnsla!$V$353*100</f>
        <v>0.72805680106096016</v>
      </c>
      <c r="R48" s="87">
        <f>Úrvinnsla!Q374/Úrvinnsla!$P$378*-100</f>
        <v>-0.562560620756547</v>
      </c>
      <c r="S48" s="88">
        <f>Úrvinnsla!R374/Úrvinnsla!$P$378*100</f>
        <v>0.562560620756547</v>
      </c>
      <c r="T48" s="87">
        <f>Úrvinnsla!W374/Úrvinnsla!$V$378*-100</f>
        <v>-0.49091322864852566</v>
      </c>
      <c r="U48" s="88">
        <f>Úrvinnsla!X374/Úrvinnsla!$V$378*100</f>
        <v>0.72558216516082508</v>
      </c>
      <c r="V48" s="87">
        <f>Úrvinnsla!Q399/Úrvinnsla!$P$403*-100</f>
        <v>-0.59132093466857416</v>
      </c>
      <c r="W48" s="88">
        <f>Úrvinnsla!R399/Úrvinnsla!$P$403*100</f>
        <v>0.50548402479732957</v>
      </c>
      <c r="X48" s="87">
        <f>Úrvinnsla!W399/Úrvinnsla!$V$403*-100</f>
        <v>-0.49533649017075621</v>
      </c>
      <c r="Y48" s="88">
        <f>Úrvinnsla!X399/Úrvinnsla!$V$403*100</f>
        <v>0.70655761228296743</v>
      </c>
      <c r="Z48" s="87">
        <f>Úrvinnsla!Q424/Úrvinnsla!$P$428*-100</f>
        <v>-0.59981255857544524</v>
      </c>
      <c r="AA48" s="88">
        <f>Úrvinnsla!R424/Úrvinnsla!$P$428*100</f>
        <v>0.49671977507029058</v>
      </c>
      <c r="AB48" s="87">
        <f>Úrvinnsla!W424/Úrvinnsla!$V$428*-100</f>
        <v>-0.48796748377410071</v>
      </c>
      <c r="AC48" s="88">
        <f>Úrvinnsla!X424/Úrvinnsla!$V$428*100</f>
        <v>0.679568952718696</v>
      </c>
      <c r="AD48" s="87">
        <f>Úrvinnsla!Q449/Úrvinnsla!$P$453*-100</f>
        <v>-0.47490455349660121</v>
      </c>
      <c r="AE48" s="88">
        <f>Úrvinnsla!R449/Úrvinnsla!$P$453*100</f>
        <v>0.47490455349660121</v>
      </c>
      <c r="AF48" s="87">
        <f>Úrvinnsla!W449/Úrvinnsla!$V$453*-100</f>
        <v>-0.47345208082738777</v>
      </c>
      <c r="AG48" s="88">
        <f>Úrvinnsla!X449/Úrvinnsla!$V$453*100</f>
        <v>0.66733674965809286</v>
      </c>
      <c r="AH48" s="87">
        <f>Úrvinnsla!Q474/Úrvinnsla!$P$478*-100</f>
        <v>-0.46082949308755761</v>
      </c>
      <c r="AI48" s="88">
        <f>Úrvinnsla!R474/Úrvinnsla!$P$478*100</f>
        <v>0.54377880184331806</v>
      </c>
      <c r="AJ48" s="87">
        <f>Úrvinnsla!W474/Úrvinnsla!$V$478*-100</f>
        <v>-0.46882795722249943</v>
      </c>
      <c r="AK48" s="88">
        <f>Úrvinnsla!X474/Úrvinnsla!$V$478*100</f>
        <v>0.63531746892557317</v>
      </c>
      <c r="AL48" s="87">
        <f>Úrvinnsla!Q499/Úrvinnsla!$P$503*-100</f>
        <v>-0.48046414649623786</v>
      </c>
      <c r="AM48" s="88">
        <f>Úrvinnsla!R499/Úrvinnsla!$P$503*100</f>
        <v>0.66177137158915789</v>
      </c>
      <c r="AN48" s="87">
        <f>Úrvinnsla!W499/Úrvinnsla!$V$503*-100</f>
        <v>-0.46299249431226214</v>
      </c>
      <c r="AO48" s="88">
        <f>Úrvinnsla!X499/Úrvinnsla!$V$503*100</f>
        <v>0.62698007697050873</v>
      </c>
      <c r="AP48" s="10"/>
      <c r="AQ48" s="10"/>
    </row>
    <row r="49" spans="1:43" x14ac:dyDescent="0.35">
      <c r="A49" s="83" t="s">
        <v>32</v>
      </c>
      <c r="B49" s="87">
        <f>Úrvinnsla!Q275/Úrvinnsla!$P$278*-100</f>
        <v>-0.12660693416439425</v>
      </c>
      <c r="C49" s="88">
        <f>Úrvinnsla!R275/Úrvinnsla!$P$278*100</f>
        <v>0.19477989871445267</v>
      </c>
      <c r="D49" s="87">
        <f>Úrvinnsla!W275/Úrvinnsla!$V$278*-100</f>
        <v>-0.14758106861121553</v>
      </c>
      <c r="E49" s="88">
        <f>Úrvinnsla!X275/Úrvinnsla!$V$278*100</f>
        <v>0.28211286378733413</v>
      </c>
      <c r="F49" s="87">
        <f>Úrvinnsla!Q300/Úrvinnsla!$P$303*-100</f>
        <v>-0.13517427826590711</v>
      </c>
      <c r="G49" s="88">
        <f>Úrvinnsla!R300/Úrvinnsla!$P$303*100</f>
        <v>0.22207202857970457</v>
      </c>
      <c r="H49" s="87">
        <f>Úrvinnsla!W300/Úrvinnsla!$V$303*-100</f>
        <v>-0.15107270834676712</v>
      </c>
      <c r="I49" s="88">
        <f>Úrvinnsla!X300/Úrvinnsla!$V$303*100</f>
        <v>0.30890070040009704</v>
      </c>
      <c r="J49" s="87">
        <f>Úrvinnsla!Q325/Úrvinnsla!$P$328*-100</f>
        <v>-0.11598685482312006</v>
      </c>
      <c r="K49" s="88">
        <f>Úrvinnsla!R325/Úrvinnsla!$P$328*100</f>
        <v>0.28030156582254012</v>
      </c>
      <c r="L49" s="87">
        <f>Úrvinnsla!W325/Úrvinnsla!$V$328*-100</f>
        <v>-0.149194773625038</v>
      </c>
      <c r="M49" s="88">
        <f>Úrvinnsla!X325/Úrvinnsla!$V$328*100</f>
        <v>0.31935581890003034</v>
      </c>
      <c r="N49" s="87">
        <f>Úrvinnsla!Q350/Úrvinnsla!$P$353*-100</f>
        <v>-0.13617352397626689</v>
      </c>
      <c r="O49" s="88">
        <f>Úrvinnsla!R350/Úrvinnsla!$P$353*100</f>
        <v>0.26262036766851471</v>
      </c>
      <c r="P49" s="87">
        <f>Úrvinnsla!W350/Úrvinnsla!$V$353*-100</f>
        <v>-0.15577588721585187</v>
      </c>
      <c r="Q49" s="88">
        <f>Úrvinnsla!X350/Úrvinnsla!$V$353*100</f>
        <v>0.3259866056795046</v>
      </c>
      <c r="R49" s="87">
        <f>Úrvinnsla!Q375/Úrvinnsla!$P$378*-100</f>
        <v>-0.16488845780795344</v>
      </c>
      <c r="S49" s="88">
        <f>Úrvinnsla!R375/Úrvinnsla!$P$378*100</f>
        <v>0.30067895247332688</v>
      </c>
      <c r="T49" s="87">
        <f>Úrvinnsla!W375/Úrvinnsla!$V$378*-100</f>
        <v>-0.15752965133634206</v>
      </c>
      <c r="U49" s="88">
        <f>Úrvinnsla!X375/Úrvinnsla!$V$378*100</f>
        <v>0.32599475689303059</v>
      </c>
      <c r="V49" s="87">
        <f>Úrvinnsla!Q400/Úrvinnsla!$P$403*-100</f>
        <v>-0.20028612303290413</v>
      </c>
      <c r="W49" s="88">
        <f>Úrvinnsla!R400/Úrvinnsla!$P$403*100</f>
        <v>0.26704816404387222</v>
      </c>
      <c r="X49" s="87">
        <f>Úrvinnsla!W400/Úrvinnsla!$V$403*-100</f>
        <v>-0.1638685607691204</v>
      </c>
      <c r="Y49" s="88">
        <f>Úrvinnsla!X400/Úrvinnsla!$V$403*100</f>
        <v>0.32228440235327882</v>
      </c>
      <c r="Z49" s="87">
        <f>Úrvinnsla!Q425/Úrvinnsla!$P$428*-100</f>
        <v>-0.18744142455482662</v>
      </c>
      <c r="AA49" s="88">
        <f>Úrvinnsla!R425/Úrvinnsla!$P$428*100</f>
        <v>0.29053420805998126</v>
      </c>
      <c r="AB49" s="87">
        <f>Úrvinnsla!W425/Úrvinnsla!$V$428*-100</f>
        <v>-0.17395396522601411</v>
      </c>
      <c r="AC49" s="88">
        <f>Úrvinnsla!X425/Úrvinnsla!$V$428*100</f>
        <v>0.32913995030687049</v>
      </c>
      <c r="AD49" s="87">
        <f>Úrvinnsla!Q450/Úrvinnsla!$P$453*-100</f>
        <v>-0.22348449576310644</v>
      </c>
      <c r="AE49" s="88">
        <f>Úrvinnsla!R450/Úrvinnsla!$P$453*100</f>
        <v>0.28866747369401247</v>
      </c>
      <c r="AF49" s="87">
        <f>Úrvinnsla!W450/Úrvinnsla!$V$453*-100</f>
        <v>-0.183174325934958</v>
      </c>
      <c r="AG49" s="88">
        <f>Úrvinnsla!X450/Úrvinnsla!$V$453*100</f>
        <v>0.32927438800002196</v>
      </c>
      <c r="AH49" s="87">
        <f>Úrvinnsla!Q475/Úrvinnsla!$P$478*-100</f>
        <v>-0.23963133640552994</v>
      </c>
      <c r="AI49" s="88">
        <f>Úrvinnsla!R475/Úrvinnsla!$P$478*100</f>
        <v>0.29493087557603687</v>
      </c>
      <c r="AJ49" s="87">
        <f>Úrvinnsla!W475/Úrvinnsla!$V$478*-100</f>
        <v>-0.1946896895811189</v>
      </c>
      <c r="AK49" s="88">
        <f>Úrvinnsla!X475/Úrvinnsla!$V$478*100</f>
        <v>0.35087529013644547</v>
      </c>
      <c r="AL49" s="87">
        <f>Úrvinnsla!Q500/Úrvinnsla!$P$503*-100</f>
        <v>-0.20850330885685797</v>
      </c>
      <c r="AM49" s="88">
        <f>Úrvinnsla!R500/Úrvinnsla!$P$503*100</f>
        <v>0.20850330885685797</v>
      </c>
      <c r="AN49" s="87">
        <f>Úrvinnsla!W500/Úrvinnsla!$V$503*-100</f>
        <v>-0.20146286491888329</v>
      </c>
      <c r="AO49" s="88">
        <f>Úrvinnsla!X500/Úrvinnsla!$V$503*100</f>
        <v>0.33834066892049924</v>
      </c>
      <c r="AP49" s="10"/>
      <c r="AQ49" s="10"/>
    </row>
    <row r="50" spans="1:43" x14ac:dyDescent="0.35">
      <c r="A50" s="83" t="s">
        <v>33</v>
      </c>
      <c r="B50" s="87">
        <f>Úrvinnsla!Q276/Úrvinnsla!$P$278*-100</f>
        <v>-4.8694974678613168E-2</v>
      </c>
      <c r="C50" s="88">
        <f>Úrvinnsla!R276/Úrvinnsla!$P$278*100</f>
        <v>8.7650954421503696E-2</v>
      </c>
      <c r="D50" s="87">
        <f>Úrvinnsla!W276/Úrvinnsla!$V$278*-100</f>
        <v>-2.3923667964344413E-2</v>
      </c>
      <c r="E50" s="88">
        <f>Úrvinnsla!X276/Úrvinnsla!$V$278*100</f>
        <v>6.2450094296535419E-2</v>
      </c>
      <c r="F50" s="87">
        <f>Úrvinnsla!Q301/Úrvinnsla!$P$303*-100</f>
        <v>-6.7587139132953555E-2</v>
      </c>
      <c r="G50" s="88">
        <f>Úrvinnsla!R301/Úrvinnsla!$P$303*100</f>
        <v>5.7931833542531619E-2</v>
      </c>
      <c r="H50" s="87">
        <f>Úrvinnsla!W301/Úrvinnsla!$V$303*-100</f>
        <v>-2.7942309877145955E-2</v>
      </c>
      <c r="I50" s="88">
        <f>Úrvinnsla!X301/Úrvinnsla!$V$303*100</f>
        <v>6.4175195212346201E-2</v>
      </c>
      <c r="J50" s="87">
        <f>Úrvinnsla!Q326/Úrvinnsla!$P$328*-100</f>
        <v>-2.8996713705780015E-2</v>
      </c>
      <c r="K50" s="88">
        <f>Úrvinnsla!R326/Úrvinnsla!$P$328*100</f>
        <v>4.8327856176300019E-2</v>
      </c>
      <c r="L50" s="87">
        <f>Úrvinnsla!W326/Úrvinnsla!$V$328*-100</f>
        <v>-2.8562746885445151E-2</v>
      </c>
      <c r="M50" s="88">
        <f>Úrvinnsla!X326/Úrvinnsla!$V$328*100</f>
        <v>6.6848982072318444E-2</v>
      </c>
      <c r="N50" s="87">
        <f>Úrvinnsla!Q351/Úrvinnsla!$P$353*-100</f>
        <v>-3.890672113607626E-2</v>
      </c>
      <c r="O50" s="88">
        <f>Úrvinnsla!R351/Úrvinnsla!$P$353*100</f>
        <v>2.918004085205719E-2</v>
      </c>
      <c r="P50" s="87">
        <f>Úrvinnsla!W351/Úrvinnsla!$V$353*-100</f>
        <v>-2.6764582938630915E-2</v>
      </c>
      <c r="Q50" s="88">
        <f>Úrvinnsla!X351/Úrvinnsla!$V$353*100</f>
        <v>6.7061820172075223E-2</v>
      </c>
      <c r="R50" s="87">
        <f>Úrvinnsla!Q376/Úrvinnsla!$P$378*-100</f>
        <v>-1.9398642095053344E-2</v>
      </c>
      <c r="S50" s="88">
        <f>Úrvinnsla!R376/Úrvinnsla!$P$378*100</f>
        <v>3.8797284190106689E-2</v>
      </c>
      <c r="T50" s="87">
        <f>Úrvinnsla!W376/Úrvinnsla!$V$378*-100</f>
        <v>-2.7781964776015296E-2</v>
      </c>
      <c r="U50" s="88">
        <f>Úrvinnsla!X376/Úrvinnsla!$V$378*100</f>
        <v>7.7434837992723493E-2</v>
      </c>
      <c r="V50" s="87">
        <f>Úrvinnsla!Q401/Úrvinnsla!$P$403*-100</f>
        <v>-2.8612303290414882E-2</v>
      </c>
      <c r="W50" s="88">
        <f>Úrvinnsla!R401/Úrvinnsla!$P$403*100</f>
        <v>3.8149737720553169E-2</v>
      </c>
      <c r="X50" s="87">
        <f>Úrvinnsla!W401/Úrvinnsla!$V$403*-100</f>
        <v>-3.1281389008466068E-2</v>
      </c>
      <c r="Y50" s="88">
        <f>Úrvinnsla!X401/Úrvinnsla!$V$403*100</f>
        <v>7.4329172047639544E-2</v>
      </c>
      <c r="Z50" s="87">
        <f>Úrvinnsla!Q426/Úrvinnsla!$P$428*-100</f>
        <v>-2.8116213683223992E-2</v>
      </c>
      <c r="AA50" s="88">
        <f>Úrvinnsla!R426/Úrvinnsla!$P$428*100</f>
        <v>3.7488284910965328E-2</v>
      </c>
      <c r="AB50" s="87">
        <f>Úrvinnsla!W426/Úrvinnsla!$V$428*-100</f>
        <v>-2.8852267984346942E-2</v>
      </c>
      <c r="AC50" s="88">
        <f>Úrvinnsla!X426/Úrvinnsla!$V$428*100</f>
        <v>7.8433349860360629E-2</v>
      </c>
      <c r="AD50" s="87">
        <f>Úrvinnsla!Q451/Úrvinnsla!$P$453*-100</f>
        <v>-3.7247415960517741E-2</v>
      </c>
      <c r="AE50" s="88">
        <f>Úrvinnsla!R451/Úrvinnsla!$P$453*100</f>
        <v>3.7247415960517741E-2</v>
      </c>
      <c r="AF50" s="87">
        <f>Úrvinnsla!W451/Úrvinnsla!$V$453*-100</f>
        <v>-2.9934035272729267E-2</v>
      </c>
      <c r="AG50" s="88">
        <f>Úrvinnsla!X451/Úrvinnsla!$V$453*100</f>
        <v>7.8267890391998551E-2</v>
      </c>
      <c r="AH50" s="87">
        <f>Úrvinnsla!Q476/Úrvinnsla!$P$478*-100</f>
        <v>-1.8433179723502304E-2</v>
      </c>
      <c r="AI50" s="88">
        <f>Úrvinnsla!R476/Úrvinnsla!$P$478*100</f>
        <v>3.6866359447004608E-2</v>
      </c>
      <c r="AJ50" s="87">
        <f>Úrvinnsla!W476/Úrvinnsla!$V$478*-100</f>
        <v>-3.5250222347556343E-2</v>
      </c>
      <c r="AK50" s="88">
        <f>Úrvinnsla!X476/Úrvinnsla!$V$478*100</f>
        <v>7.9448578060261607E-2</v>
      </c>
      <c r="AL50" s="87">
        <f>Úrvinnsla!Q501/Úrvinnsla!$P$503*-100</f>
        <v>-1.8130722509291996E-2</v>
      </c>
      <c r="AM50" s="88">
        <f>Úrvinnsla!R501/Úrvinnsla!$P$503*100</f>
        <v>8.1588251291813976E-2</v>
      </c>
      <c r="AN50" s="87">
        <f>Úrvinnsla!W501/Úrvinnsla!$V$503*-100</f>
        <v>-3.8272628691713974E-2</v>
      </c>
      <c r="AO50" s="88">
        <f>Úrvinnsla!X501/Úrvinnsla!$V$503*100</f>
        <v>8.9037018136973484E-2</v>
      </c>
      <c r="AP50" s="10"/>
      <c r="AQ50" s="10"/>
    </row>
    <row r="51" spans="1:43" ht="15" thickBot="1" x14ac:dyDescent="0.4">
      <c r="A51" s="84" t="s">
        <v>34</v>
      </c>
      <c r="B51" s="89">
        <f>Úrvinnsla!Q277/Úrvinnsla!$P$278*-100</f>
        <v>0</v>
      </c>
      <c r="C51" s="90">
        <f>Úrvinnsla!R277/Úrvinnsla!$P$278*100</f>
        <v>0</v>
      </c>
      <c r="D51" s="89">
        <f>Úrvinnsla!W277/Úrvinnsla!$V$278*-100</f>
        <v>-1.8641819192995648E-3</v>
      </c>
      <c r="E51" s="90">
        <f>Úrvinnsla!X277/Úrvinnsla!$V$278*100</f>
        <v>1.1185091515797389E-2</v>
      </c>
      <c r="F51" s="89">
        <f>Úrvinnsla!Q302/Úrvinnsla!$P$303*-100</f>
        <v>-9.6553055904219365E-3</v>
      </c>
      <c r="G51" s="90">
        <f>Úrvinnsla!R302/Úrvinnsla!$P$303*100</f>
        <v>0</v>
      </c>
      <c r="H51" s="89">
        <f>Úrvinnsla!W302/Úrvinnsla!$V$303*-100</f>
        <v>-1.842350101789843E-3</v>
      </c>
      <c r="I51" s="90">
        <f>Úrvinnsla!X302/Úrvinnsla!$V$303*100</f>
        <v>8.9046921586509072E-3</v>
      </c>
      <c r="J51" s="89">
        <f>Úrvinnsla!Q327/Úrvinnsla!$P$328*-100</f>
        <v>-9.6655712352600037E-3</v>
      </c>
      <c r="K51" s="90">
        <f>Úrvinnsla!R327/Úrvinnsla!$P$328*100</f>
        <v>9.6655712352600037E-3</v>
      </c>
      <c r="L51" s="89">
        <f>Úrvinnsla!W327/Úrvinnsla!$V$328*-100</f>
        <v>-1.8231540565177757E-3</v>
      </c>
      <c r="M51" s="90">
        <f>Úrvinnsla!X327/Úrvinnsla!$V$328*100</f>
        <v>7.900334244910363E-3</v>
      </c>
      <c r="N51" s="89">
        <f>Úrvinnsla!Q352/Úrvinnsla!$P$353*-100</f>
        <v>-9.7266802840190649E-3</v>
      </c>
      <c r="O51" s="90">
        <f>Úrvinnsla!R352/Úrvinnsla!$P$353*100</f>
        <v>0</v>
      </c>
      <c r="P51" s="89">
        <f>Úrvinnsla!W352/Úrvinnsla!$V$353*-100</f>
        <v>-3.9094334629460889E-3</v>
      </c>
      <c r="Q51" s="90">
        <f>Úrvinnsla!X352/Úrvinnsla!$V$353*100</f>
        <v>7.2174156239004717E-3</v>
      </c>
      <c r="R51" s="89">
        <f>Úrvinnsla!Q377/Úrvinnsla!$P$378*-100</f>
        <v>-9.6993210475266722E-3</v>
      </c>
      <c r="S51" s="90">
        <f>Úrvinnsla!R377/Úrvinnsla!$P$378*100</f>
        <v>0</v>
      </c>
      <c r="T51" s="89">
        <f>Úrvinnsla!W377/Úrvinnsla!$V$378*-100</f>
        <v>-4.1377394347256831E-3</v>
      </c>
      <c r="U51" s="90">
        <f>Úrvinnsla!X377/Úrvinnsla!$V$378*100</f>
        <v>7.3888204191530056E-3</v>
      </c>
      <c r="V51" s="89">
        <f>Úrvinnsla!Q402/Úrvinnsla!$P$403*-100</f>
        <v>-9.5374344301382922E-3</v>
      </c>
      <c r="W51" s="90">
        <f>Úrvinnsla!R402/Úrvinnsla!$P$403*100</f>
        <v>9.5374344301382922E-3</v>
      </c>
      <c r="X51" s="89">
        <f>Úrvinnsla!W402/Úrvinnsla!$V$403*-100</f>
        <v>-3.7308078633950352E-3</v>
      </c>
      <c r="Y51" s="90">
        <f>Úrvinnsla!X402/Úrvinnsla!$V$403*100</f>
        <v>9.1835270483570097E-3</v>
      </c>
      <c r="Z51" s="89">
        <f>Úrvinnsla!Q427/Úrvinnsla!$P$428*-100</f>
        <v>-9.3720712277413319E-3</v>
      </c>
      <c r="AA51" s="90">
        <f>Úrvinnsla!R427/Úrvinnsla!$P$428*100</f>
        <v>9.3720712277413319E-3</v>
      </c>
      <c r="AB51" s="89">
        <f>Úrvinnsla!W427/Úrvinnsla!$V$428*-100</f>
        <v>-3.0813101730855961E-3</v>
      </c>
      <c r="AC51" s="90">
        <f>Úrvinnsla!X427/Úrvinnsla!$V$428*100</f>
        <v>1.0644526052477513E-2</v>
      </c>
      <c r="AD51" s="89">
        <f>Úrvinnsla!Q452/Úrvinnsla!$P$453*-100</f>
        <v>-9.3118539901294352E-3</v>
      </c>
      <c r="AE51" s="90">
        <f>Úrvinnsla!R452/Úrvinnsla!$P$453*100</f>
        <v>9.3118539901294352E-3</v>
      </c>
      <c r="AF51" s="89">
        <f>Úrvinnsla!W452/Úrvinnsla!$V$453*-100</f>
        <v>-3.0208659449543302E-3</v>
      </c>
      <c r="AG51" s="90">
        <f>Úrvinnsla!X452/Úrvinnsla!$V$453*100</f>
        <v>1.071034289574717E-2</v>
      </c>
      <c r="AH51" s="89">
        <f>Úrvinnsla!Q477/Úrvinnsla!$P$478*-100</f>
        <v>-9.2165898617511521E-3</v>
      </c>
      <c r="AI51" s="90">
        <f>Úrvinnsla!R477/Úrvinnsla!$P$478*100</f>
        <v>0</v>
      </c>
      <c r="AJ51" s="89">
        <f>Úrvinnsla!W477/Úrvinnsla!$V$478*-100</f>
        <v>-1.8980888956376496E-3</v>
      </c>
      <c r="AK51" s="90">
        <f>Úrvinnsla!X477/Úrvinnsla!$V$478*100</f>
        <v>9.7616000347079124E-3</v>
      </c>
      <c r="AL51" s="89">
        <f>Úrvinnsla!Q502/Úrvinnsla!$P$503*-100</f>
        <v>0</v>
      </c>
      <c r="AM51" s="90">
        <f>Úrvinnsla!R502/Úrvinnsla!$P$503*100</f>
        <v>9.0653612546459979E-3</v>
      </c>
      <c r="AN51" s="89">
        <f>Úrvinnsla!W502/Úrvinnsla!$V$503*-100</f>
        <v>-2.1262571495396653E-3</v>
      </c>
      <c r="AO51" s="90">
        <f>Úrvinnsla!X502/Úrvinnsla!$V$503*100</f>
        <v>9.5681571729284935E-3</v>
      </c>
      <c r="AP51" s="10"/>
      <c r="AQ51" s="10"/>
    </row>
    <row r="52" spans="1:43" ht="15" thickBot="1" x14ac:dyDescent="0.4"/>
    <row r="53" spans="1:43" ht="15" thickBot="1" x14ac:dyDescent="0.4">
      <c r="B53" s="230" t="s">
        <v>39</v>
      </c>
      <c r="C53" s="231"/>
      <c r="D53" s="230" t="s">
        <v>40</v>
      </c>
      <c r="E53" s="232"/>
    </row>
    <row r="54" spans="1:43" ht="15" thickBot="1" x14ac:dyDescent="0.4">
      <c r="B54" s="233">
        <v>2023</v>
      </c>
      <c r="C54" s="234"/>
      <c r="D54" s="233">
        <v>2023</v>
      </c>
      <c r="E54" s="234"/>
      <c r="Z54" s="18" t="s">
        <v>50</v>
      </c>
      <c r="AA54" s="20" t="s">
        <v>51</v>
      </c>
    </row>
    <row r="55" spans="1:43" ht="15" thickBot="1" x14ac:dyDescent="0.4">
      <c r="B55" s="13" t="s">
        <v>41</v>
      </c>
      <c r="C55" s="14" t="s">
        <v>42</v>
      </c>
      <c r="D55" s="13" t="s">
        <v>41</v>
      </c>
      <c r="E55" s="14" t="s">
        <v>42</v>
      </c>
      <c r="Y55" s="95" t="s">
        <v>52</v>
      </c>
      <c r="Z55">
        <v>-3.1455316706002425</v>
      </c>
      <c r="AA55">
        <v>2.8672577661542387</v>
      </c>
    </row>
    <row r="56" spans="1:43" x14ac:dyDescent="0.35">
      <c r="A56" s="82" t="s">
        <v>14</v>
      </c>
      <c r="B56" s="85">
        <f>Úrvinnsla!Q507/Úrvinnsla!$P$528*-100</f>
        <v>-2.5563374009085238</v>
      </c>
      <c r="C56" s="86">
        <f>Úrvinnsla!R507/Úrvinnsla!$P$528*100</f>
        <v>2.6810367863186961</v>
      </c>
      <c r="D56" s="85">
        <f>Úrvinnsla!W507/Úrvinnsla!$V$528*-100</f>
        <v>-3.1107030673770755</v>
      </c>
      <c r="E56" s="86">
        <f>Úrvinnsla!X507/Úrvinnsla!$V$528*100</f>
        <v>2.8306314763331768</v>
      </c>
      <c r="Y56" s="95" t="s">
        <v>53</v>
      </c>
      <c r="Z56">
        <v>-3.0370925559737194</v>
      </c>
      <c r="AA56">
        <v>2.9507133592736703</v>
      </c>
    </row>
    <row r="57" spans="1:43" x14ac:dyDescent="0.35">
      <c r="A57" s="83" t="s">
        <v>15</v>
      </c>
      <c r="B57" s="87">
        <f>Úrvinnsla!Q508/Úrvinnsla!$P$528*-100</f>
        <v>-3.3134408123274248</v>
      </c>
      <c r="C57" s="88">
        <f>Úrvinnsla!R508/Úrvinnsla!$P$528*100</f>
        <v>3.2689053175380773</v>
      </c>
      <c r="D57" s="87">
        <f>Úrvinnsla!W508/Úrvinnsla!$V$528*-100</f>
        <v>-2.9389464562949055</v>
      </c>
      <c r="E57" s="88">
        <f>Úrvinnsla!X508/Úrvinnsla!$V$528*100</f>
        <v>2.8383682606161575</v>
      </c>
      <c r="Y57" s="95" t="s">
        <v>54</v>
      </c>
      <c r="Z57">
        <v>-3.3764963534689887</v>
      </c>
      <c r="AA57">
        <v>3.1752992706937975</v>
      </c>
    </row>
    <row r="58" spans="1:43" x14ac:dyDescent="0.35">
      <c r="A58" s="83" t="s">
        <v>16</v>
      </c>
      <c r="B58" s="87">
        <f>Úrvinnsla!Q509/Úrvinnsla!$P$528*-100</f>
        <v>-3.3757905050325112</v>
      </c>
      <c r="C58" s="88">
        <f>Úrvinnsla!R509/Úrvinnsla!$P$528*100</f>
        <v>3.1263917342121674</v>
      </c>
      <c r="D58" s="87">
        <f>Úrvinnsla!W509/Úrvinnsla!$V$528*-100</f>
        <v>-3.3296540625854272</v>
      </c>
      <c r="E58" s="88">
        <f>Úrvinnsla!X509/Úrvinnsla!$V$528*100</f>
        <v>3.1341713130354498</v>
      </c>
      <c r="Y58" s="95" t="s">
        <v>55</v>
      </c>
      <c r="Z58">
        <v>-3.1032723097531414</v>
      </c>
      <c r="AA58">
        <v>2.9738364057749145</v>
      </c>
    </row>
    <row r="59" spans="1:43" x14ac:dyDescent="0.35">
      <c r="A59" s="83" t="s">
        <v>17</v>
      </c>
      <c r="B59" s="87">
        <f>Úrvinnsla!Q510/Úrvinnsla!$P$528*-100</f>
        <v>-3.2867195154538167</v>
      </c>
      <c r="C59" s="88">
        <f>Úrvinnsla!R510/Úrvinnsla!$P$528*100</f>
        <v>2.7701077758973902</v>
      </c>
      <c r="D59" s="87">
        <f>Úrvinnsla!W510/Úrvinnsla!$V$528*-100</f>
        <v>-3.1519659168863052</v>
      </c>
      <c r="E59" s="88">
        <f>Úrvinnsla!X510/Úrvinnsla!$V$528*100</f>
        <v>2.9750514496154818</v>
      </c>
      <c r="Y59" s="95" t="s">
        <v>56</v>
      </c>
      <c r="Z59">
        <v>-3.4960983181305951</v>
      </c>
      <c r="AA59">
        <v>3.3472603176628182</v>
      </c>
    </row>
    <row r="60" spans="1:43" x14ac:dyDescent="0.35">
      <c r="A60" s="83" t="s">
        <v>18</v>
      </c>
      <c r="B60" s="87">
        <f>Úrvinnsla!Q511/Úrvinnsla!$P$528*-100</f>
        <v>-3.4292330987797279</v>
      </c>
      <c r="C60" s="88">
        <f>Úrvinnsla!R511/Úrvinnsla!$P$528*100</f>
        <v>3.1887414269172529</v>
      </c>
      <c r="D60" s="87">
        <f>Úrvinnsla!W511/Úrvinnsla!$V$528*-100</f>
        <v>-3.5150789925675294</v>
      </c>
      <c r="E60" s="88">
        <f>Úrvinnsla!X511/Úrvinnsla!$V$528*100</f>
        <v>3.3134068155911676</v>
      </c>
      <c r="Y60" s="95" t="s">
        <v>57</v>
      </c>
      <c r="Z60">
        <v>-4.2663349705513385</v>
      </c>
      <c r="AA60">
        <v>3.8402861942123279</v>
      </c>
    </row>
    <row r="61" spans="1:43" x14ac:dyDescent="0.35">
      <c r="A61" s="83" t="s">
        <v>19</v>
      </c>
      <c r="B61" s="87">
        <f>Úrvinnsla!Q512/Úrvinnsla!$P$528*-100</f>
        <v>-3.8478667497995902</v>
      </c>
      <c r="C61" s="88">
        <f>Úrvinnsla!R512/Úrvinnsla!$P$528*100</f>
        <v>3.5450253852320297</v>
      </c>
      <c r="D61" s="87">
        <f>Úrvinnsla!W512/Úrvinnsla!$V$528*-100</f>
        <v>-4.2560050340676403</v>
      </c>
      <c r="E61" s="88">
        <f>Úrvinnsla!X512/Úrvinnsla!$V$528*100</f>
        <v>3.806497867226466</v>
      </c>
      <c r="Y61" s="95" t="s">
        <v>58</v>
      </c>
      <c r="Z61">
        <v>-4.3399566243541496</v>
      </c>
      <c r="AA61">
        <v>3.6755012651230037</v>
      </c>
    </row>
    <row r="62" spans="1:43" x14ac:dyDescent="0.35">
      <c r="A62" s="83" t="s">
        <v>20</v>
      </c>
      <c r="B62" s="87">
        <f>Úrvinnsla!Q513/Úrvinnsla!$P$528*-100</f>
        <v>-4.4357352810189727</v>
      </c>
      <c r="C62" s="88">
        <f>Úrvinnsla!R513/Úrvinnsla!$P$528*100</f>
        <v>3.3223479112852941</v>
      </c>
      <c r="D62" s="87">
        <f>Úrvinnsla!W513/Úrvinnsla!$V$528*-100</f>
        <v>-4.5028084526947216</v>
      </c>
      <c r="E62" s="88">
        <f>Úrvinnsla!X513/Úrvinnsla!$V$528*100</f>
        <v>3.7907664058510719</v>
      </c>
      <c r="Y62" s="95" t="s">
        <v>59</v>
      </c>
      <c r="Z62">
        <v>-3.737162722459654</v>
      </c>
      <c r="AA62">
        <v>3.2733728817163148</v>
      </c>
    </row>
    <row r="63" spans="1:43" x14ac:dyDescent="0.35">
      <c r="A63" s="83" t="s">
        <v>21</v>
      </c>
      <c r="B63" s="87">
        <f>Úrvinnsla!Q514/Úrvinnsla!$P$528*-100</f>
        <v>-4.0171016299991091</v>
      </c>
      <c r="C63" s="88">
        <f>Úrvinnsla!R514/Úrvinnsla!$P$528*100</f>
        <v>3.2867195154538167</v>
      </c>
      <c r="D63" s="87">
        <f>Úrvinnsla!W514/Úrvinnsla!$V$528*-100</f>
        <v>-3.81552411555661</v>
      </c>
      <c r="E63" s="88">
        <f>Úrvinnsla!X514/Úrvinnsla!$V$528*100</f>
        <v>3.2713702876536397</v>
      </c>
      <c r="Y63" s="95" t="s">
        <v>60</v>
      </c>
      <c r="Z63">
        <v>-3.5335736003912315</v>
      </c>
      <c r="AA63">
        <v>3.1933724564648847</v>
      </c>
    </row>
    <row r="64" spans="1:43" x14ac:dyDescent="0.35">
      <c r="A64" s="83" t="s">
        <v>22</v>
      </c>
      <c r="B64" s="87">
        <f>Úrvinnsla!Q515/Úrvinnsla!$P$528*-100</f>
        <v>-3.5272111873162912</v>
      </c>
      <c r="C64" s="88">
        <f>Úrvinnsla!R515/Úrvinnsla!$P$528*100</f>
        <v>2.8948071613075621</v>
      </c>
      <c r="D64" s="87">
        <f>Úrvinnsla!W515/Úrvinnsla!$V$528*-100</f>
        <v>-3.6703304638460068</v>
      </c>
      <c r="E64" s="88">
        <f>Úrvinnsla!X515/Úrvinnsla!$V$528*100</f>
        <v>3.2257232603840538</v>
      </c>
      <c r="Y64" s="95" t="s">
        <v>61</v>
      </c>
      <c r="Z64">
        <v>-3.3382237247772748</v>
      </c>
      <c r="AA64">
        <v>3.0649996810614275</v>
      </c>
    </row>
    <row r="65" spans="1:27" x14ac:dyDescent="0.35">
      <c r="A65" s="83" t="s">
        <v>23</v>
      </c>
      <c r="B65" s="87">
        <f>Úrvinnsla!Q516/Úrvinnsla!$P$528*-100</f>
        <v>-2.9215284581811702</v>
      </c>
      <c r="C65" s="88">
        <f>Úrvinnsla!R516/Úrvinnsla!$P$528*100</f>
        <v>2.6275941925714794</v>
      </c>
      <c r="D65" s="87">
        <f>Úrvinnsla!W516/Úrvinnsla!$V$528*-100</f>
        <v>-3.3085068522119467</v>
      </c>
      <c r="E65" s="88">
        <f>Úrvinnsla!X516/Úrvinnsla!$V$528*100</f>
        <v>2.9923302678474721</v>
      </c>
      <c r="Y65" s="95" t="s">
        <v>62</v>
      </c>
      <c r="Z65">
        <v>-2.9629393378835238</v>
      </c>
      <c r="AA65">
        <v>2.7952308052135826</v>
      </c>
    </row>
    <row r="66" spans="1:27" x14ac:dyDescent="0.35">
      <c r="A66" s="83" t="s">
        <v>24</v>
      </c>
      <c r="B66" s="87">
        <f>Úrvinnsla!Q517/Úrvinnsla!$P$528*-100</f>
        <v>-3.0729491404649507</v>
      </c>
      <c r="C66" s="88">
        <f>Úrvinnsla!R517/Úrvinnsla!$P$528*100</f>
        <v>2.7255722811080432</v>
      </c>
      <c r="D66" s="87">
        <f>Úrvinnsla!W517/Úrvinnsla!$V$528*-100</f>
        <v>-3.0183774416001734</v>
      </c>
      <c r="E66" s="88">
        <f>Úrvinnsla!X517/Úrvinnsla!$V$528*100</f>
        <v>2.8112895156257252</v>
      </c>
      <c r="Y66" s="95" t="s">
        <v>63</v>
      </c>
      <c r="Z66">
        <v>-2.960281516446599</v>
      </c>
      <c r="AA66">
        <v>2.9950989772703109</v>
      </c>
    </row>
    <row r="67" spans="1:27" x14ac:dyDescent="0.35">
      <c r="A67" s="83" t="s">
        <v>25</v>
      </c>
      <c r="B67" s="87">
        <f>Úrvinnsla!Q518/Úrvinnsla!$P$528*-100</f>
        <v>-3.2243698227487307</v>
      </c>
      <c r="C67" s="88">
        <f>Úrvinnsla!R518/Úrvinnsla!$P$528*100</f>
        <v>3.0105994477598643</v>
      </c>
      <c r="D67" s="87">
        <f>Úrvinnsla!W518/Úrvinnsla!$V$528*-100</f>
        <v>-2.902325677355464</v>
      </c>
      <c r="E67" s="88">
        <f>Úrvinnsla!X518/Úrvinnsla!$V$528*100</f>
        <v>2.9332728144873865</v>
      </c>
      <c r="Y67" s="95" t="s">
        <v>64</v>
      </c>
      <c r="Z67">
        <v>-2.8119750802662073</v>
      </c>
      <c r="AA67">
        <v>2.7574897408092531</v>
      </c>
    </row>
    <row r="68" spans="1:27" x14ac:dyDescent="0.35">
      <c r="A68" s="83" t="s">
        <v>26</v>
      </c>
      <c r="B68" s="87">
        <f>Úrvinnsla!Q519/Úrvinnsla!$P$528*-100</f>
        <v>-3.0907633383806892</v>
      </c>
      <c r="C68" s="88">
        <f>Úrvinnsla!R519/Úrvinnsla!$P$528*100</f>
        <v>2.9215284581811702</v>
      </c>
      <c r="D68" s="87">
        <f>Úrvinnsla!W519/Úrvinnsla!$V$528*-100</f>
        <v>-2.7527478478845051</v>
      </c>
      <c r="E68" s="88">
        <f>Úrvinnsla!X519/Úrvinnsla!$V$528*100</f>
        <v>2.7370163865091115</v>
      </c>
      <c r="Y68" s="95" t="s">
        <v>65</v>
      </c>
      <c r="Z68">
        <v>-2.3896472539388913</v>
      </c>
      <c r="AA68">
        <v>2.3901788182262762</v>
      </c>
    </row>
    <row r="69" spans="1:27" x14ac:dyDescent="0.35">
      <c r="A69" s="83" t="s">
        <v>27</v>
      </c>
      <c r="B69" s="87">
        <f>Úrvinnsla!Q520/Úrvinnsla!$P$528*-100</f>
        <v>-3.1174846352542978</v>
      </c>
      <c r="C69" s="88">
        <f>Úrvinnsla!R520/Úrvinnsla!$P$528*100</f>
        <v>2.1644250467622692</v>
      </c>
      <c r="D69" s="87">
        <f>Úrvinnsla!W520/Úrvinnsla!$V$528*-100</f>
        <v>-2.4125872322427906</v>
      </c>
      <c r="E69" s="88">
        <f>Úrvinnsla!X520/Úrvinnsla!$V$528*100</f>
        <v>2.4097504113390311</v>
      </c>
      <c r="Y69" s="95" t="s">
        <v>66</v>
      </c>
      <c r="Z69">
        <v>-1.950840934702643</v>
      </c>
      <c r="AA69">
        <v>1.9609406561629565</v>
      </c>
    </row>
    <row r="70" spans="1:27" x14ac:dyDescent="0.35">
      <c r="A70" s="83" t="s">
        <v>28</v>
      </c>
      <c r="B70" s="87">
        <f>Úrvinnsla!Q521/Úrvinnsla!$P$528*-100</f>
        <v>-2.3158457290460497</v>
      </c>
      <c r="C70" s="88">
        <f>Úrvinnsla!R521/Úrvinnsla!$P$528*100</f>
        <v>1.9506546717734035</v>
      </c>
      <c r="D70" s="87">
        <f>Úrvinnsla!W521/Úrvinnsla!$V$528*-100</f>
        <v>-1.9419328550281363</v>
      </c>
      <c r="E70" s="88">
        <f>Úrvinnsla!X521/Úrvinnsla!$V$528*100</f>
        <v>1.9581801020223955</v>
      </c>
      <c r="Y70" s="95" t="s">
        <v>67</v>
      </c>
      <c r="Z70">
        <v>-1.365057090004465</v>
      </c>
      <c r="AA70">
        <v>1.4458548616869724</v>
      </c>
    </row>
    <row r="71" spans="1:27" x14ac:dyDescent="0.35">
      <c r="A71" s="83" t="s">
        <v>29</v>
      </c>
      <c r="B71" s="87">
        <f>Úrvinnsla!Q522/Úrvinnsla!$P$528*-100</f>
        <v>-1.7725126926160149</v>
      </c>
      <c r="C71" s="88">
        <f>Úrvinnsla!R522/Úrvinnsla!$P$528*100</f>
        <v>1.6210920103322348</v>
      </c>
      <c r="D71" s="87">
        <f>Úrvinnsla!W522/Úrvinnsla!$V$528*-100</f>
        <v>-1.3990684911723292</v>
      </c>
      <c r="E71" s="88">
        <f>Úrvinnsla!X522/Úrvinnsla!$V$528*100</f>
        <v>1.4627680151022029</v>
      </c>
      <c r="Y71" s="95" t="s">
        <v>68</v>
      </c>
      <c r="Z71">
        <v>-0.80186472752014626</v>
      </c>
      <c r="AA71">
        <v>0.90817758499712953</v>
      </c>
    </row>
    <row r="72" spans="1:27" x14ac:dyDescent="0.35">
      <c r="A72" s="83" t="s">
        <v>30</v>
      </c>
      <c r="B72" s="87">
        <f>Úrvinnsla!Q523/Úrvinnsla!$P$528*-100</f>
        <v>-1.0955731718179389</v>
      </c>
      <c r="C72" s="88">
        <f>Úrvinnsla!R523/Úrvinnsla!$P$528*100</f>
        <v>0.91743119266055051</v>
      </c>
      <c r="D72" s="87">
        <f>Úrvinnsla!W523/Úrvinnsla!$V$528*-100</f>
        <v>-0.80694660071487889</v>
      </c>
      <c r="E72" s="88">
        <f>Úrvinnsla!X523/Úrvinnsla!$V$528*100</f>
        <v>0.92867200676710737</v>
      </c>
      <c r="Y72" s="95" t="s">
        <v>69</v>
      </c>
      <c r="Z72">
        <v>-0.46299249431226214</v>
      </c>
      <c r="AA72">
        <v>0.62698007697050873</v>
      </c>
    </row>
    <row r="73" spans="1:27" x14ac:dyDescent="0.35">
      <c r="A73" s="83" t="s">
        <v>31</v>
      </c>
      <c r="B73" s="87">
        <f>Úrvinnsla!Q524/Úrvinnsla!$P$528*-100</f>
        <v>-0.46316914580920993</v>
      </c>
      <c r="C73" s="88">
        <f>Úrvinnsla!R524/Úrvinnsla!$P$528*100</f>
        <v>0.64131112496659837</v>
      </c>
      <c r="D73" s="87">
        <f>Úrvinnsla!W524/Úrvinnsla!$V$528*-100</f>
        <v>-0.4605965576467797</v>
      </c>
      <c r="E73" s="88">
        <f>Úrvinnsla!X524/Úrvinnsla!$V$528*100</f>
        <v>0.60321128126305579</v>
      </c>
      <c r="Y73" s="95" t="s">
        <v>70</v>
      </c>
      <c r="Z73">
        <v>-0.20146286491888329</v>
      </c>
      <c r="AA73">
        <v>0.33834066892049924</v>
      </c>
    </row>
    <row r="74" spans="1:27" x14ac:dyDescent="0.35">
      <c r="A74" s="83" t="s">
        <v>32</v>
      </c>
      <c r="B74" s="87">
        <f>Úrvinnsla!Q525/Úrvinnsla!$P$528*-100</f>
        <v>-0.18704907811525787</v>
      </c>
      <c r="C74" s="88">
        <f>Úrvinnsla!R525/Úrvinnsla!$P$528*100</f>
        <v>0.15142068228378017</v>
      </c>
      <c r="D74" s="87">
        <f>Úrvinnsla!W525/Úrvinnsla!$V$528*-100</f>
        <v>-0.19935114169146737</v>
      </c>
      <c r="E74" s="88">
        <f>Úrvinnsla!X525/Úrvinnsla!$V$528*100</f>
        <v>0.32339758302859001</v>
      </c>
      <c r="Y74" s="95" t="s">
        <v>71</v>
      </c>
      <c r="Z74">
        <v>-3.8272628691713974E-2</v>
      </c>
      <c r="AA74">
        <v>8.9037018136973484E-2</v>
      </c>
    </row>
    <row r="75" spans="1:27" ht="15" thickBot="1" x14ac:dyDescent="0.4">
      <c r="A75" s="83" t="s">
        <v>33</v>
      </c>
      <c r="B75" s="87">
        <f>Úrvinnsla!Q526/Úrvinnsla!$P$528*-100</f>
        <v>-1.7814197915738843E-2</v>
      </c>
      <c r="C75" s="88">
        <f>Úrvinnsla!R526/Úrvinnsla!$P$528*100</f>
        <v>6.2349692705085953E-2</v>
      </c>
      <c r="D75" s="87">
        <f>Úrvinnsla!W526/Úrvinnsla!$V$528*-100</f>
        <v>-3.6362886130008924E-2</v>
      </c>
      <c r="E75" s="88">
        <f>Úrvinnsla!X526/Úrvinnsla!$V$528*100</f>
        <v>7.8141521258104293E-2</v>
      </c>
      <c r="Y75" s="84" t="s">
        <v>34</v>
      </c>
      <c r="Z75">
        <v>-2.1262571495396653E-3</v>
      </c>
      <c r="AA75">
        <v>9.5681571729284935E-3</v>
      </c>
    </row>
    <row r="76" spans="1:27" ht="15" thickBot="1" x14ac:dyDescent="0.4">
      <c r="A76" s="84" t="s">
        <v>34</v>
      </c>
      <c r="B76" s="89">
        <f>Úrvinnsla!Q527/Úrvinnsla!$P$528*-100</f>
        <v>-8.9070989578694214E-3</v>
      </c>
      <c r="C76" s="90">
        <f>Úrvinnsla!R527/Úrvinnsla!$P$528*100</f>
        <v>8.9070989578694214E-3</v>
      </c>
      <c r="D76" s="89">
        <f>Úrvinnsla!W527/Úrvinnsla!$V$528*-100</f>
        <v>-3.8683921414903112E-3</v>
      </c>
      <c r="E76" s="90">
        <f>Úrvinnsla!X527/Úrvinnsla!$V$528*100</f>
        <v>8.2525699018459967E-3</v>
      </c>
    </row>
  </sheetData>
  <mergeCells count="85">
    <mergeCell ref="AF29:AG29"/>
    <mergeCell ref="AH29:AI29"/>
    <mergeCell ref="AJ29:AK29"/>
    <mergeCell ref="AF28:AG28"/>
    <mergeCell ref="AH28:AI28"/>
    <mergeCell ref="AJ28:AK28"/>
    <mergeCell ref="X29:Y29"/>
    <mergeCell ref="F29:G29"/>
    <mergeCell ref="H29:I29"/>
    <mergeCell ref="J29:K29"/>
    <mergeCell ref="L29:M29"/>
    <mergeCell ref="N29:O29"/>
    <mergeCell ref="AJ3:AK3"/>
    <mergeCell ref="AH4:AI4"/>
    <mergeCell ref="AJ4:AK4"/>
    <mergeCell ref="AL3:AM3"/>
    <mergeCell ref="AN3:AO3"/>
    <mergeCell ref="AL4:AM4"/>
    <mergeCell ref="AN4:AO4"/>
    <mergeCell ref="AD3:AE3"/>
    <mergeCell ref="AF3:AG3"/>
    <mergeCell ref="AD4:AE4"/>
    <mergeCell ref="AF4:AG4"/>
    <mergeCell ref="AH3:AI3"/>
    <mergeCell ref="X3:Y3"/>
    <mergeCell ref="V4:W4"/>
    <mergeCell ref="X4:Y4"/>
    <mergeCell ref="Z3:AA3"/>
    <mergeCell ref="AB3:AC3"/>
    <mergeCell ref="Z4:AA4"/>
    <mergeCell ref="AB4:AC4"/>
    <mergeCell ref="R3:S3"/>
    <mergeCell ref="T3:U3"/>
    <mergeCell ref="R4:S4"/>
    <mergeCell ref="T4:U4"/>
    <mergeCell ref="V3:W3"/>
    <mergeCell ref="L3:M3"/>
    <mergeCell ref="J4:K4"/>
    <mergeCell ref="L4:M4"/>
    <mergeCell ref="N3:O3"/>
    <mergeCell ref="P3:Q3"/>
    <mergeCell ref="N4:O4"/>
    <mergeCell ref="P4:Q4"/>
    <mergeCell ref="A1:J1"/>
    <mergeCell ref="B4:C4"/>
    <mergeCell ref="D4:E4"/>
    <mergeCell ref="B3:C3"/>
    <mergeCell ref="D3:E3"/>
    <mergeCell ref="F3:G3"/>
    <mergeCell ref="H3:I3"/>
    <mergeCell ref="F4:G4"/>
    <mergeCell ref="H4:I4"/>
    <mergeCell ref="J3:K3"/>
    <mergeCell ref="AN28:AO28"/>
    <mergeCell ref="AL29:AM29"/>
    <mergeCell ref="AN29:AO29"/>
    <mergeCell ref="B29:C29"/>
    <mergeCell ref="D29:E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Z29:AA29"/>
    <mergeCell ref="B53:C53"/>
    <mergeCell ref="D53:E53"/>
    <mergeCell ref="B54:C54"/>
    <mergeCell ref="D54:E54"/>
    <mergeCell ref="AL28:AM28"/>
    <mergeCell ref="AB29:AC29"/>
    <mergeCell ref="AD29:AE29"/>
    <mergeCell ref="V28:W28"/>
    <mergeCell ref="X28:Y28"/>
    <mergeCell ref="Z28:AA28"/>
    <mergeCell ref="AB28:AC28"/>
    <mergeCell ref="AD28:AE28"/>
    <mergeCell ref="P29:Q29"/>
    <mergeCell ref="R29:S29"/>
    <mergeCell ref="T29:U29"/>
    <mergeCell ref="V29:W29"/>
  </mergeCells>
  <pageMargins left="0.70866141732283472" right="0.70866141732283472" top="0.74803149606299213" bottom="0.74803149606299213" header="0.31496062992125984" footer="0.31496062992125984"/>
  <pageSetup paperSize="9" scale="53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  <pageSetUpPr fitToPage="1"/>
  </sheetPr>
  <dimension ref="A1:Z29"/>
  <sheetViews>
    <sheetView topLeftCell="A149" zoomScaleNormal="100" workbookViewId="0">
      <selection activeCell="O190" sqref="A176:O190"/>
    </sheetView>
  </sheetViews>
  <sheetFormatPr defaultColWidth="9.26953125" defaultRowHeight="14.5" x14ac:dyDescent="0.35"/>
  <sheetData>
    <row r="1" spans="1:26" s="3" customFormat="1" ht="21" x14ac:dyDescent="0.5">
      <c r="A1" s="226" t="str">
        <f>Frumgögn!A1</f>
        <v>1.1.2 Kynja og aldurssamsetning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6" ht="18.75" customHeight="1" x14ac:dyDescent="0.35">
      <c r="A3" s="236" t="s">
        <v>75</v>
      </c>
      <c r="B3" s="236"/>
      <c r="C3" s="236"/>
      <c r="D3" s="236"/>
      <c r="E3" s="236"/>
      <c r="F3" s="236"/>
      <c r="G3" s="23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6" ht="15" customHeight="1" x14ac:dyDescent="0.35">
      <c r="A4" s="91"/>
      <c r="B4" s="91"/>
      <c r="C4" s="9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6" ht="18.75" customHeight="1" x14ac:dyDescent="0.35">
      <c r="A5" s="91"/>
      <c r="B5" s="91"/>
      <c r="C5" s="91"/>
      <c r="D5" s="2"/>
      <c r="E5" s="2"/>
      <c r="K5" s="2"/>
      <c r="L5" s="2"/>
      <c r="M5" s="2"/>
    </row>
    <row r="6" spans="1:26" ht="15" customHeight="1" x14ac:dyDescent="0.35">
      <c r="A6" s="2"/>
      <c r="L6" s="2"/>
    </row>
    <row r="7" spans="1:26" ht="15" customHeight="1" x14ac:dyDescent="0.35"/>
    <row r="29" spans="1:12" x14ac:dyDescent="0.35">
      <c r="A29" s="2"/>
      <c r="L29" s="2"/>
    </row>
  </sheetData>
  <mergeCells count="2">
    <mergeCell ref="A1:N1"/>
    <mergeCell ref="A3:G3"/>
  </mergeCells>
  <pageMargins left="0.70866141732283472" right="0.70866141732283472" top="0.74803149606299213" bottom="0.74803149606299213" header="0.31496062992125984" footer="0.31496062992125984"/>
  <pageSetup paperSize="9" scale="17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DD96B-7466-406B-9CED-E115C66B398E}">
  <sheetPr>
    <tabColor theme="9" tint="0.59999389629810485"/>
    <pageSetUpPr fitToPage="1"/>
  </sheetPr>
  <dimension ref="A1:Z29"/>
  <sheetViews>
    <sheetView topLeftCell="A150" zoomScaleNormal="100" workbookViewId="0">
      <selection activeCell="R184" sqref="R184"/>
    </sheetView>
  </sheetViews>
  <sheetFormatPr defaultColWidth="9.26953125" defaultRowHeight="14.5" x14ac:dyDescent="0.35"/>
  <sheetData>
    <row r="1" spans="1:26" s="3" customFormat="1" ht="21" x14ac:dyDescent="0.5">
      <c r="A1" s="226" t="str">
        <f>Frumgögn!A1</f>
        <v>1.1.2 Kynja og aldurssamsetning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6" ht="18.75" customHeight="1" x14ac:dyDescent="0.35">
      <c r="A3" s="236" t="s">
        <v>76</v>
      </c>
      <c r="B3" s="236"/>
      <c r="C3" s="236"/>
      <c r="D3" s="236"/>
      <c r="E3" s="236"/>
      <c r="F3" s="236"/>
      <c r="G3" s="23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6" ht="15" customHeight="1" x14ac:dyDescent="0.35">
      <c r="A4" s="91"/>
      <c r="B4" s="91"/>
      <c r="C4" s="9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6" ht="18.75" customHeight="1" x14ac:dyDescent="0.35">
      <c r="A5" s="91"/>
      <c r="B5" s="91"/>
      <c r="C5" s="91"/>
      <c r="D5" s="2"/>
      <c r="E5" s="2"/>
      <c r="K5" s="2"/>
      <c r="L5" s="2"/>
      <c r="M5" s="2"/>
    </row>
    <row r="6" spans="1:26" ht="15" customHeight="1" x14ac:dyDescent="0.35">
      <c r="A6" s="2"/>
      <c r="L6" s="2"/>
    </row>
    <row r="7" spans="1:26" ht="15" customHeight="1" x14ac:dyDescent="0.35"/>
    <row r="29" spans="1:12" x14ac:dyDescent="0.35">
      <c r="A29" s="2"/>
      <c r="L29" s="2"/>
    </row>
  </sheetData>
  <mergeCells count="2">
    <mergeCell ref="A1:N1"/>
    <mergeCell ref="A3:G3"/>
  </mergeCells>
  <pageMargins left="0.70866141732283472" right="0.70866141732283472" top="0.74803149606299213" bottom="0.74803149606299213" header="0.31496062992125984" footer="0.31496062992125984"/>
  <pageSetup paperSize="9" scale="54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7CBAE-4989-4CED-8AC8-245F15E09ACF}">
  <dimension ref="A1:AS61"/>
  <sheetViews>
    <sheetView workbookViewId="0">
      <selection activeCell="L58" sqref="L58"/>
    </sheetView>
  </sheetViews>
  <sheetFormatPr defaultRowHeight="14.5" x14ac:dyDescent="0.35"/>
  <cols>
    <col min="1" max="1" width="9.453125" customWidth="1"/>
    <col min="3" max="3" width="9" customWidth="1"/>
    <col min="4" max="4" width="8.7265625" customWidth="1"/>
    <col min="5" max="5" width="8.26953125" customWidth="1"/>
    <col min="6" max="6" width="10" customWidth="1"/>
    <col min="7" max="7" width="8.453125" customWidth="1"/>
    <col min="8" max="8" width="8.7265625" customWidth="1"/>
    <col min="9" max="9" width="9.453125" customWidth="1"/>
    <col min="10" max="10" width="8.81640625" customWidth="1"/>
    <col min="11" max="11" width="8.26953125" customWidth="1"/>
    <col min="12" max="12" width="7.54296875" customWidth="1"/>
    <col min="13" max="13" width="8.453125" customWidth="1"/>
    <col min="14" max="14" width="9" customWidth="1"/>
    <col min="15" max="15" width="8.54296875" customWidth="1"/>
    <col min="16" max="16" width="8.1796875" customWidth="1"/>
    <col min="17" max="17" width="8.26953125" customWidth="1"/>
    <col min="18" max="18" width="8.1796875" customWidth="1"/>
    <col min="19" max="20" width="8.81640625" customWidth="1"/>
    <col min="21" max="21" width="8.1796875" bestFit="1" customWidth="1"/>
    <col min="22" max="22" width="8" bestFit="1" customWidth="1"/>
    <col min="23" max="23" width="8.1796875" bestFit="1" customWidth="1"/>
    <col min="24" max="24" width="8" bestFit="1" customWidth="1"/>
    <col min="25" max="25" width="8.1796875" bestFit="1" customWidth="1"/>
    <col min="26" max="26" width="8" bestFit="1" customWidth="1"/>
    <col min="27" max="27" width="8.1796875" bestFit="1" customWidth="1"/>
    <col min="28" max="28" width="6.1796875" bestFit="1" customWidth="1"/>
    <col min="29" max="29" width="6.26953125" bestFit="1" customWidth="1"/>
    <col min="30" max="30" width="4.26953125" bestFit="1" customWidth="1"/>
    <col min="31" max="31" width="6.1796875" bestFit="1" customWidth="1"/>
    <col min="32" max="32" width="6.26953125" bestFit="1" customWidth="1"/>
    <col min="33" max="33" width="4.26953125" bestFit="1" customWidth="1"/>
    <col min="34" max="34" width="6.1796875" bestFit="1" customWidth="1"/>
    <col min="35" max="35" width="6.26953125" bestFit="1" customWidth="1"/>
    <col min="36" max="36" width="4.26953125" bestFit="1" customWidth="1"/>
    <col min="37" max="37" width="6.1796875" bestFit="1" customWidth="1"/>
    <col min="38" max="38" width="6.26953125" bestFit="1" customWidth="1"/>
    <col min="39" max="39" width="4.26953125" bestFit="1" customWidth="1"/>
    <col min="40" max="40" width="6.1796875" bestFit="1" customWidth="1"/>
    <col min="41" max="41" width="6.26953125" bestFit="1" customWidth="1"/>
  </cols>
  <sheetData>
    <row r="1" spans="1:45" ht="18.5" x14ac:dyDescent="0.45">
      <c r="A1" s="169" t="s">
        <v>77</v>
      </c>
    </row>
    <row r="2" spans="1:45" ht="15" thickBot="1" x14ac:dyDescent="0.4"/>
    <row r="3" spans="1:45" ht="19" thickBot="1" x14ac:dyDescent="0.5">
      <c r="A3" s="169" t="s">
        <v>74</v>
      </c>
      <c r="C3" s="240" t="s">
        <v>13</v>
      </c>
      <c r="D3" s="241"/>
      <c r="E3" s="241"/>
      <c r="F3" s="237" t="s">
        <v>78</v>
      </c>
      <c r="G3" s="238"/>
      <c r="H3" s="239"/>
      <c r="I3" s="237" t="s">
        <v>79</v>
      </c>
      <c r="J3" s="238"/>
      <c r="K3" s="239"/>
      <c r="L3" s="240" t="s">
        <v>80</v>
      </c>
      <c r="M3" s="241"/>
      <c r="N3" s="242"/>
      <c r="O3" s="240" t="s">
        <v>81</v>
      </c>
      <c r="P3" s="241"/>
      <c r="Q3" s="242"/>
      <c r="R3" s="240" t="s">
        <v>82</v>
      </c>
      <c r="S3" s="241"/>
      <c r="T3" s="242"/>
      <c r="U3" s="240" t="s">
        <v>83</v>
      </c>
      <c r="V3" s="241"/>
      <c r="W3" s="242"/>
      <c r="X3" s="240" t="s">
        <v>84</v>
      </c>
      <c r="Y3" s="241"/>
      <c r="Z3" s="242"/>
      <c r="AA3" s="240" t="s">
        <v>85</v>
      </c>
      <c r="AB3" s="241"/>
      <c r="AC3" s="242"/>
      <c r="AD3" s="240" t="s">
        <v>86</v>
      </c>
      <c r="AE3" s="241"/>
      <c r="AF3" s="242"/>
      <c r="AG3" s="240" t="s">
        <v>87</v>
      </c>
      <c r="AH3" s="241"/>
      <c r="AI3" s="242"/>
      <c r="AJ3" s="240" t="s">
        <v>88</v>
      </c>
      <c r="AK3" s="241"/>
      <c r="AL3" s="242"/>
      <c r="AO3" s="243" t="s">
        <v>39</v>
      </c>
      <c r="AP3" s="244"/>
      <c r="AQ3" s="245"/>
      <c r="AR3" s="246">
        <v>2023</v>
      </c>
      <c r="AS3" s="247"/>
    </row>
    <row r="4" spans="1:45" ht="15" thickBot="1" x14ac:dyDescent="0.4">
      <c r="C4" s="171" t="s">
        <v>10</v>
      </c>
      <c r="D4" s="172" t="s">
        <v>11</v>
      </c>
      <c r="E4" s="172" t="s">
        <v>12</v>
      </c>
      <c r="F4" s="205" t="s">
        <v>10</v>
      </c>
      <c r="G4" s="217" t="s">
        <v>11</v>
      </c>
      <c r="H4" s="218" t="s">
        <v>12</v>
      </c>
      <c r="I4" s="171" t="s">
        <v>10</v>
      </c>
      <c r="J4" s="172" t="s">
        <v>11</v>
      </c>
      <c r="K4" s="173" t="s">
        <v>12</v>
      </c>
      <c r="L4" s="171" t="s">
        <v>10</v>
      </c>
      <c r="M4" s="172" t="s">
        <v>11</v>
      </c>
      <c r="N4" s="173" t="s">
        <v>12</v>
      </c>
      <c r="O4" s="171" t="s">
        <v>10</v>
      </c>
      <c r="P4" s="172" t="s">
        <v>11</v>
      </c>
      <c r="Q4" s="173" t="s">
        <v>12</v>
      </c>
      <c r="R4" s="171" t="s">
        <v>10</v>
      </c>
      <c r="S4" s="172" t="s">
        <v>11</v>
      </c>
      <c r="T4" s="173" t="s">
        <v>12</v>
      </c>
      <c r="U4" s="171" t="s">
        <v>10</v>
      </c>
      <c r="V4" s="172" t="s">
        <v>11</v>
      </c>
      <c r="W4" s="173" t="s">
        <v>12</v>
      </c>
      <c r="X4" s="171" t="s">
        <v>10</v>
      </c>
      <c r="Y4" s="172" t="s">
        <v>11</v>
      </c>
      <c r="Z4" s="173" t="s">
        <v>12</v>
      </c>
      <c r="AA4" s="171" t="s">
        <v>10</v>
      </c>
      <c r="AB4" s="172" t="s">
        <v>11</v>
      </c>
      <c r="AC4" s="173" t="s">
        <v>12</v>
      </c>
      <c r="AD4" s="171" t="s">
        <v>10</v>
      </c>
      <c r="AE4" s="172" t="s">
        <v>11</v>
      </c>
      <c r="AF4" s="173" t="s">
        <v>12</v>
      </c>
      <c r="AG4" s="171" t="s">
        <v>10</v>
      </c>
      <c r="AH4" s="172" t="s">
        <v>11</v>
      </c>
      <c r="AI4" s="173" t="s">
        <v>12</v>
      </c>
      <c r="AJ4" s="171" t="s">
        <v>10</v>
      </c>
      <c r="AK4" s="172" t="s">
        <v>11</v>
      </c>
      <c r="AL4" s="173" t="s">
        <v>12</v>
      </c>
      <c r="AO4" s="171" t="s">
        <v>10</v>
      </c>
      <c r="AP4" s="187" t="s">
        <v>11</v>
      </c>
      <c r="AQ4" s="188" t="s">
        <v>12</v>
      </c>
      <c r="AR4" s="195" t="s">
        <v>41</v>
      </c>
      <c r="AS4" s="196" t="s">
        <v>42</v>
      </c>
    </row>
    <row r="5" spans="1:45" x14ac:dyDescent="0.35">
      <c r="B5" s="184" t="s">
        <v>14</v>
      </c>
      <c r="C5" s="174">
        <v>23039</v>
      </c>
      <c r="D5" s="175">
        <v>12062</v>
      </c>
      <c r="E5" s="175">
        <v>10976</v>
      </c>
      <c r="F5" s="219">
        <v>38</v>
      </c>
      <c r="G5" s="220">
        <v>18</v>
      </c>
      <c r="H5" s="221">
        <v>20</v>
      </c>
      <c r="I5" s="219">
        <v>2</v>
      </c>
      <c r="J5" s="220">
        <v>2</v>
      </c>
      <c r="K5" s="220">
        <v>0</v>
      </c>
      <c r="L5" s="219">
        <v>26</v>
      </c>
      <c r="M5" s="220">
        <v>14</v>
      </c>
      <c r="N5" s="221">
        <v>12</v>
      </c>
      <c r="O5" s="219">
        <v>215</v>
      </c>
      <c r="P5" s="220">
        <v>95</v>
      </c>
      <c r="Q5" s="221">
        <v>120</v>
      </c>
      <c r="R5" s="174">
        <v>81</v>
      </c>
      <c r="S5" s="175">
        <v>41</v>
      </c>
      <c r="T5" s="175">
        <v>40</v>
      </c>
      <c r="U5" s="219">
        <v>55</v>
      </c>
      <c r="V5" s="220">
        <v>28</v>
      </c>
      <c r="W5" s="221">
        <v>27</v>
      </c>
      <c r="X5" s="219">
        <v>92</v>
      </c>
      <c r="Y5" s="220">
        <v>44</v>
      </c>
      <c r="Z5" s="221">
        <v>48</v>
      </c>
      <c r="AA5" s="219">
        <v>36</v>
      </c>
      <c r="AB5" s="220">
        <v>20</v>
      </c>
      <c r="AC5" s="221">
        <v>16</v>
      </c>
      <c r="AD5" s="219">
        <v>7</v>
      </c>
      <c r="AE5" s="220">
        <v>5</v>
      </c>
      <c r="AF5" s="221">
        <v>2</v>
      </c>
      <c r="AG5" s="219">
        <v>12</v>
      </c>
      <c r="AH5" s="220">
        <v>6</v>
      </c>
      <c r="AI5" s="221">
        <v>6</v>
      </c>
      <c r="AJ5" s="174">
        <v>24</v>
      </c>
      <c r="AK5" s="175">
        <v>14</v>
      </c>
      <c r="AL5" s="176">
        <v>10</v>
      </c>
      <c r="AO5" s="189">
        <v>588</v>
      </c>
      <c r="AP5" s="175">
        <v>287</v>
      </c>
      <c r="AQ5" s="183">
        <v>301</v>
      </c>
      <c r="AR5" s="202">
        <f>Úrvinnsla!Q507/Úrvinnsla!$P$528*-100</f>
        <v>-2.5563374009085238</v>
      </c>
      <c r="AS5" s="197">
        <f>Úrvinnsla!R507/Úrvinnsla!$P$528*100</f>
        <v>2.6810367863186961</v>
      </c>
    </row>
    <row r="6" spans="1:45" x14ac:dyDescent="0.35">
      <c r="B6" s="185" t="s">
        <v>15</v>
      </c>
      <c r="C6" s="177">
        <v>22402</v>
      </c>
      <c r="D6" s="140">
        <v>11396</v>
      </c>
      <c r="E6" s="140">
        <v>11006</v>
      </c>
      <c r="F6" s="198">
        <v>37</v>
      </c>
      <c r="G6">
        <v>12</v>
      </c>
      <c r="H6" s="191">
        <v>25</v>
      </c>
      <c r="I6" s="198">
        <v>1</v>
      </c>
      <c r="J6">
        <v>0</v>
      </c>
      <c r="K6">
        <v>1</v>
      </c>
      <c r="L6" s="198">
        <v>32</v>
      </c>
      <c r="M6">
        <v>14</v>
      </c>
      <c r="N6" s="191">
        <v>18</v>
      </c>
      <c r="O6" s="198">
        <v>278</v>
      </c>
      <c r="P6">
        <v>137</v>
      </c>
      <c r="Q6" s="191">
        <v>141</v>
      </c>
      <c r="R6" s="177">
        <v>102</v>
      </c>
      <c r="S6" s="140">
        <v>56</v>
      </c>
      <c r="T6" s="140">
        <v>46</v>
      </c>
      <c r="U6" s="198">
        <v>75</v>
      </c>
      <c r="V6">
        <v>41</v>
      </c>
      <c r="W6" s="191">
        <v>34</v>
      </c>
      <c r="X6" s="198">
        <v>97</v>
      </c>
      <c r="Y6">
        <v>51</v>
      </c>
      <c r="Z6" s="191">
        <v>46</v>
      </c>
      <c r="AA6" s="198">
        <v>57</v>
      </c>
      <c r="AB6">
        <v>27</v>
      </c>
      <c r="AC6" s="191">
        <v>30</v>
      </c>
      <c r="AD6" s="198">
        <v>6</v>
      </c>
      <c r="AE6">
        <v>2</v>
      </c>
      <c r="AF6" s="191">
        <v>4</v>
      </c>
      <c r="AG6" s="198">
        <v>13</v>
      </c>
      <c r="AH6">
        <v>9</v>
      </c>
      <c r="AI6" s="191">
        <v>4</v>
      </c>
      <c r="AJ6" s="177">
        <v>41</v>
      </c>
      <c r="AK6" s="140">
        <v>23</v>
      </c>
      <c r="AL6" s="178">
        <v>18</v>
      </c>
      <c r="AO6" s="190">
        <v>739</v>
      </c>
      <c r="AP6" s="140">
        <v>372</v>
      </c>
      <c r="AQ6" s="178">
        <v>367</v>
      </c>
      <c r="AR6" s="203">
        <f>Úrvinnsla!Q508/Úrvinnsla!$P$528*-100</f>
        <v>-3.3134408123274248</v>
      </c>
      <c r="AS6" s="199">
        <f>Úrvinnsla!R508/Úrvinnsla!$P$528*100</f>
        <v>3.2689053175380773</v>
      </c>
    </row>
    <row r="7" spans="1:45" x14ac:dyDescent="0.35">
      <c r="B7" s="185" t="s">
        <v>16</v>
      </c>
      <c r="C7" s="177">
        <v>25066</v>
      </c>
      <c r="D7" s="140">
        <v>12911</v>
      </c>
      <c r="E7" s="140">
        <v>12153</v>
      </c>
      <c r="F7" s="198">
        <v>38</v>
      </c>
      <c r="G7">
        <v>18</v>
      </c>
      <c r="H7" s="191">
        <v>20</v>
      </c>
      <c r="I7" s="198">
        <v>2</v>
      </c>
      <c r="J7">
        <v>0</v>
      </c>
      <c r="K7">
        <v>2</v>
      </c>
      <c r="L7" s="198">
        <v>28</v>
      </c>
      <c r="M7">
        <v>18</v>
      </c>
      <c r="N7" s="191">
        <v>10</v>
      </c>
      <c r="O7" s="198">
        <v>255</v>
      </c>
      <c r="P7">
        <v>131</v>
      </c>
      <c r="Q7" s="191">
        <v>124</v>
      </c>
      <c r="R7" s="177">
        <v>120</v>
      </c>
      <c r="S7" s="140">
        <v>59</v>
      </c>
      <c r="T7" s="140">
        <v>60</v>
      </c>
      <c r="U7" s="198">
        <v>69</v>
      </c>
      <c r="V7">
        <v>40</v>
      </c>
      <c r="W7" s="191">
        <v>29</v>
      </c>
      <c r="X7" s="198">
        <v>103</v>
      </c>
      <c r="Y7">
        <v>51</v>
      </c>
      <c r="Z7" s="191">
        <v>52</v>
      </c>
      <c r="AA7" s="198">
        <v>50</v>
      </c>
      <c r="AB7">
        <v>28</v>
      </c>
      <c r="AC7" s="191">
        <v>22</v>
      </c>
      <c r="AD7" s="198">
        <v>7</v>
      </c>
      <c r="AE7">
        <v>5</v>
      </c>
      <c r="AF7" s="191">
        <v>2</v>
      </c>
      <c r="AG7" s="198">
        <v>11</v>
      </c>
      <c r="AH7">
        <v>4</v>
      </c>
      <c r="AI7" s="191">
        <v>7</v>
      </c>
      <c r="AJ7" s="177">
        <v>48</v>
      </c>
      <c r="AK7" s="140">
        <v>25</v>
      </c>
      <c r="AL7" s="178">
        <v>23</v>
      </c>
      <c r="AO7" s="190">
        <v>731</v>
      </c>
      <c r="AP7" s="140">
        <v>379</v>
      </c>
      <c r="AQ7" s="178">
        <v>351</v>
      </c>
      <c r="AR7" s="203">
        <f>Úrvinnsla!Q509/Úrvinnsla!$P$528*-100</f>
        <v>-3.3757905050325112</v>
      </c>
      <c r="AS7" s="199">
        <f>Úrvinnsla!R509/Úrvinnsla!$P$528*100</f>
        <v>3.1263917342121674</v>
      </c>
    </row>
    <row r="8" spans="1:45" x14ac:dyDescent="0.35">
      <c r="B8" s="185" t="s">
        <v>17</v>
      </c>
      <c r="C8" s="177">
        <v>23789</v>
      </c>
      <c r="D8" s="140">
        <v>12222</v>
      </c>
      <c r="E8" s="140">
        <v>11536</v>
      </c>
      <c r="F8" s="198">
        <v>48</v>
      </c>
      <c r="G8">
        <v>21</v>
      </c>
      <c r="H8" s="191">
        <v>27</v>
      </c>
      <c r="I8" s="198">
        <v>4</v>
      </c>
      <c r="J8">
        <v>4</v>
      </c>
      <c r="K8">
        <v>0</v>
      </c>
      <c r="L8" s="198">
        <v>37</v>
      </c>
      <c r="M8">
        <v>22</v>
      </c>
      <c r="N8" s="191">
        <v>15</v>
      </c>
      <c r="O8" s="198">
        <v>247</v>
      </c>
      <c r="P8">
        <v>139</v>
      </c>
      <c r="Q8" s="191">
        <v>107</v>
      </c>
      <c r="R8" s="177">
        <v>91</v>
      </c>
      <c r="S8" s="140">
        <v>45</v>
      </c>
      <c r="T8" s="140">
        <v>45</v>
      </c>
      <c r="U8" s="198">
        <v>69</v>
      </c>
      <c r="V8">
        <v>43</v>
      </c>
      <c r="W8" s="191">
        <v>26</v>
      </c>
      <c r="X8" s="198">
        <v>85</v>
      </c>
      <c r="Y8">
        <v>52</v>
      </c>
      <c r="Z8" s="191">
        <v>33</v>
      </c>
      <c r="AA8" s="198">
        <v>46</v>
      </c>
      <c r="AB8">
        <v>18</v>
      </c>
      <c r="AC8" s="191">
        <v>28</v>
      </c>
      <c r="AD8" s="198">
        <v>10</v>
      </c>
      <c r="AE8">
        <v>3</v>
      </c>
      <c r="AF8" s="191">
        <v>7</v>
      </c>
      <c r="AG8" s="198">
        <v>10</v>
      </c>
      <c r="AH8">
        <v>4</v>
      </c>
      <c r="AI8" s="191">
        <v>6</v>
      </c>
      <c r="AJ8" s="177">
        <v>31</v>
      </c>
      <c r="AK8" s="140">
        <v>16</v>
      </c>
      <c r="AL8" s="178">
        <v>15</v>
      </c>
      <c r="AO8" s="190">
        <v>682</v>
      </c>
      <c r="AP8" s="140">
        <v>369</v>
      </c>
      <c r="AQ8" s="178">
        <v>311</v>
      </c>
      <c r="AR8" s="203">
        <f>Úrvinnsla!Q510/Úrvinnsla!$P$528*-100</f>
        <v>-3.2867195154538167</v>
      </c>
      <c r="AS8" s="199">
        <f>Úrvinnsla!R510/Úrvinnsla!$P$528*100</f>
        <v>2.7701077758973902</v>
      </c>
    </row>
    <row r="9" spans="1:45" x14ac:dyDescent="0.35">
      <c r="B9" s="185" t="s">
        <v>18</v>
      </c>
      <c r="C9" s="177">
        <v>26512</v>
      </c>
      <c r="D9" s="140">
        <v>13630</v>
      </c>
      <c r="E9" s="140">
        <v>12848</v>
      </c>
      <c r="F9" s="198">
        <v>37</v>
      </c>
      <c r="G9">
        <v>23</v>
      </c>
      <c r="H9" s="191">
        <v>14</v>
      </c>
      <c r="I9" s="198">
        <v>5</v>
      </c>
      <c r="J9">
        <v>2</v>
      </c>
      <c r="K9">
        <v>3</v>
      </c>
      <c r="L9" s="198">
        <v>27</v>
      </c>
      <c r="M9">
        <v>13</v>
      </c>
      <c r="N9" s="191">
        <v>14</v>
      </c>
      <c r="O9" s="198">
        <v>266</v>
      </c>
      <c r="P9">
        <v>132</v>
      </c>
      <c r="Q9" s="191">
        <v>134</v>
      </c>
      <c r="R9" s="177">
        <v>105</v>
      </c>
      <c r="S9" s="140">
        <v>50</v>
      </c>
      <c r="T9" s="140">
        <v>55</v>
      </c>
      <c r="U9" s="198">
        <v>87</v>
      </c>
      <c r="V9">
        <v>51</v>
      </c>
      <c r="W9" s="191">
        <v>36</v>
      </c>
      <c r="X9" s="198">
        <v>96</v>
      </c>
      <c r="Y9">
        <v>46</v>
      </c>
      <c r="Z9" s="191">
        <v>50</v>
      </c>
      <c r="AA9" s="198">
        <v>67</v>
      </c>
      <c r="AB9">
        <v>37</v>
      </c>
      <c r="AC9" s="191">
        <v>30</v>
      </c>
      <c r="AD9" s="198">
        <v>17</v>
      </c>
      <c r="AE9">
        <v>9</v>
      </c>
      <c r="AF9" s="191">
        <v>8</v>
      </c>
      <c r="AG9" s="198">
        <v>5</v>
      </c>
      <c r="AH9">
        <v>3</v>
      </c>
      <c r="AI9" s="191">
        <v>2</v>
      </c>
      <c r="AJ9" s="177">
        <v>25</v>
      </c>
      <c r="AK9" s="140">
        <v>13</v>
      </c>
      <c r="AL9" s="178">
        <v>12</v>
      </c>
      <c r="AO9" s="190">
        <v>743</v>
      </c>
      <c r="AP9" s="140">
        <v>385</v>
      </c>
      <c r="AQ9" s="178">
        <v>358</v>
      </c>
      <c r="AR9" s="203">
        <f>Úrvinnsla!Q511/Úrvinnsla!$P$528*-100</f>
        <v>-3.4292330987797279</v>
      </c>
      <c r="AS9" s="199">
        <f>Úrvinnsla!R511/Úrvinnsla!$P$528*100</f>
        <v>3.1887414269172529</v>
      </c>
    </row>
    <row r="10" spans="1:45" x14ac:dyDescent="0.35">
      <c r="B10" s="185" t="s">
        <v>19</v>
      </c>
      <c r="C10" s="177">
        <v>31291</v>
      </c>
      <c r="D10" s="140">
        <v>16503</v>
      </c>
      <c r="E10" s="140">
        <v>14760</v>
      </c>
      <c r="F10" s="198">
        <v>48</v>
      </c>
      <c r="G10">
        <v>21</v>
      </c>
      <c r="H10" s="191">
        <v>27</v>
      </c>
      <c r="I10" s="198">
        <v>15</v>
      </c>
      <c r="J10">
        <v>9</v>
      </c>
      <c r="K10">
        <v>6</v>
      </c>
      <c r="L10" s="198">
        <v>40</v>
      </c>
      <c r="M10">
        <v>22</v>
      </c>
      <c r="N10" s="191">
        <v>18</v>
      </c>
      <c r="O10" s="198">
        <v>292</v>
      </c>
      <c r="P10">
        <v>141</v>
      </c>
      <c r="Q10" s="191">
        <v>151</v>
      </c>
      <c r="R10" s="177">
        <v>103</v>
      </c>
      <c r="S10" s="140">
        <v>53</v>
      </c>
      <c r="T10" s="140">
        <v>50</v>
      </c>
      <c r="U10" s="198">
        <v>83</v>
      </c>
      <c r="V10">
        <v>47</v>
      </c>
      <c r="W10" s="191">
        <v>36</v>
      </c>
      <c r="X10" s="198">
        <v>120</v>
      </c>
      <c r="Y10">
        <v>63</v>
      </c>
      <c r="Z10" s="191">
        <v>57</v>
      </c>
      <c r="AA10" s="198">
        <v>63</v>
      </c>
      <c r="AB10">
        <v>39</v>
      </c>
      <c r="AC10" s="191">
        <v>24</v>
      </c>
      <c r="AD10" s="198">
        <v>16</v>
      </c>
      <c r="AE10">
        <v>8</v>
      </c>
      <c r="AF10" s="191">
        <v>8</v>
      </c>
      <c r="AG10" s="198">
        <v>12</v>
      </c>
      <c r="AH10">
        <v>7</v>
      </c>
      <c r="AI10" s="191">
        <v>5</v>
      </c>
      <c r="AJ10" s="177">
        <v>29</v>
      </c>
      <c r="AK10" s="140">
        <v>16</v>
      </c>
      <c r="AL10" s="178">
        <v>13</v>
      </c>
      <c r="AO10" s="190">
        <v>830</v>
      </c>
      <c r="AP10" s="140">
        <v>432</v>
      </c>
      <c r="AQ10" s="178">
        <v>398</v>
      </c>
      <c r="AR10" s="203">
        <f>Úrvinnsla!Q512/Úrvinnsla!$P$528*-100</f>
        <v>-3.8478667497995902</v>
      </c>
      <c r="AS10" s="199">
        <f>Úrvinnsla!R512/Úrvinnsla!$P$528*100</f>
        <v>3.5450253852320297</v>
      </c>
    </row>
    <row r="11" spans="1:45" x14ac:dyDescent="0.35">
      <c r="B11" s="185" t="s">
        <v>20</v>
      </c>
      <c r="C11" s="177">
        <v>32175</v>
      </c>
      <c r="D11" s="140">
        <v>17460</v>
      </c>
      <c r="E11" s="140">
        <v>14699</v>
      </c>
      <c r="F11" s="198">
        <v>49</v>
      </c>
      <c r="G11">
        <v>26</v>
      </c>
      <c r="H11" s="191">
        <v>23</v>
      </c>
      <c r="I11" s="198">
        <v>21</v>
      </c>
      <c r="J11">
        <v>9</v>
      </c>
      <c r="K11">
        <v>12</v>
      </c>
      <c r="L11" s="198">
        <v>48</v>
      </c>
      <c r="M11">
        <v>25</v>
      </c>
      <c r="N11" s="191">
        <v>22</v>
      </c>
      <c r="O11" s="198">
        <v>281</v>
      </c>
      <c r="P11">
        <v>153</v>
      </c>
      <c r="Q11" s="191">
        <v>128</v>
      </c>
      <c r="R11" s="177">
        <v>94</v>
      </c>
      <c r="S11" s="140">
        <v>55</v>
      </c>
      <c r="T11" s="140">
        <v>39</v>
      </c>
      <c r="U11" s="198">
        <v>83</v>
      </c>
      <c r="V11">
        <v>49</v>
      </c>
      <c r="W11" s="191">
        <v>34</v>
      </c>
      <c r="X11" s="198">
        <v>122</v>
      </c>
      <c r="Y11">
        <v>76</v>
      </c>
      <c r="Z11" s="191">
        <v>46</v>
      </c>
      <c r="AA11" s="198">
        <v>76</v>
      </c>
      <c r="AB11">
        <v>50</v>
      </c>
      <c r="AC11" s="191">
        <v>26</v>
      </c>
      <c r="AD11" s="198">
        <v>14</v>
      </c>
      <c r="AE11">
        <v>10</v>
      </c>
      <c r="AF11" s="191">
        <v>4</v>
      </c>
      <c r="AG11" s="198">
        <v>17</v>
      </c>
      <c r="AH11">
        <v>9</v>
      </c>
      <c r="AI11" s="191">
        <v>8</v>
      </c>
      <c r="AJ11" s="177">
        <v>62</v>
      </c>
      <c r="AK11" s="140">
        <v>31</v>
      </c>
      <c r="AL11" s="178">
        <v>31</v>
      </c>
      <c r="AO11" s="190">
        <v>872</v>
      </c>
      <c r="AP11" s="140">
        <v>498</v>
      </c>
      <c r="AQ11" s="178">
        <v>373</v>
      </c>
      <c r="AR11" s="203">
        <f>Úrvinnsla!Q513/Úrvinnsla!$P$528*-100</f>
        <v>-4.4357352810189727</v>
      </c>
      <c r="AS11" s="199">
        <f>Úrvinnsla!R513/Úrvinnsla!$P$528*100</f>
        <v>3.3223479112852941</v>
      </c>
    </row>
    <row r="12" spans="1:45" x14ac:dyDescent="0.35">
      <c r="B12" s="185" t="s">
        <v>21</v>
      </c>
      <c r="C12" s="177">
        <v>27487</v>
      </c>
      <c r="D12" s="140">
        <v>14795</v>
      </c>
      <c r="E12" s="140">
        <v>12685</v>
      </c>
      <c r="F12" s="198">
        <v>29</v>
      </c>
      <c r="G12">
        <v>21</v>
      </c>
      <c r="H12" s="191">
        <v>8</v>
      </c>
      <c r="I12" s="198">
        <v>9</v>
      </c>
      <c r="J12">
        <v>7</v>
      </c>
      <c r="K12">
        <v>2</v>
      </c>
      <c r="L12" s="198">
        <v>52</v>
      </c>
      <c r="M12">
        <v>27</v>
      </c>
      <c r="N12" s="191">
        <v>25</v>
      </c>
      <c r="O12" s="198">
        <v>265</v>
      </c>
      <c r="P12">
        <v>143</v>
      </c>
      <c r="Q12" s="191">
        <v>122</v>
      </c>
      <c r="R12" s="177">
        <v>103</v>
      </c>
      <c r="S12" s="140">
        <v>56</v>
      </c>
      <c r="T12" s="140">
        <v>47</v>
      </c>
      <c r="U12" s="198">
        <v>78</v>
      </c>
      <c r="V12">
        <v>48</v>
      </c>
      <c r="W12" s="191">
        <v>30</v>
      </c>
      <c r="X12" s="198">
        <v>148</v>
      </c>
      <c r="Y12">
        <v>75</v>
      </c>
      <c r="Z12" s="191">
        <v>73</v>
      </c>
      <c r="AA12" s="198">
        <v>62</v>
      </c>
      <c r="AB12">
        <v>31</v>
      </c>
      <c r="AC12" s="191">
        <v>31</v>
      </c>
      <c r="AD12" s="198">
        <v>11</v>
      </c>
      <c r="AE12">
        <v>6</v>
      </c>
      <c r="AF12" s="191">
        <v>5</v>
      </c>
      <c r="AG12" s="198">
        <v>16</v>
      </c>
      <c r="AH12">
        <v>7</v>
      </c>
      <c r="AI12" s="191">
        <v>9</v>
      </c>
      <c r="AJ12" s="177">
        <v>42</v>
      </c>
      <c r="AK12" s="140">
        <v>26</v>
      </c>
      <c r="AL12" s="178">
        <v>16</v>
      </c>
      <c r="AO12" s="190">
        <v>820</v>
      </c>
      <c r="AP12" s="140">
        <v>451</v>
      </c>
      <c r="AQ12" s="178">
        <v>369</v>
      </c>
      <c r="AR12" s="203">
        <f>Úrvinnsla!Q514/Úrvinnsla!$P$528*-100</f>
        <v>-4.0171016299991091</v>
      </c>
      <c r="AS12" s="199">
        <f>Úrvinnsla!R514/Úrvinnsla!$P$528*100</f>
        <v>3.2867195154538167</v>
      </c>
    </row>
    <row r="13" spans="1:45" x14ac:dyDescent="0.35">
      <c r="B13" s="185" t="s">
        <v>22</v>
      </c>
      <c r="C13" s="177">
        <v>26749</v>
      </c>
      <c r="D13" s="140">
        <v>14232</v>
      </c>
      <c r="E13" s="140">
        <v>12508</v>
      </c>
      <c r="F13" s="198">
        <v>35</v>
      </c>
      <c r="G13">
        <v>14</v>
      </c>
      <c r="H13" s="191">
        <v>21</v>
      </c>
      <c r="I13" s="198">
        <v>6</v>
      </c>
      <c r="J13">
        <v>1</v>
      </c>
      <c r="K13">
        <v>5</v>
      </c>
      <c r="L13" s="198">
        <v>44</v>
      </c>
      <c r="M13">
        <v>27</v>
      </c>
      <c r="N13" s="191">
        <v>17</v>
      </c>
      <c r="O13" s="198">
        <v>241</v>
      </c>
      <c r="P13">
        <v>121</v>
      </c>
      <c r="Q13" s="191">
        <v>120</v>
      </c>
      <c r="R13" s="177">
        <v>104</v>
      </c>
      <c r="S13" s="140">
        <v>55</v>
      </c>
      <c r="T13" s="140">
        <v>49</v>
      </c>
      <c r="U13" s="198">
        <v>77</v>
      </c>
      <c r="V13">
        <v>52</v>
      </c>
      <c r="W13" s="191">
        <v>25</v>
      </c>
      <c r="X13" s="198">
        <v>97</v>
      </c>
      <c r="Y13">
        <v>56</v>
      </c>
      <c r="Z13" s="191">
        <v>41</v>
      </c>
      <c r="AA13" s="198">
        <v>49</v>
      </c>
      <c r="AB13">
        <v>29</v>
      </c>
      <c r="AC13" s="191">
        <v>20</v>
      </c>
      <c r="AD13" s="198">
        <v>7</v>
      </c>
      <c r="AE13">
        <v>3</v>
      </c>
      <c r="AF13" s="191">
        <v>4</v>
      </c>
      <c r="AG13" s="198">
        <v>15</v>
      </c>
      <c r="AH13">
        <v>9</v>
      </c>
      <c r="AI13" s="191">
        <v>6</v>
      </c>
      <c r="AJ13" s="177">
        <v>45</v>
      </c>
      <c r="AK13" s="140">
        <v>28</v>
      </c>
      <c r="AL13" s="178">
        <v>17</v>
      </c>
      <c r="AO13" s="190">
        <v>721</v>
      </c>
      <c r="AP13" s="140">
        <v>396</v>
      </c>
      <c r="AQ13" s="178">
        <v>325</v>
      </c>
      <c r="AR13" s="203">
        <f>Úrvinnsla!Q515/Úrvinnsla!$P$528*-100</f>
        <v>-3.5272111873162912</v>
      </c>
      <c r="AS13" s="199">
        <f>Úrvinnsla!R515/Úrvinnsla!$P$528*100</f>
        <v>2.8948071613075621</v>
      </c>
    </row>
    <row r="14" spans="1:45" x14ac:dyDescent="0.35">
      <c r="B14" s="185" t="s">
        <v>23</v>
      </c>
      <c r="C14" s="177">
        <v>24434</v>
      </c>
      <c r="D14" s="140">
        <v>12829</v>
      </c>
      <c r="E14" s="140">
        <v>11603</v>
      </c>
      <c r="F14" s="198">
        <v>34</v>
      </c>
      <c r="G14">
        <v>16</v>
      </c>
      <c r="H14" s="191">
        <v>18</v>
      </c>
      <c r="I14" s="198">
        <v>5</v>
      </c>
      <c r="J14">
        <v>4</v>
      </c>
      <c r="K14">
        <v>1</v>
      </c>
      <c r="L14" s="198">
        <v>55</v>
      </c>
      <c r="M14">
        <v>24</v>
      </c>
      <c r="N14" s="191">
        <v>31</v>
      </c>
      <c r="O14" s="198">
        <v>224</v>
      </c>
      <c r="P14">
        <v>109</v>
      </c>
      <c r="Q14" s="191">
        <v>115</v>
      </c>
      <c r="R14" s="177">
        <v>71</v>
      </c>
      <c r="S14" s="140">
        <v>37</v>
      </c>
      <c r="T14" s="140">
        <v>34</v>
      </c>
      <c r="U14" s="198">
        <v>70</v>
      </c>
      <c r="V14">
        <v>42</v>
      </c>
      <c r="W14" s="191">
        <v>28</v>
      </c>
      <c r="X14" s="198">
        <v>76</v>
      </c>
      <c r="Y14">
        <v>50</v>
      </c>
      <c r="Z14" s="191">
        <v>26</v>
      </c>
      <c r="AA14" s="198">
        <v>36</v>
      </c>
      <c r="AB14">
        <v>15</v>
      </c>
      <c r="AC14" s="191">
        <v>21</v>
      </c>
      <c r="AD14" s="198">
        <v>4</v>
      </c>
      <c r="AE14">
        <v>2</v>
      </c>
      <c r="AF14" s="191">
        <v>2</v>
      </c>
      <c r="AG14" s="198">
        <v>12</v>
      </c>
      <c r="AH14">
        <v>8</v>
      </c>
      <c r="AI14" s="191">
        <v>4</v>
      </c>
      <c r="AJ14" s="177">
        <v>35</v>
      </c>
      <c r="AK14" s="140">
        <v>20</v>
      </c>
      <c r="AL14" s="178">
        <v>15</v>
      </c>
      <c r="AO14" s="190">
        <v>623</v>
      </c>
      <c r="AP14" s="140">
        <v>328</v>
      </c>
      <c r="AQ14" s="178">
        <v>295</v>
      </c>
      <c r="AR14" s="203">
        <f>Úrvinnsla!Q516/Úrvinnsla!$P$528*-100</f>
        <v>-2.9215284581811702</v>
      </c>
      <c r="AS14" s="199">
        <f>Úrvinnsla!R516/Úrvinnsla!$P$528*100</f>
        <v>2.6275941925714794</v>
      </c>
    </row>
    <row r="15" spans="1:45" x14ac:dyDescent="0.35">
      <c r="B15" s="185" t="s">
        <v>24</v>
      </c>
      <c r="C15" s="177">
        <v>22606</v>
      </c>
      <c r="D15" s="140">
        <v>11704</v>
      </c>
      <c r="E15" s="140">
        <v>10901</v>
      </c>
      <c r="F15" s="198">
        <v>37</v>
      </c>
      <c r="G15">
        <v>22</v>
      </c>
      <c r="H15" s="191">
        <v>15</v>
      </c>
      <c r="I15" s="198">
        <v>9</v>
      </c>
      <c r="J15">
        <v>6</v>
      </c>
      <c r="K15">
        <v>3</v>
      </c>
      <c r="L15" s="198">
        <v>35</v>
      </c>
      <c r="M15">
        <v>15</v>
      </c>
      <c r="N15" s="191">
        <v>20</v>
      </c>
      <c r="O15" s="198">
        <v>229</v>
      </c>
      <c r="P15">
        <v>124</v>
      </c>
      <c r="Q15" s="191">
        <v>105</v>
      </c>
      <c r="R15" s="177">
        <v>99</v>
      </c>
      <c r="S15" s="140">
        <v>49</v>
      </c>
      <c r="T15" s="140">
        <v>50</v>
      </c>
      <c r="U15" s="198">
        <v>73</v>
      </c>
      <c r="V15">
        <v>39</v>
      </c>
      <c r="W15" s="191">
        <v>34</v>
      </c>
      <c r="X15" s="198">
        <v>64</v>
      </c>
      <c r="Y15">
        <v>36</v>
      </c>
      <c r="Z15" s="191">
        <v>28</v>
      </c>
      <c r="AA15" s="198">
        <v>52</v>
      </c>
      <c r="AB15">
        <v>24</v>
      </c>
      <c r="AC15" s="191">
        <v>28</v>
      </c>
      <c r="AD15" s="198">
        <v>12</v>
      </c>
      <c r="AE15">
        <v>4</v>
      </c>
      <c r="AF15" s="191">
        <v>8</v>
      </c>
      <c r="AG15" s="198">
        <v>7</v>
      </c>
      <c r="AH15">
        <v>5</v>
      </c>
      <c r="AI15" s="191">
        <v>2</v>
      </c>
      <c r="AJ15" s="177">
        <v>28</v>
      </c>
      <c r="AK15" s="140">
        <v>17</v>
      </c>
      <c r="AL15" s="178">
        <v>11</v>
      </c>
      <c r="AO15" s="190">
        <v>651</v>
      </c>
      <c r="AP15" s="140">
        <v>345</v>
      </c>
      <c r="AQ15" s="178">
        <v>306</v>
      </c>
      <c r="AR15" s="203">
        <f>Úrvinnsla!Q517/Úrvinnsla!$P$528*-100</f>
        <v>-3.0729491404649507</v>
      </c>
      <c r="AS15" s="199">
        <f>Úrvinnsla!R517/Úrvinnsla!$P$528*100</f>
        <v>2.7255722811080432</v>
      </c>
    </row>
    <row r="16" spans="1:45" x14ac:dyDescent="0.35">
      <c r="B16" s="185" t="s">
        <v>25</v>
      </c>
      <c r="C16" s="177">
        <v>22629</v>
      </c>
      <c r="D16" s="140">
        <v>11254</v>
      </c>
      <c r="E16" s="140">
        <v>11374</v>
      </c>
      <c r="F16" s="198">
        <v>38</v>
      </c>
      <c r="G16">
        <v>20</v>
      </c>
      <c r="H16" s="191">
        <v>18</v>
      </c>
      <c r="I16" s="198">
        <v>6</v>
      </c>
      <c r="J16">
        <v>2</v>
      </c>
      <c r="K16">
        <v>4</v>
      </c>
      <c r="L16" s="198">
        <v>48</v>
      </c>
      <c r="M16">
        <v>26</v>
      </c>
      <c r="N16" s="191">
        <v>22</v>
      </c>
      <c r="O16" s="198">
        <v>259</v>
      </c>
      <c r="P16">
        <v>125</v>
      </c>
      <c r="Q16" s="191">
        <v>134</v>
      </c>
      <c r="R16" s="177">
        <v>85</v>
      </c>
      <c r="S16" s="140">
        <v>42</v>
      </c>
      <c r="T16" s="140">
        <v>43</v>
      </c>
      <c r="U16" s="198">
        <v>64</v>
      </c>
      <c r="V16">
        <v>41</v>
      </c>
      <c r="W16" s="191">
        <v>23</v>
      </c>
      <c r="X16" s="198">
        <v>87</v>
      </c>
      <c r="Y16">
        <v>48</v>
      </c>
      <c r="Z16" s="191">
        <v>39</v>
      </c>
      <c r="AA16" s="198">
        <v>52</v>
      </c>
      <c r="AB16">
        <v>26</v>
      </c>
      <c r="AC16" s="191">
        <v>26</v>
      </c>
      <c r="AD16" s="198">
        <v>12</v>
      </c>
      <c r="AE16">
        <v>6</v>
      </c>
      <c r="AF16" s="191">
        <v>6</v>
      </c>
      <c r="AG16" s="198">
        <v>23</v>
      </c>
      <c r="AH16">
        <v>14</v>
      </c>
      <c r="AI16" s="191">
        <v>9</v>
      </c>
      <c r="AJ16" s="177">
        <v>22</v>
      </c>
      <c r="AK16" s="140">
        <v>9</v>
      </c>
      <c r="AL16" s="178">
        <v>13</v>
      </c>
      <c r="AO16" s="190">
        <v>700</v>
      </c>
      <c r="AP16" s="140">
        <v>362</v>
      </c>
      <c r="AQ16" s="182">
        <v>338</v>
      </c>
      <c r="AR16" s="203">
        <f>Úrvinnsla!Q518/Úrvinnsla!$P$528*-100</f>
        <v>-3.2243698227487307</v>
      </c>
      <c r="AS16" s="199">
        <f>Úrvinnsla!R518/Úrvinnsla!$P$528*100</f>
        <v>3.0105994477598643</v>
      </c>
    </row>
    <row r="17" spans="1:45" x14ac:dyDescent="0.35">
      <c r="B17" s="185" t="s">
        <v>26</v>
      </c>
      <c r="C17" s="177">
        <v>21287</v>
      </c>
      <c r="D17" s="140">
        <v>10674</v>
      </c>
      <c r="E17" s="140">
        <v>10613</v>
      </c>
      <c r="F17" s="198">
        <v>46</v>
      </c>
      <c r="G17">
        <v>23</v>
      </c>
      <c r="H17" s="191">
        <v>23</v>
      </c>
      <c r="I17" s="198">
        <v>12</v>
      </c>
      <c r="J17">
        <v>8</v>
      </c>
      <c r="K17">
        <v>4</v>
      </c>
      <c r="L17" s="198">
        <v>54</v>
      </c>
      <c r="M17">
        <v>24</v>
      </c>
      <c r="N17" s="191">
        <v>30</v>
      </c>
      <c r="O17" s="198">
        <v>220</v>
      </c>
      <c r="P17">
        <v>109</v>
      </c>
      <c r="Q17" s="191">
        <v>111</v>
      </c>
      <c r="R17" s="177">
        <v>106</v>
      </c>
      <c r="S17" s="140">
        <v>50</v>
      </c>
      <c r="T17" s="140">
        <v>56</v>
      </c>
      <c r="U17" s="198">
        <v>59</v>
      </c>
      <c r="V17">
        <v>32</v>
      </c>
      <c r="W17" s="191">
        <v>27</v>
      </c>
      <c r="X17" s="198">
        <v>66</v>
      </c>
      <c r="Y17">
        <v>42</v>
      </c>
      <c r="Z17" s="191">
        <v>24</v>
      </c>
      <c r="AA17" s="198">
        <v>44</v>
      </c>
      <c r="AB17">
        <v>23</v>
      </c>
      <c r="AC17" s="191">
        <v>21</v>
      </c>
      <c r="AD17" s="198">
        <v>18</v>
      </c>
      <c r="AE17">
        <v>10</v>
      </c>
      <c r="AF17" s="191">
        <v>8</v>
      </c>
      <c r="AG17" s="198">
        <v>21</v>
      </c>
      <c r="AH17">
        <v>11</v>
      </c>
      <c r="AI17" s="191">
        <v>10</v>
      </c>
      <c r="AJ17" s="177">
        <v>25</v>
      </c>
      <c r="AK17" s="140">
        <v>14</v>
      </c>
      <c r="AL17" s="178">
        <v>11</v>
      </c>
      <c r="AO17" s="190">
        <v>675</v>
      </c>
      <c r="AP17" s="140">
        <v>347</v>
      </c>
      <c r="AQ17" s="182">
        <v>328</v>
      </c>
      <c r="AR17" s="203">
        <f>Úrvinnsla!Q519/Úrvinnsla!$P$528*-100</f>
        <v>-3.0907633383806892</v>
      </c>
      <c r="AS17" s="199">
        <f>Úrvinnsla!R519/Úrvinnsla!$P$528*100</f>
        <v>2.9215284581811702</v>
      </c>
    </row>
    <row r="18" spans="1:45" x14ac:dyDescent="0.35">
      <c r="B18" s="185" t="s">
        <v>27</v>
      </c>
      <c r="C18" s="177">
        <v>18699</v>
      </c>
      <c r="D18" s="140">
        <v>9355</v>
      </c>
      <c r="E18" s="140">
        <v>9344</v>
      </c>
      <c r="F18" s="198">
        <v>44</v>
      </c>
      <c r="G18">
        <v>28</v>
      </c>
      <c r="H18" s="191">
        <v>16</v>
      </c>
      <c r="I18" s="198">
        <v>22</v>
      </c>
      <c r="J18">
        <v>14</v>
      </c>
      <c r="K18">
        <v>8</v>
      </c>
      <c r="L18" s="198">
        <v>50</v>
      </c>
      <c r="M18">
        <v>28</v>
      </c>
      <c r="N18" s="191">
        <v>22</v>
      </c>
      <c r="O18" s="198">
        <v>193</v>
      </c>
      <c r="P18">
        <v>104</v>
      </c>
      <c r="Q18" s="191">
        <v>89</v>
      </c>
      <c r="R18" s="177">
        <v>85</v>
      </c>
      <c r="S18" s="140">
        <v>51</v>
      </c>
      <c r="T18" s="140">
        <v>34</v>
      </c>
      <c r="U18" s="198">
        <v>47</v>
      </c>
      <c r="V18">
        <v>31</v>
      </c>
      <c r="W18" s="191">
        <v>16</v>
      </c>
      <c r="X18" s="198">
        <v>45</v>
      </c>
      <c r="Y18">
        <v>29</v>
      </c>
      <c r="Z18" s="191">
        <v>16</v>
      </c>
      <c r="AA18" s="198">
        <v>46</v>
      </c>
      <c r="AB18">
        <v>31</v>
      </c>
      <c r="AC18" s="191">
        <v>15</v>
      </c>
      <c r="AD18" s="198">
        <v>14</v>
      </c>
      <c r="AE18">
        <v>7</v>
      </c>
      <c r="AF18" s="191">
        <v>7</v>
      </c>
      <c r="AG18" s="198">
        <v>10</v>
      </c>
      <c r="AH18">
        <v>8</v>
      </c>
      <c r="AI18" s="191">
        <v>2</v>
      </c>
      <c r="AJ18" s="177">
        <v>37</v>
      </c>
      <c r="AK18" s="140">
        <v>19</v>
      </c>
      <c r="AL18" s="178">
        <v>18</v>
      </c>
      <c r="AO18" s="190">
        <v>593</v>
      </c>
      <c r="AP18" s="140">
        <v>350</v>
      </c>
      <c r="AQ18" s="182">
        <v>243</v>
      </c>
      <c r="AR18" s="203">
        <f>Úrvinnsla!Q520/Úrvinnsla!$P$528*-100</f>
        <v>-3.1174846352542978</v>
      </c>
      <c r="AS18" s="199">
        <f>Úrvinnsla!R520/Úrvinnsla!$P$528*100</f>
        <v>2.1644250467622692</v>
      </c>
    </row>
    <row r="19" spans="1:45" x14ac:dyDescent="0.35">
      <c r="B19" s="185" t="s">
        <v>28</v>
      </c>
      <c r="C19" s="177">
        <v>15123</v>
      </c>
      <c r="D19" s="140">
        <v>7530</v>
      </c>
      <c r="E19" s="140">
        <v>7593</v>
      </c>
      <c r="F19" s="198">
        <v>42</v>
      </c>
      <c r="G19">
        <v>20</v>
      </c>
      <c r="H19" s="191">
        <v>22</v>
      </c>
      <c r="I19" s="198">
        <v>4</v>
      </c>
      <c r="J19">
        <v>3</v>
      </c>
      <c r="K19">
        <v>1</v>
      </c>
      <c r="L19" s="198">
        <v>36</v>
      </c>
      <c r="M19">
        <v>24</v>
      </c>
      <c r="N19" s="191">
        <v>12</v>
      </c>
      <c r="O19" s="198">
        <v>168</v>
      </c>
      <c r="P19">
        <v>92</v>
      </c>
      <c r="Q19" s="191">
        <v>76</v>
      </c>
      <c r="R19" s="177">
        <v>73</v>
      </c>
      <c r="S19" s="140">
        <v>37</v>
      </c>
      <c r="T19" s="140">
        <v>36</v>
      </c>
      <c r="U19" s="198">
        <v>40</v>
      </c>
      <c r="V19">
        <v>21</v>
      </c>
      <c r="W19" s="191">
        <v>19</v>
      </c>
      <c r="X19" s="198">
        <v>43</v>
      </c>
      <c r="Y19">
        <v>21</v>
      </c>
      <c r="Z19" s="191">
        <v>22</v>
      </c>
      <c r="AA19" s="198">
        <v>26</v>
      </c>
      <c r="AB19">
        <v>15</v>
      </c>
      <c r="AC19" s="191">
        <v>11</v>
      </c>
      <c r="AD19" s="198">
        <v>17</v>
      </c>
      <c r="AE19">
        <v>8</v>
      </c>
      <c r="AF19" s="191">
        <v>9</v>
      </c>
      <c r="AG19" s="198">
        <v>8</v>
      </c>
      <c r="AH19">
        <v>7</v>
      </c>
      <c r="AI19" s="191">
        <v>1</v>
      </c>
      <c r="AJ19" s="177">
        <v>19</v>
      </c>
      <c r="AK19" s="140">
        <v>11</v>
      </c>
      <c r="AL19" s="178">
        <v>8</v>
      </c>
      <c r="AO19" s="190">
        <v>479</v>
      </c>
      <c r="AP19" s="170">
        <v>260</v>
      </c>
      <c r="AQ19" s="182">
        <v>219</v>
      </c>
      <c r="AR19" s="203">
        <f>Úrvinnsla!Q521/Úrvinnsla!$P$528*-100</f>
        <v>-2.3158457290460497</v>
      </c>
      <c r="AS19" s="199">
        <f>Úrvinnsla!R521/Úrvinnsla!$P$528*100</f>
        <v>1.9506546717734035</v>
      </c>
    </row>
    <row r="20" spans="1:45" x14ac:dyDescent="0.35">
      <c r="B20" s="185" t="s">
        <v>29</v>
      </c>
      <c r="C20" s="177">
        <v>11097</v>
      </c>
      <c r="D20" s="140">
        <v>5425</v>
      </c>
      <c r="E20" s="140">
        <v>5672</v>
      </c>
      <c r="F20" s="198">
        <v>27</v>
      </c>
      <c r="G20">
        <v>16</v>
      </c>
      <c r="H20" s="191">
        <v>11</v>
      </c>
      <c r="I20" s="198">
        <v>4</v>
      </c>
      <c r="J20">
        <v>3</v>
      </c>
      <c r="K20">
        <v>1</v>
      </c>
      <c r="L20" s="198">
        <v>25</v>
      </c>
      <c r="M20">
        <v>13</v>
      </c>
      <c r="N20" s="191">
        <v>12</v>
      </c>
      <c r="O20" s="198">
        <v>134</v>
      </c>
      <c r="P20">
        <v>68</v>
      </c>
      <c r="Q20" s="191">
        <v>66</v>
      </c>
      <c r="R20" s="177">
        <v>62</v>
      </c>
      <c r="S20" s="140">
        <v>34</v>
      </c>
      <c r="T20" s="140">
        <v>28</v>
      </c>
      <c r="U20" s="198">
        <v>27</v>
      </c>
      <c r="V20">
        <v>11</v>
      </c>
      <c r="W20" s="191">
        <v>16</v>
      </c>
      <c r="X20" s="198">
        <v>36</v>
      </c>
      <c r="Y20">
        <v>18</v>
      </c>
      <c r="Z20" s="191">
        <v>18</v>
      </c>
      <c r="AA20" s="198">
        <v>22</v>
      </c>
      <c r="AB20">
        <v>12</v>
      </c>
      <c r="AC20" s="191">
        <v>10</v>
      </c>
      <c r="AD20" s="198">
        <v>16</v>
      </c>
      <c r="AE20">
        <v>10</v>
      </c>
      <c r="AF20" s="191">
        <v>6</v>
      </c>
      <c r="AG20" s="198">
        <v>5</v>
      </c>
      <c r="AH20">
        <v>3</v>
      </c>
      <c r="AI20" s="191">
        <v>2</v>
      </c>
      <c r="AJ20" s="177">
        <v>21</v>
      </c>
      <c r="AK20" s="140">
        <v>10</v>
      </c>
      <c r="AL20" s="178">
        <v>11</v>
      </c>
      <c r="AO20" s="190">
        <v>381</v>
      </c>
      <c r="AP20" s="170">
        <v>199</v>
      </c>
      <c r="AQ20" s="182">
        <v>182</v>
      </c>
      <c r="AR20" s="203">
        <f>Úrvinnsla!Q522/Úrvinnsla!$P$528*-100</f>
        <v>-1.7725126926160149</v>
      </c>
      <c r="AS20" s="199">
        <f>Úrvinnsla!R522/Úrvinnsla!$P$528*100</f>
        <v>1.6210920103322348</v>
      </c>
    </row>
    <row r="21" spans="1:45" x14ac:dyDescent="0.35">
      <c r="B21" s="185" t="s">
        <v>30</v>
      </c>
      <c r="C21" s="177">
        <v>6730</v>
      </c>
      <c r="D21" s="140">
        <v>3129</v>
      </c>
      <c r="E21" s="140">
        <v>3601</v>
      </c>
      <c r="F21" s="198">
        <v>17</v>
      </c>
      <c r="G21">
        <v>10</v>
      </c>
      <c r="H21" s="191">
        <v>7</v>
      </c>
      <c r="I21" s="198">
        <v>2</v>
      </c>
      <c r="J21">
        <v>2</v>
      </c>
      <c r="K21">
        <v>0</v>
      </c>
      <c r="L21" s="198">
        <v>27</v>
      </c>
      <c r="M21">
        <v>15</v>
      </c>
      <c r="N21" s="191">
        <v>12</v>
      </c>
      <c r="O21" s="198">
        <v>83</v>
      </c>
      <c r="P21">
        <v>45</v>
      </c>
      <c r="Q21" s="191">
        <v>38</v>
      </c>
      <c r="R21" s="177">
        <v>27</v>
      </c>
      <c r="S21" s="140">
        <v>17</v>
      </c>
      <c r="T21" s="140">
        <v>10</v>
      </c>
      <c r="U21" s="198">
        <v>14</v>
      </c>
      <c r="V21">
        <v>7</v>
      </c>
      <c r="W21" s="191">
        <v>7</v>
      </c>
      <c r="X21" s="198">
        <v>17</v>
      </c>
      <c r="Y21">
        <v>7</v>
      </c>
      <c r="Z21" s="191">
        <v>10</v>
      </c>
      <c r="AA21" s="198">
        <v>14</v>
      </c>
      <c r="AB21">
        <v>6</v>
      </c>
      <c r="AC21" s="191">
        <v>8</v>
      </c>
      <c r="AD21" s="198">
        <v>3</v>
      </c>
      <c r="AE21">
        <v>2</v>
      </c>
      <c r="AF21" s="191">
        <v>1</v>
      </c>
      <c r="AG21" s="198">
        <v>7</v>
      </c>
      <c r="AH21">
        <v>3</v>
      </c>
      <c r="AI21" s="191">
        <v>4</v>
      </c>
      <c r="AJ21" s="177">
        <v>15</v>
      </c>
      <c r="AK21" s="140">
        <v>9</v>
      </c>
      <c r="AL21" s="178">
        <v>6</v>
      </c>
      <c r="AO21" s="190">
        <v>226</v>
      </c>
      <c r="AP21" s="170">
        <v>123</v>
      </c>
      <c r="AQ21" s="182">
        <v>103</v>
      </c>
      <c r="AR21" s="203">
        <f>Úrvinnsla!Q523/Úrvinnsla!$P$528*-100</f>
        <v>-1.0955731718179389</v>
      </c>
      <c r="AS21" s="199">
        <f>Úrvinnsla!R523/Úrvinnsla!$P$528*100</f>
        <v>0.91743119266055051</v>
      </c>
    </row>
    <row r="22" spans="1:45" x14ac:dyDescent="0.35">
      <c r="B22" s="185" t="s">
        <v>31</v>
      </c>
      <c r="C22" s="177">
        <v>4125</v>
      </c>
      <c r="D22" s="140">
        <v>1786</v>
      </c>
      <c r="E22" s="140">
        <v>2339</v>
      </c>
      <c r="F22" s="198">
        <v>11</v>
      </c>
      <c r="G22">
        <v>1</v>
      </c>
      <c r="H22" s="191">
        <v>10</v>
      </c>
      <c r="I22" s="198">
        <v>1</v>
      </c>
      <c r="J22">
        <v>0</v>
      </c>
      <c r="K22">
        <v>1</v>
      </c>
      <c r="L22" s="198">
        <v>12</v>
      </c>
      <c r="M22">
        <v>6</v>
      </c>
      <c r="N22" s="191">
        <v>6</v>
      </c>
      <c r="O22" s="198">
        <v>42</v>
      </c>
      <c r="P22">
        <v>21</v>
      </c>
      <c r="Q22" s="191">
        <v>21</v>
      </c>
      <c r="R22" s="177">
        <v>19</v>
      </c>
      <c r="S22" s="140">
        <v>6</v>
      </c>
      <c r="T22" s="140">
        <v>13</v>
      </c>
      <c r="U22" s="198">
        <v>20</v>
      </c>
      <c r="V22">
        <v>10</v>
      </c>
      <c r="W22" s="191">
        <v>10</v>
      </c>
      <c r="X22" s="198">
        <v>6</v>
      </c>
      <c r="Y22">
        <v>3</v>
      </c>
      <c r="Z22" s="191">
        <v>3</v>
      </c>
      <c r="AA22" s="198">
        <v>6</v>
      </c>
      <c r="AB22">
        <v>3</v>
      </c>
      <c r="AC22" s="191">
        <v>3</v>
      </c>
      <c r="AD22" s="198">
        <v>1</v>
      </c>
      <c r="AE22">
        <v>1</v>
      </c>
      <c r="AF22" s="191">
        <v>0</v>
      </c>
      <c r="AG22" s="198">
        <v>3</v>
      </c>
      <c r="AH22">
        <v>0</v>
      </c>
      <c r="AI22" s="191">
        <v>3</v>
      </c>
      <c r="AJ22" s="177">
        <v>3</v>
      </c>
      <c r="AK22" s="140">
        <v>1</v>
      </c>
      <c r="AL22" s="178">
        <v>2</v>
      </c>
      <c r="AN22" s="139"/>
      <c r="AO22" s="190">
        <v>124</v>
      </c>
      <c r="AP22">
        <v>52</v>
      </c>
      <c r="AQ22" s="191">
        <v>72</v>
      </c>
      <c r="AR22" s="203">
        <f>Úrvinnsla!Q524/Úrvinnsla!$P$528*-100</f>
        <v>-0.46316914580920993</v>
      </c>
      <c r="AS22" s="199">
        <f>Úrvinnsla!R524/Úrvinnsla!$P$528*100</f>
        <v>0.64131112496659837</v>
      </c>
    </row>
    <row r="23" spans="1:45" x14ac:dyDescent="0.35">
      <c r="B23" s="185" t="s">
        <v>32</v>
      </c>
      <c r="C23" s="177">
        <v>2027</v>
      </c>
      <c r="D23" s="140">
        <v>773</v>
      </c>
      <c r="E23" s="140">
        <v>1254</v>
      </c>
      <c r="F23" s="198">
        <v>6</v>
      </c>
      <c r="G23">
        <v>2</v>
      </c>
      <c r="H23" s="191">
        <v>4</v>
      </c>
      <c r="I23" s="198">
        <v>0</v>
      </c>
      <c r="J23">
        <v>0</v>
      </c>
      <c r="K23">
        <v>0</v>
      </c>
      <c r="L23" s="198">
        <v>3</v>
      </c>
      <c r="M23">
        <v>1</v>
      </c>
      <c r="N23" s="191">
        <v>2</v>
      </c>
      <c r="O23" s="198">
        <v>11</v>
      </c>
      <c r="P23">
        <v>7</v>
      </c>
      <c r="Q23" s="191">
        <v>4</v>
      </c>
      <c r="R23" s="177">
        <v>5</v>
      </c>
      <c r="S23" s="140">
        <v>3</v>
      </c>
      <c r="T23" s="140">
        <v>2</v>
      </c>
      <c r="U23" s="198">
        <v>2</v>
      </c>
      <c r="V23">
        <v>1</v>
      </c>
      <c r="W23" s="191">
        <v>1</v>
      </c>
      <c r="X23" s="198">
        <v>2</v>
      </c>
      <c r="Y23">
        <v>1</v>
      </c>
      <c r="Z23" s="191">
        <v>1</v>
      </c>
      <c r="AA23" s="198">
        <v>5</v>
      </c>
      <c r="AB23">
        <v>3</v>
      </c>
      <c r="AC23" s="191">
        <v>2</v>
      </c>
      <c r="AD23" s="198">
        <v>0</v>
      </c>
      <c r="AE23">
        <v>0</v>
      </c>
      <c r="AF23" s="191">
        <v>0</v>
      </c>
      <c r="AG23" s="198">
        <v>1</v>
      </c>
      <c r="AH23">
        <v>1</v>
      </c>
      <c r="AI23" s="191">
        <v>0</v>
      </c>
      <c r="AJ23" s="177">
        <v>2</v>
      </c>
      <c r="AK23" s="140">
        <v>2</v>
      </c>
      <c r="AL23" s="178">
        <v>0</v>
      </c>
      <c r="AO23" s="190">
        <v>38</v>
      </c>
      <c r="AP23">
        <v>21</v>
      </c>
      <c r="AQ23" s="191">
        <v>17</v>
      </c>
      <c r="AR23" s="203">
        <f>Úrvinnsla!Q525/Úrvinnsla!$P$528*-100</f>
        <v>-0.18704907811525787</v>
      </c>
      <c r="AS23" s="199">
        <f>Úrvinnsla!R525/Úrvinnsla!$P$528*100</f>
        <v>0.15142068228378017</v>
      </c>
    </row>
    <row r="24" spans="1:45" x14ac:dyDescent="0.35">
      <c r="B24" s="185" t="s">
        <v>33</v>
      </c>
      <c r="C24" s="177">
        <v>444</v>
      </c>
      <c r="D24" s="140">
        <v>141</v>
      </c>
      <c r="E24" s="140">
        <v>303</v>
      </c>
      <c r="F24" s="198">
        <v>0</v>
      </c>
      <c r="G24">
        <v>0</v>
      </c>
      <c r="H24" s="191">
        <v>0</v>
      </c>
      <c r="I24" s="198">
        <v>0</v>
      </c>
      <c r="J24">
        <v>0</v>
      </c>
      <c r="K24">
        <v>0</v>
      </c>
      <c r="L24" s="198">
        <v>0</v>
      </c>
      <c r="M24">
        <v>0</v>
      </c>
      <c r="N24" s="191">
        <v>0</v>
      </c>
      <c r="O24" s="198">
        <v>4</v>
      </c>
      <c r="P24">
        <v>2</v>
      </c>
      <c r="Q24" s="191">
        <v>2</v>
      </c>
      <c r="R24" s="177">
        <v>3</v>
      </c>
      <c r="S24" s="140">
        <v>0</v>
      </c>
      <c r="T24" s="140">
        <v>3</v>
      </c>
      <c r="U24" s="198">
        <v>1</v>
      </c>
      <c r="V24">
        <v>0</v>
      </c>
      <c r="W24" s="191">
        <v>1</v>
      </c>
      <c r="X24" s="198">
        <v>0</v>
      </c>
      <c r="Y24">
        <v>0</v>
      </c>
      <c r="Z24" s="191">
        <v>0</v>
      </c>
      <c r="AA24" s="198">
        <v>1</v>
      </c>
      <c r="AB24">
        <v>1</v>
      </c>
      <c r="AC24" s="191">
        <v>0</v>
      </c>
      <c r="AD24" s="198">
        <v>0</v>
      </c>
      <c r="AE24">
        <v>0</v>
      </c>
      <c r="AF24" s="191">
        <v>0</v>
      </c>
      <c r="AG24" s="198">
        <v>0</v>
      </c>
      <c r="AH24">
        <v>0</v>
      </c>
      <c r="AI24" s="191">
        <v>0</v>
      </c>
      <c r="AJ24" s="177">
        <v>1</v>
      </c>
      <c r="AK24" s="140">
        <v>0</v>
      </c>
      <c r="AL24" s="178">
        <v>1</v>
      </c>
      <c r="AO24" s="190">
        <v>10</v>
      </c>
      <c r="AP24">
        <v>2</v>
      </c>
      <c r="AQ24" s="191">
        <v>7</v>
      </c>
      <c r="AR24" s="203">
        <f>Úrvinnsla!Q526/Úrvinnsla!$P$528*-100</f>
        <v>-1.7814197915738843E-2</v>
      </c>
      <c r="AS24" s="199">
        <f>Úrvinnsla!R526/Úrvinnsla!$P$528*100</f>
        <v>6.2349692705085953E-2</v>
      </c>
    </row>
    <row r="25" spans="1:45" ht="15" thickBot="1" x14ac:dyDescent="0.4">
      <c r="B25" s="186" t="s">
        <v>34</v>
      </c>
      <c r="C25" s="179">
        <v>47</v>
      </c>
      <c r="D25" s="180">
        <v>15</v>
      </c>
      <c r="E25" s="180">
        <v>32</v>
      </c>
      <c r="F25" s="200">
        <v>0</v>
      </c>
      <c r="G25" s="193">
        <v>0</v>
      </c>
      <c r="H25" s="194">
        <v>0</v>
      </c>
      <c r="I25" s="200">
        <v>0</v>
      </c>
      <c r="J25" s="193">
        <v>0</v>
      </c>
      <c r="K25" s="193">
        <v>0</v>
      </c>
      <c r="L25" s="200">
        <v>0</v>
      </c>
      <c r="M25" s="193">
        <v>0</v>
      </c>
      <c r="N25" s="194">
        <v>0</v>
      </c>
      <c r="O25" s="200">
        <v>0</v>
      </c>
      <c r="P25" s="193">
        <v>0</v>
      </c>
      <c r="Q25" s="194">
        <v>0</v>
      </c>
      <c r="R25" s="179">
        <v>0</v>
      </c>
      <c r="S25" s="180">
        <v>0</v>
      </c>
      <c r="T25" s="180">
        <v>0</v>
      </c>
      <c r="U25" s="200">
        <v>1</v>
      </c>
      <c r="V25" s="193">
        <v>0</v>
      </c>
      <c r="W25" s="194">
        <v>1</v>
      </c>
      <c r="X25" s="200">
        <v>0</v>
      </c>
      <c r="Y25" s="193">
        <v>0</v>
      </c>
      <c r="Z25" s="194">
        <v>0</v>
      </c>
      <c r="AA25" s="200">
        <v>0</v>
      </c>
      <c r="AB25" s="193">
        <v>0</v>
      </c>
      <c r="AC25" s="194">
        <v>0</v>
      </c>
      <c r="AD25" s="200">
        <v>0</v>
      </c>
      <c r="AE25" s="193">
        <v>0</v>
      </c>
      <c r="AF25" s="194">
        <v>0</v>
      </c>
      <c r="AG25" s="200">
        <v>0</v>
      </c>
      <c r="AH25" s="193">
        <v>0</v>
      </c>
      <c r="AI25" s="194">
        <v>0</v>
      </c>
      <c r="AJ25" s="179">
        <v>0</v>
      </c>
      <c r="AK25" s="180">
        <v>0</v>
      </c>
      <c r="AL25" s="222">
        <v>0</v>
      </c>
      <c r="AO25" s="192">
        <v>1</v>
      </c>
      <c r="AP25" s="193">
        <v>1</v>
      </c>
      <c r="AQ25" s="194">
        <v>1</v>
      </c>
      <c r="AR25" s="204">
        <f>Úrvinnsla!Q527/Úrvinnsla!$P$528*-100</f>
        <v>-8.9070989578694214E-3</v>
      </c>
      <c r="AS25" s="201">
        <f>Úrvinnsla!R527/Úrvinnsla!$P$528*100</f>
        <v>8.9070989578694214E-3</v>
      </c>
    </row>
    <row r="26" spans="1:45" x14ac:dyDescent="0.35">
      <c r="A26" s="139"/>
      <c r="B26" s="139"/>
      <c r="C26" s="140"/>
      <c r="D26" s="140"/>
      <c r="E26" s="140"/>
      <c r="F26" s="140">
        <f t="shared" ref="F26:AL26" si="0">SUM(F5:F25)</f>
        <v>661</v>
      </c>
      <c r="G26" s="140">
        <f t="shared" si="0"/>
        <v>332</v>
      </c>
      <c r="H26" s="140">
        <f t="shared" si="0"/>
        <v>329</v>
      </c>
      <c r="I26">
        <f t="shared" si="0"/>
        <v>130</v>
      </c>
      <c r="J26" s="140">
        <f t="shared" si="0"/>
        <v>76</v>
      </c>
      <c r="K26" s="140">
        <f t="shared" si="0"/>
        <v>54</v>
      </c>
      <c r="L26" s="140">
        <f t="shared" si="0"/>
        <v>679</v>
      </c>
      <c r="M26" s="140">
        <f t="shared" si="0"/>
        <v>358</v>
      </c>
      <c r="N26" s="140">
        <f t="shared" si="0"/>
        <v>320</v>
      </c>
      <c r="O26" s="140">
        <f t="shared" si="0"/>
        <v>3907</v>
      </c>
      <c r="P26" s="140">
        <f t="shared" si="0"/>
        <v>1998</v>
      </c>
      <c r="Q26" s="140">
        <f t="shared" si="0"/>
        <v>1908</v>
      </c>
      <c r="R26" s="140">
        <f t="shared" si="0"/>
        <v>1538</v>
      </c>
      <c r="S26" s="140">
        <f t="shared" si="0"/>
        <v>796</v>
      </c>
      <c r="T26" s="140">
        <f t="shared" si="0"/>
        <v>740</v>
      </c>
      <c r="U26" s="140">
        <f t="shared" si="0"/>
        <v>1094</v>
      </c>
      <c r="V26" s="140">
        <f t="shared" si="0"/>
        <v>634</v>
      </c>
      <c r="W26" s="140">
        <f t="shared" si="0"/>
        <v>460</v>
      </c>
      <c r="X26" s="140">
        <f t="shared" si="0"/>
        <v>1402</v>
      </c>
      <c r="Y26" s="140">
        <f t="shared" si="0"/>
        <v>769</v>
      </c>
      <c r="Z26" s="140">
        <f t="shared" si="0"/>
        <v>633</v>
      </c>
      <c r="AA26" s="140">
        <f t="shared" si="0"/>
        <v>810</v>
      </c>
      <c r="AB26" s="140">
        <f t="shared" si="0"/>
        <v>438</v>
      </c>
      <c r="AC26" s="140">
        <f t="shared" si="0"/>
        <v>372</v>
      </c>
      <c r="AD26" s="140">
        <f t="shared" si="0"/>
        <v>192</v>
      </c>
      <c r="AE26" s="140">
        <f t="shared" si="0"/>
        <v>101</v>
      </c>
      <c r="AF26" s="140">
        <f t="shared" si="0"/>
        <v>91</v>
      </c>
      <c r="AG26" s="140">
        <f t="shared" si="0"/>
        <v>208</v>
      </c>
      <c r="AH26" s="140">
        <f t="shared" si="0"/>
        <v>118</v>
      </c>
      <c r="AI26" s="140">
        <f t="shared" si="0"/>
        <v>90</v>
      </c>
      <c r="AJ26" s="140">
        <f t="shared" si="0"/>
        <v>555</v>
      </c>
      <c r="AK26" s="140">
        <f t="shared" si="0"/>
        <v>304</v>
      </c>
      <c r="AL26" s="140">
        <f t="shared" si="0"/>
        <v>251</v>
      </c>
      <c r="AN26" t="s">
        <v>43</v>
      </c>
      <c r="AO26" s="139">
        <v>11227</v>
      </c>
      <c r="AP26">
        <v>5959</v>
      </c>
      <c r="AQ26">
        <v>5264</v>
      </c>
    </row>
    <row r="27" spans="1:45" ht="15" thickBot="1" x14ac:dyDescent="0.4">
      <c r="B27" s="139"/>
      <c r="C27" s="170"/>
      <c r="D27" s="170"/>
      <c r="E27" s="170"/>
    </row>
    <row r="28" spans="1:45" ht="15" thickBot="1" x14ac:dyDescent="0.4">
      <c r="B28" s="233" t="s">
        <v>39</v>
      </c>
      <c r="C28" s="234"/>
      <c r="D28" s="233" t="s">
        <v>89</v>
      </c>
      <c r="E28" s="234"/>
      <c r="F28" s="233" t="s">
        <v>90</v>
      </c>
      <c r="G28" s="234"/>
      <c r="H28" s="233" t="s">
        <v>91</v>
      </c>
      <c r="I28" s="234"/>
      <c r="J28" s="233" t="s">
        <v>92</v>
      </c>
      <c r="K28" s="234"/>
      <c r="L28" s="233" t="s">
        <v>93</v>
      </c>
      <c r="M28" s="234"/>
      <c r="N28" s="233" t="s">
        <v>94</v>
      </c>
      <c r="O28" s="234"/>
      <c r="P28" s="233" t="s">
        <v>95</v>
      </c>
      <c r="Q28" s="234"/>
      <c r="R28" s="233" t="s">
        <v>96</v>
      </c>
      <c r="S28" s="234"/>
      <c r="T28" s="233" t="s">
        <v>97</v>
      </c>
      <c r="U28" s="234"/>
      <c r="V28" s="233" t="s">
        <v>98</v>
      </c>
      <c r="W28" s="234"/>
      <c r="X28" s="233" t="s">
        <v>99</v>
      </c>
      <c r="Y28" s="234"/>
    </row>
    <row r="29" spans="1:45" ht="15" thickBot="1" x14ac:dyDescent="0.4">
      <c r="B29" s="215" t="s">
        <v>41</v>
      </c>
      <c r="C29" s="216" t="s">
        <v>42</v>
      </c>
      <c r="D29" s="215" t="s">
        <v>41</v>
      </c>
      <c r="E29" s="216" t="s">
        <v>42</v>
      </c>
      <c r="F29" s="215" t="s">
        <v>41</v>
      </c>
      <c r="G29" s="216" t="s">
        <v>42</v>
      </c>
      <c r="H29" s="215" t="s">
        <v>41</v>
      </c>
      <c r="I29" s="216" t="s">
        <v>42</v>
      </c>
      <c r="J29" s="215" t="s">
        <v>41</v>
      </c>
      <c r="K29" s="216" t="s">
        <v>42</v>
      </c>
      <c r="L29" s="215" t="s">
        <v>41</v>
      </c>
      <c r="M29" s="216" t="s">
        <v>42</v>
      </c>
      <c r="N29" s="207" t="s">
        <v>41</v>
      </c>
      <c r="O29" s="208" t="s">
        <v>42</v>
      </c>
      <c r="P29" s="215" t="s">
        <v>41</v>
      </c>
      <c r="Q29" s="216" t="s">
        <v>42</v>
      </c>
      <c r="R29" s="215" t="s">
        <v>41</v>
      </c>
      <c r="S29" s="216" t="s">
        <v>42</v>
      </c>
      <c r="T29" s="215" t="s">
        <v>41</v>
      </c>
      <c r="U29" s="216" t="s">
        <v>42</v>
      </c>
      <c r="V29" s="215" t="s">
        <v>41</v>
      </c>
      <c r="W29" s="216" t="s">
        <v>42</v>
      </c>
      <c r="X29" s="215" t="s">
        <v>41</v>
      </c>
      <c r="Y29" s="216" t="s">
        <v>42</v>
      </c>
    </row>
    <row r="30" spans="1:45" x14ac:dyDescent="0.35">
      <c r="A30" s="205" t="s">
        <v>14</v>
      </c>
      <c r="B30" s="209">
        <f>AP5/$AO$26*-100</f>
        <v>-2.5563374009085238</v>
      </c>
      <c r="C30" s="210">
        <f>AQ5/$AO$26*100</f>
        <v>2.6810367863186961</v>
      </c>
      <c r="D30" s="202">
        <f>G5/$F$26*-100</f>
        <v>-2.7231467473524962</v>
      </c>
      <c r="E30" s="197">
        <f>H5/$F$26*100</f>
        <v>3.0257186081694405</v>
      </c>
      <c r="F30" s="219">
        <f>J5/$I$26*-100</f>
        <v>-1.5384615384615385</v>
      </c>
      <c r="G30" s="221">
        <f>K5/$I$26*100</f>
        <v>0</v>
      </c>
      <c r="H30" s="219">
        <f>M5/$L$26*-100</f>
        <v>-2.0618556701030926</v>
      </c>
      <c r="I30" s="221">
        <f>N5/$L$26*100</f>
        <v>1.7673048600883652</v>
      </c>
      <c r="J30" s="219">
        <f>P5/$O$26*-100</f>
        <v>-2.4315331456360378</v>
      </c>
      <c r="K30" s="221">
        <f>Q5/$O$26*100</f>
        <v>3.0714102892244686</v>
      </c>
      <c r="L30" s="219">
        <f>S5/$R$26*-100</f>
        <v>-2.6657997399219768</v>
      </c>
      <c r="M30" s="220">
        <f>T5/$R$26*100</f>
        <v>2.6007802340702209</v>
      </c>
      <c r="N30" s="219">
        <f>V5/$U$26*-100</f>
        <v>-2.5594149908592323</v>
      </c>
      <c r="O30" s="221">
        <f>W5/$U$26*100</f>
        <v>2.4680073126142599</v>
      </c>
      <c r="P30" s="220">
        <f>Y5/$X$26*-100</f>
        <v>-3.1383737517831669</v>
      </c>
      <c r="Q30" s="221">
        <f>Z5/$X$26*100</f>
        <v>3.4236804564907275</v>
      </c>
      <c r="R30" s="219">
        <f>AB5/$AA$26*-100</f>
        <v>-2.4691358024691357</v>
      </c>
      <c r="S30" s="221">
        <f>AC5/$AA$26*100</f>
        <v>1.9753086419753085</v>
      </c>
      <c r="T30" s="219">
        <f>AE5/$AD$26*-100</f>
        <v>-2.604166666666667</v>
      </c>
      <c r="U30" s="221">
        <f>AF5/$AD$26*100</f>
        <v>1.0416666666666665</v>
      </c>
      <c r="V30" s="219">
        <f>AH5/$AG$26*-100</f>
        <v>-2.8846153846153846</v>
      </c>
      <c r="W30" s="221">
        <f>AI5/$AG$26*100</f>
        <v>2.8846153846153846</v>
      </c>
      <c r="X30" s="219">
        <f>AK5/$AJ$26*-100</f>
        <v>-2.5225225225225225</v>
      </c>
      <c r="Y30" s="221">
        <f>AL5/$AJ$26*100</f>
        <v>1.8018018018018018</v>
      </c>
    </row>
    <row r="31" spans="1:45" x14ac:dyDescent="0.35">
      <c r="A31" s="181" t="s">
        <v>15</v>
      </c>
      <c r="B31" s="211">
        <f t="shared" ref="B31:B50" si="1">AP6/$AO$26*-100</f>
        <v>-3.3134408123274248</v>
      </c>
      <c r="C31" s="212">
        <f t="shared" ref="C31:C50" si="2">AQ6/$AO$26*100</f>
        <v>3.2689053175380773</v>
      </c>
      <c r="D31" s="203">
        <f t="shared" ref="D31:D50" si="3">G6/$F$26*-100</f>
        <v>-1.8154311649016641</v>
      </c>
      <c r="E31" s="199">
        <f t="shared" ref="E31:E50" si="4">H6/$F$26*100</f>
        <v>3.7821482602118004</v>
      </c>
      <c r="F31" s="198">
        <f t="shared" ref="F31:F50" si="5">J6/$I$26*-100</f>
        <v>0</v>
      </c>
      <c r="G31" s="191">
        <f t="shared" ref="G31:G50" si="6">K6/$I$26*100</f>
        <v>0.76923076923076927</v>
      </c>
      <c r="H31" s="198">
        <f t="shared" ref="H31:H50" si="7">M6/$L$26*-100</f>
        <v>-2.0618556701030926</v>
      </c>
      <c r="I31" s="191">
        <f t="shared" ref="I31:I50" si="8">N6/$L$26*100</f>
        <v>2.6509572901325478</v>
      </c>
      <c r="J31" s="198">
        <f t="shared" ref="J31:J50" si="9">P6/$O$26*-100</f>
        <v>-3.5065267468646022</v>
      </c>
      <c r="K31" s="191">
        <f t="shared" ref="K31:K49" si="10">Q6/$O$26*100</f>
        <v>3.608907089838751</v>
      </c>
      <c r="L31" s="198">
        <f t="shared" ref="L31:L50" si="11">S6/$R$26*-100</f>
        <v>-3.6410923276983094</v>
      </c>
      <c r="M31">
        <f t="shared" ref="M31:M50" si="12">T6/$R$26*100</f>
        <v>2.990897269180754</v>
      </c>
      <c r="N31" s="198">
        <f t="shared" ref="N31:N50" si="13">V6/$U$26*-100</f>
        <v>-3.7477148080438756</v>
      </c>
      <c r="O31" s="191">
        <f t="shared" ref="O31:O50" si="14">W6/$U$26*100</f>
        <v>3.1078610603290677</v>
      </c>
      <c r="P31">
        <f t="shared" ref="P31:P50" si="15">Y6/$X$26*-100</f>
        <v>-3.637660485021398</v>
      </c>
      <c r="Q31" s="191">
        <f t="shared" ref="Q31:Q50" si="16">Z6/$X$26*100</f>
        <v>3.2810271041369474</v>
      </c>
      <c r="R31" s="198">
        <f t="shared" ref="R31:R50" si="17">AB6/$AA$26*-100</f>
        <v>-3.3333333333333335</v>
      </c>
      <c r="S31" s="191">
        <f t="shared" ref="S31:S50" si="18">AC6/$AA$26*100</f>
        <v>3.7037037037037033</v>
      </c>
      <c r="T31" s="198">
        <f t="shared" ref="T31:T50" si="19">AE6/$AD$26*-100</f>
        <v>-1.0416666666666665</v>
      </c>
      <c r="U31" s="191">
        <f t="shared" ref="U31:U50" si="20">AF6/$AD$26*100</f>
        <v>2.083333333333333</v>
      </c>
      <c r="V31" s="198">
        <f t="shared" ref="V31:V50" si="21">AH6/$AG$26*-100</f>
        <v>-4.3269230769230766</v>
      </c>
      <c r="W31" s="191">
        <f t="shared" ref="W31:W50" si="22">AI6/$AG$26*100</f>
        <v>1.9230769230769231</v>
      </c>
      <c r="X31" s="198">
        <f t="shared" ref="X31:X50" si="23">AK6/$AJ$26*-100</f>
        <v>-4.1441441441441444</v>
      </c>
      <c r="Y31" s="191">
        <f t="shared" ref="Y31:Y50" si="24">AL6/$AJ$26*100</f>
        <v>3.2432432432432434</v>
      </c>
    </row>
    <row r="32" spans="1:45" x14ac:dyDescent="0.35">
      <c r="A32" s="181" t="s">
        <v>16</v>
      </c>
      <c r="B32" s="211">
        <f t="shared" si="1"/>
        <v>-3.3757905050325112</v>
      </c>
      <c r="C32" s="212">
        <f t="shared" si="2"/>
        <v>3.1263917342121674</v>
      </c>
      <c r="D32" s="203">
        <f t="shared" si="3"/>
        <v>-2.7231467473524962</v>
      </c>
      <c r="E32" s="199">
        <f t="shared" si="4"/>
        <v>3.0257186081694405</v>
      </c>
      <c r="F32" s="198">
        <f t="shared" si="5"/>
        <v>0</v>
      </c>
      <c r="G32" s="191">
        <f t="shared" si="6"/>
        <v>1.5384615384615385</v>
      </c>
      <c r="H32" s="198">
        <f t="shared" si="7"/>
        <v>-2.6509572901325478</v>
      </c>
      <c r="I32" s="191">
        <f t="shared" si="8"/>
        <v>1.4727540500736376</v>
      </c>
      <c r="J32" s="198">
        <f t="shared" si="9"/>
        <v>-3.3529562324033786</v>
      </c>
      <c r="K32" s="191">
        <f t="shared" si="10"/>
        <v>3.1737906321986178</v>
      </c>
      <c r="L32" s="198">
        <f t="shared" si="11"/>
        <v>-3.836150845253576</v>
      </c>
      <c r="M32">
        <f t="shared" si="12"/>
        <v>3.9011703511053319</v>
      </c>
      <c r="N32" s="198">
        <f t="shared" si="13"/>
        <v>-3.6563071297989032</v>
      </c>
      <c r="O32" s="191">
        <f t="shared" si="14"/>
        <v>2.6508226691042047</v>
      </c>
      <c r="P32">
        <f t="shared" si="15"/>
        <v>-3.637660485021398</v>
      </c>
      <c r="Q32" s="191">
        <f t="shared" si="16"/>
        <v>3.7089871611982885</v>
      </c>
      <c r="R32" s="198">
        <f t="shared" si="17"/>
        <v>-3.4567901234567899</v>
      </c>
      <c r="S32" s="191">
        <f t="shared" si="18"/>
        <v>2.7160493827160495</v>
      </c>
      <c r="T32" s="198">
        <f t="shared" si="19"/>
        <v>-2.604166666666667</v>
      </c>
      <c r="U32" s="191">
        <f t="shared" si="20"/>
        <v>1.0416666666666665</v>
      </c>
      <c r="V32" s="198">
        <f t="shared" si="21"/>
        <v>-1.9230769230769231</v>
      </c>
      <c r="W32" s="191">
        <f t="shared" si="22"/>
        <v>3.3653846153846154</v>
      </c>
      <c r="X32" s="198">
        <f t="shared" si="23"/>
        <v>-4.5045045045045047</v>
      </c>
      <c r="Y32" s="191">
        <f t="shared" si="24"/>
        <v>4.1441441441441444</v>
      </c>
    </row>
    <row r="33" spans="1:25" x14ac:dyDescent="0.35">
      <c r="A33" s="181" t="s">
        <v>17</v>
      </c>
      <c r="B33" s="211">
        <f t="shared" si="1"/>
        <v>-3.2867195154538167</v>
      </c>
      <c r="C33" s="212">
        <f t="shared" si="2"/>
        <v>2.7701077758973902</v>
      </c>
      <c r="D33" s="203">
        <f t="shared" si="3"/>
        <v>-3.1770045385779122</v>
      </c>
      <c r="E33" s="199">
        <f t="shared" si="4"/>
        <v>4.0847201210287443</v>
      </c>
      <c r="F33" s="198">
        <f t="shared" si="5"/>
        <v>-3.0769230769230771</v>
      </c>
      <c r="G33" s="191">
        <f t="shared" si="6"/>
        <v>0</v>
      </c>
      <c r="H33" s="198">
        <f t="shared" si="7"/>
        <v>-3.2400589101620034</v>
      </c>
      <c r="I33" s="191">
        <f t="shared" si="8"/>
        <v>2.2091310751104567</v>
      </c>
      <c r="J33" s="198">
        <f t="shared" si="9"/>
        <v>-3.5577169183516761</v>
      </c>
      <c r="K33" s="191">
        <f t="shared" si="10"/>
        <v>2.7386741745584846</v>
      </c>
      <c r="L33" s="198">
        <f t="shared" si="11"/>
        <v>-2.9258777633289985</v>
      </c>
      <c r="M33">
        <f t="shared" si="12"/>
        <v>2.9258777633289985</v>
      </c>
      <c r="N33" s="198">
        <f t="shared" si="13"/>
        <v>-3.9305301645338209</v>
      </c>
      <c r="O33" s="191">
        <f t="shared" si="14"/>
        <v>2.376599634369287</v>
      </c>
      <c r="P33">
        <f t="shared" si="15"/>
        <v>-3.7089871611982885</v>
      </c>
      <c r="Q33" s="191">
        <f t="shared" si="16"/>
        <v>2.3537803138373752</v>
      </c>
      <c r="R33" s="198">
        <f t="shared" si="17"/>
        <v>-2.2222222222222223</v>
      </c>
      <c r="S33" s="191">
        <f t="shared" si="18"/>
        <v>3.4567901234567899</v>
      </c>
      <c r="T33" s="198">
        <f t="shared" si="19"/>
        <v>-1.5625</v>
      </c>
      <c r="U33" s="191">
        <f t="shared" si="20"/>
        <v>3.6458333333333335</v>
      </c>
      <c r="V33" s="198">
        <f t="shared" si="21"/>
        <v>-1.9230769230769231</v>
      </c>
      <c r="W33" s="191">
        <f t="shared" si="22"/>
        <v>2.8846153846153846</v>
      </c>
      <c r="X33" s="198">
        <f t="shared" si="23"/>
        <v>-2.8828828828828827</v>
      </c>
      <c r="Y33" s="191">
        <f t="shared" si="24"/>
        <v>2.7027027027027026</v>
      </c>
    </row>
    <row r="34" spans="1:25" x14ac:dyDescent="0.35">
      <c r="A34" s="181" t="s">
        <v>18</v>
      </c>
      <c r="B34" s="211">
        <f t="shared" si="1"/>
        <v>-3.4292330987797279</v>
      </c>
      <c r="C34" s="212">
        <f t="shared" si="2"/>
        <v>3.1887414269172529</v>
      </c>
      <c r="D34" s="203">
        <f t="shared" si="3"/>
        <v>-3.4795763993948561</v>
      </c>
      <c r="E34" s="199">
        <f t="shared" si="4"/>
        <v>2.118003025718608</v>
      </c>
      <c r="F34" s="198">
        <f t="shared" si="5"/>
        <v>-1.5384615384615385</v>
      </c>
      <c r="G34" s="191">
        <f t="shared" si="6"/>
        <v>2.3076923076923079</v>
      </c>
      <c r="H34" s="198">
        <f t="shared" si="7"/>
        <v>-1.9145802650957291</v>
      </c>
      <c r="I34" s="191">
        <f t="shared" si="8"/>
        <v>2.0618556701030926</v>
      </c>
      <c r="J34" s="198">
        <f t="shared" si="9"/>
        <v>-3.3785513181469153</v>
      </c>
      <c r="K34" s="191">
        <f t="shared" si="10"/>
        <v>3.4297414896339902</v>
      </c>
      <c r="L34" s="198">
        <f t="shared" si="11"/>
        <v>-3.2509752925877766</v>
      </c>
      <c r="M34">
        <f t="shared" si="12"/>
        <v>3.5760728218465543</v>
      </c>
      <c r="N34" s="198">
        <f t="shared" si="13"/>
        <v>-4.6617915904936016</v>
      </c>
      <c r="O34" s="191">
        <f t="shared" si="14"/>
        <v>3.2906764168190126</v>
      </c>
      <c r="P34">
        <f t="shared" si="15"/>
        <v>-3.2810271041369474</v>
      </c>
      <c r="Q34" s="191">
        <f t="shared" si="16"/>
        <v>3.566333808844508</v>
      </c>
      <c r="R34" s="198">
        <f t="shared" si="17"/>
        <v>-4.5679012345679011</v>
      </c>
      <c r="S34" s="191">
        <f t="shared" si="18"/>
        <v>3.7037037037037033</v>
      </c>
      <c r="T34" s="198">
        <f t="shared" si="19"/>
        <v>-4.6875</v>
      </c>
      <c r="U34" s="191">
        <f t="shared" si="20"/>
        <v>4.1666666666666661</v>
      </c>
      <c r="V34" s="198">
        <f t="shared" si="21"/>
        <v>-1.4423076923076923</v>
      </c>
      <c r="W34" s="191">
        <f t="shared" si="22"/>
        <v>0.96153846153846156</v>
      </c>
      <c r="X34" s="198">
        <f t="shared" si="23"/>
        <v>-2.3423423423423424</v>
      </c>
      <c r="Y34" s="191">
        <f t="shared" si="24"/>
        <v>2.1621621621621623</v>
      </c>
    </row>
    <row r="35" spans="1:25" x14ac:dyDescent="0.35">
      <c r="A35" s="181" t="s">
        <v>19</v>
      </c>
      <c r="B35" s="211">
        <f t="shared" si="1"/>
        <v>-3.8478667497995902</v>
      </c>
      <c r="C35" s="212">
        <f t="shared" si="2"/>
        <v>3.5450253852320297</v>
      </c>
      <c r="D35" s="203">
        <f t="shared" si="3"/>
        <v>-3.1770045385779122</v>
      </c>
      <c r="E35" s="199">
        <f t="shared" si="4"/>
        <v>4.0847201210287443</v>
      </c>
      <c r="F35" s="198">
        <f t="shared" si="5"/>
        <v>-6.9230769230769234</v>
      </c>
      <c r="G35" s="191">
        <f t="shared" si="6"/>
        <v>4.6153846153846159</v>
      </c>
      <c r="H35" s="198">
        <f t="shared" si="7"/>
        <v>-3.2400589101620034</v>
      </c>
      <c r="I35" s="191">
        <f t="shared" si="8"/>
        <v>2.6509572901325478</v>
      </c>
      <c r="J35" s="198">
        <f t="shared" si="9"/>
        <v>-3.608907089838751</v>
      </c>
      <c r="K35" s="191">
        <f t="shared" si="10"/>
        <v>3.8648579472741229</v>
      </c>
      <c r="L35" s="198">
        <f t="shared" si="11"/>
        <v>-3.4460338101430428</v>
      </c>
      <c r="M35">
        <f t="shared" si="12"/>
        <v>3.2509752925877766</v>
      </c>
      <c r="N35" s="198">
        <f t="shared" si="13"/>
        <v>-4.296160877513711</v>
      </c>
      <c r="O35" s="191">
        <f t="shared" si="14"/>
        <v>3.2906764168190126</v>
      </c>
      <c r="P35">
        <f t="shared" si="15"/>
        <v>-4.4935805991440798</v>
      </c>
      <c r="Q35" s="191">
        <f t="shared" si="16"/>
        <v>4.0656205420827387</v>
      </c>
      <c r="R35" s="198">
        <f t="shared" si="17"/>
        <v>-4.8148148148148149</v>
      </c>
      <c r="S35" s="191">
        <f t="shared" si="18"/>
        <v>2.9629629629629632</v>
      </c>
      <c r="T35" s="198">
        <f t="shared" si="19"/>
        <v>-4.1666666666666661</v>
      </c>
      <c r="U35" s="191">
        <f t="shared" si="20"/>
        <v>4.1666666666666661</v>
      </c>
      <c r="V35" s="198">
        <f t="shared" si="21"/>
        <v>-3.3653846153846154</v>
      </c>
      <c r="W35" s="191">
        <f t="shared" si="22"/>
        <v>2.4038461538461542</v>
      </c>
      <c r="X35" s="198">
        <f t="shared" si="23"/>
        <v>-2.8828828828828827</v>
      </c>
      <c r="Y35" s="191">
        <f t="shared" si="24"/>
        <v>2.3423423423423424</v>
      </c>
    </row>
    <row r="36" spans="1:25" x14ac:dyDescent="0.35">
      <c r="A36" s="181" t="s">
        <v>20</v>
      </c>
      <c r="B36" s="211">
        <f t="shared" si="1"/>
        <v>-4.4357352810189727</v>
      </c>
      <c r="C36" s="212">
        <f t="shared" si="2"/>
        <v>3.3223479112852941</v>
      </c>
      <c r="D36" s="203">
        <f t="shared" si="3"/>
        <v>-3.9334341906202726</v>
      </c>
      <c r="E36" s="199">
        <f t="shared" si="4"/>
        <v>3.4795763993948561</v>
      </c>
      <c r="F36" s="198">
        <f t="shared" si="5"/>
        <v>-6.9230769230769234</v>
      </c>
      <c r="G36" s="191">
        <f t="shared" si="6"/>
        <v>9.2307692307692317</v>
      </c>
      <c r="H36" s="198">
        <f t="shared" si="7"/>
        <v>-3.6818851251840945</v>
      </c>
      <c r="I36" s="191">
        <f t="shared" si="8"/>
        <v>3.2400589101620034</v>
      </c>
      <c r="J36" s="198">
        <f t="shared" si="9"/>
        <v>-3.9160481187611977</v>
      </c>
      <c r="K36" s="191">
        <f t="shared" si="10"/>
        <v>3.2761709751727666</v>
      </c>
      <c r="L36" s="198">
        <f t="shared" si="11"/>
        <v>-3.5760728218465543</v>
      </c>
      <c r="M36">
        <f t="shared" si="12"/>
        <v>2.5357607282184653</v>
      </c>
      <c r="N36" s="198">
        <f t="shared" si="13"/>
        <v>-4.4789762340036567</v>
      </c>
      <c r="O36" s="191">
        <f t="shared" si="14"/>
        <v>3.1078610603290677</v>
      </c>
      <c r="P36">
        <f t="shared" si="15"/>
        <v>-5.4208273894436516</v>
      </c>
      <c r="Q36" s="191">
        <f t="shared" si="16"/>
        <v>3.2810271041369474</v>
      </c>
      <c r="R36" s="198">
        <f t="shared" si="17"/>
        <v>-6.1728395061728394</v>
      </c>
      <c r="S36" s="191">
        <f t="shared" si="18"/>
        <v>3.2098765432098766</v>
      </c>
      <c r="T36" s="198">
        <f t="shared" si="19"/>
        <v>-5.2083333333333339</v>
      </c>
      <c r="U36" s="191">
        <f t="shared" si="20"/>
        <v>2.083333333333333</v>
      </c>
      <c r="V36" s="198">
        <f t="shared" si="21"/>
        <v>-4.3269230769230766</v>
      </c>
      <c r="W36" s="191">
        <f t="shared" si="22"/>
        <v>3.8461538461538463</v>
      </c>
      <c r="X36" s="198">
        <f t="shared" si="23"/>
        <v>-5.5855855855855854</v>
      </c>
      <c r="Y36" s="191">
        <f t="shared" si="24"/>
        <v>5.5855855855855854</v>
      </c>
    </row>
    <row r="37" spans="1:25" x14ac:dyDescent="0.35">
      <c r="A37" s="181" t="s">
        <v>21</v>
      </c>
      <c r="B37" s="211">
        <f t="shared" si="1"/>
        <v>-4.0171016299991091</v>
      </c>
      <c r="C37" s="212">
        <f t="shared" si="2"/>
        <v>3.2867195154538167</v>
      </c>
      <c r="D37" s="203">
        <f t="shared" si="3"/>
        <v>-3.1770045385779122</v>
      </c>
      <c r="E37" s="199">
        <f t="shared" si="4"/>
        <v>1.2102874432677762</v>
      </c>
      <c r="F37" s="198">
        <f t="shared" si="5"/>
        <v>-5.384615384615385</v>
      </c>
      <c r="G37" s="191">
        <f t="shared" si="6"/>
        <v>1.5384615384615385</v>
      </c>
      <c r="H37" s="198">
        <f t="shared" si="7"/>
        <v>-3.9764359351988214</v>
      </c>
      <c r="I37" s="191">
        <f t="shared" si="8"/>
        <v>3.6818851251840945</v>
      </c>
      <c r="J37" s="198">
        <f t="shared" si="9"/>
        <v>-3.6600972613258254</v>
      </c>
      <c r="K37" s="191">
        <f t="shared" si="10"/>
        <v>3.1226004607115434</v>
      </c>
      <c r="L37" s="198">
        <f t="shared" si="11"/>
        <v>-3.6410923276983094</v>
      </c>
      <c r="M37">
        <f t="shared" si="12"/>
        <v>3.05591677503251</v>
      </c>
      <c r="N37" s="198">
        <f t="shared" si="13"/>
        <v>-4.3875685557586834</v>
      </c>
      <c r="O37" s="191">
        <f t="shared" si="14"/>
        <v>2.7422303473491771</v>
      </c>
      <c r="P37">
        <f t="shared" si="15"/>
        <v>-5.349500713266762</v>
      </c>
      <c r="Q37" s="191">
        <f t="shared" si="16"/>
        <v>5.2068473609129811</v>
      </c>
      <c r="R37" s="198">
        <f t="shared" si="17"/>
        <v>-3.8271604938271606</v>
      </c>
      <c r="S37" s="191">
        <f t="shared" si="18"/>
        <v>3.8271604938271606</v>
      </c>
      <c r="T37" s="198">
        <f t="shared" si="19"/>
        <v>-3.125</v>
      </c>
      <c r="U37" s="191">
        <f t="shared" si="20"/>
        <v>2.604166666666667</v>
      </c>
      <c r="V37" s="198">
        <f t="shared" si="21"/>
        <v>-3.3653846153846154</v>
      </c>
      <c r="W37" s="191">
        <f t="shared" si="22"/>
        <v>4.3269230769230766</v>
      </c>
      <c r="X37" s="198">
        <f t="shared" si="23"/>
        <v>-4.6846846846846848</v>
      </c>
      <c r="Y37" s="191">
        <f t="shared" si="24"/>
        <v>2.8828828828828827</v>
      </c>
    </row>
    <row r="38" spans="1:25" x14ac:dyDescent="0.35">
      <c r="A38" s="181" t="s">
        <v>22</v>
      </c>
      <c r="B38" s="211">
        <f t="shared" si="1"/>
        <v>-3.5272111873162912</v>
      </c>
      <c r="C38" s="212">
        <f t="shared" si="2"/>
        <v>2.8948071613075621</v>
      </c>
      <c r="D38" s="203">
        <f t="shared" si="3"/>
        <v>-2.118003025718608</v>
      </c>
      <c r="E38" s="199">
        <f t="shared" si="4"/>
        <v>3.1770045385779122</v>
      </c>
      <c r="F38" s="198">
        <f t="shared" si="5"/>
        <v>-0.76923076923076927</v>
      </c>
      <c r="G38" s="191">
        <f t="shared" si="6"/>
        <v>3.8461538461538463</v>
      </c>
      <c r="H38" s="198">
        <f t="shared" si="7"/>
        <v>-3.9764359351988214</v>
      </c>
      <c r="I38" s="191">
        <f t="shared" si="8"/>
        <v>2.5036818851251841</v>
      </c>
      <c r="J38" s="198">
        <f t="shared" si="9"/>
        <v>-3.0970053749680062</v>
      </c>
      <c r="K38" s="191">
        <f t="shared" si="10"/>
        <v>3.0714102892244686</v>
      </c>
      <c r="L38" s="198">
        <f t="shared" si="11"/>
        <v>-3.5760728218465543</v>
      </c>
      <c r="M38">
        <f t="shared" si="12"/>
        <v>3.1859557867360206</v>
      </c>
      <c r="N38" s="198">
        <f t="shared" si="13"/>
        <v>-4.753199268738574</v>
      </c>
      <c r="O38" s="191">
        <f t="shared" si="14"/>
        <v>2.2851919561243146</v>
      </c>
      <c r="P38">
        <f t="shared" si="15"/>
        <v>-3.9942938659058487</v>
      </c>
      <c r="Q38" s="191">
        <f t="shared" si="16"/>
        <v>2.9243937232524964</v>
      </c>
      <c r="R38" s="198">
        <f t="shared" si="17"/>
        <v>-3.5802469135802468</v>
      </c>
      <c r="S38" s="191">
        <f t="shared" si="18"/>
        <v>2.4691358024691357</v>
      </c>
      <c r="T38" s="198">
        <f t="shared" si="19"/>
        <v>-1.5625</v>
      </c>
      <c r="U38" s="191">
        <f t="shared" si="20"/>
        <v>2.083333333333333</v>
      </c>
      <c r="V38" s="198">
        <f t="shared" si="21"/>
        <v>-4.3269230769230766</v>
      </c>
      <c r="W38" s="191">
        <f t="shared" si="22"/>
        <v>2.8846153846153846</v>
      </c>
      <c r="X38" s="198">
        <f t="shared" si="23"/>
        <v>-5.045045045045045</v>
      </c>
      <c r="Y38" s="191">
        <f t="shared" si="24"/>
        <v>3.0630630630630629</v>
      </c>
    </row>
    <row r="39" spans="1:25" x14ac:dyDescent="0.35">
      <c r="A39" s="181" t="s">
        <v>23</v>
      </c>
      <c r="B39" s="211">
        <f t="shared" si="1"/>
        <v>-2.9215284581811702</v>
      </c>
      <c r="C39" s="212">
        <f t="shared" si="2"/>
        <v>2.6275941925714794</v>
      </c>
      <c r="D39" s="203">
        <f t="shared" si="3"/>
        <v>-2.4205748865355523</v>
      </c>
      <c r="E39" s="199">
        <f t="shared" si="4"/>
        <v>2.7231467473524962</v>
      </c>
      <c r="F39" s="198">
        <f t="shared" si="5"/>
        <v>-3.0769230769230771</v>
      </c>
      <c r="G39" s="191">
        <f t="shared" si="6"/>
        <v>0.76923076923076927</v>
      </c>
      <c r="H39" s="198">
        <f t="shared" si="7"/>
        <v>-3.5346097201767304</v>
      </c>
      <c r="I39" s="191">
        <f t="shared" si="8"/>
        <v>4.5655375552282766</v>
      </c>
      <c r="J39" s="198">
        <f t="shared" si="9"/>
        <v>-2.789864346045559</v>
      </c>
      <c r="K39" s="191">
        <f t="shared" si="10"/>
        <v>2.943434860506783</v>
      </c>
      <c r="L39" s="198">
        <f t="shared" si="11"/>
        <v>-2.4057217165149547</v>
      </c>
      <c r="M39">
        <f t="shared" si="12"/>
        <v>2.2106631989596877</v>
      </c>
      <c r="N39" s="198">
        <f t="shared" si="13"/>
        <v>-3.8391224862888484</v>
      </c>
      <c r="O39" s="191">
        <f t="shared" si="14"/>
        <v>2.5594149908592323</v>
      </c>
      <c r="P39">
        <f t="shared" si="15"/>
        <v>-3.566333808844508</v>
      </c>
      <c r="Q39" s="191">
        <f t="shared" si="16"/>
        <v>1.8544935805991443</v>
      </c>
      <c r="R39" s="198">
        <f t="shared" si="17"/>
        <v>-1.8518518518518516</v>
      </c>
      <c r="S39" s="191">
        <f t="shared" si="18"/>
        <v>2.5925925925925926</v>
      </c>
      <c r="T39" s="198">
        <f t="shared" si="19"/>
        <v>-1.0416666666666665</v>
      </c>
      <c r="U39" s="191">
        <f t="shared" si="20"/>
        <v>1.0416666666666665</v>
      </c>
      <c r="V39" s="198">
        <f t="shared" si="21"/>
        <v>-3.8461538461538463</v>
      </c>
      <c r="W39" s="191">
        <f t="shared" si="22"/>
        <v>1.9230769230769231</v>
      </c>
      <c r="X39" s="198">
        <f t="shared" si="23"/>
        <v>-3.6036036036036037</v>
      </c>
      <c r="Y39" s="191">
        <f t="shared" si="24"/>
        <v>2.7027027027027026</v>
      </c>
    </row>
    <row r="40" spans="1:25" x14ac:dyDescent="0.35">
      <c r="A40" s="181" t="s">
        <v>24</v>
      </c>
      <c r="B40" s="211">
        <f t="shared" si="1"/>
        <v>-3.0729491404649507</v>
      </c>
      <c r="C40" s="212">
        <f t="shared" si="2"/>
        <v>2.7255722811080432</v>
      </c>
      <c r="D40" s="203">
        <f t="shared" si="3"/>
        <v>-3.3282904689863844</v>
      </c>
      <c r="E40" s="199">
        <f t="shared" si="4"/>
        <v>2.2692889561270801</v>
      </c>
      <c r="F40" s="198">
        <f t="shared" si="5"/>
        <v>-4.6153846153846159</v>
      </c>
      <c r="G40" s="191">
        <f t="shared" si="6"/>
        <v>2.3076923076923079</v>
      </c>
      <c r="H40" s="198">
        <f t="shared" si="7"/>
        <v>-2.2091310751104567</v>
      </c>
      <c r="I40" s="191">
        <f t="shared" si="8"/>
        <v>2.9455081001472752</v>
      </c>
      <c r="J40" s="198">
        <f t="shared" si="9"/>
        <v>-3.1737906321986178</v>
      </c>
      <c r="K40" s="191">
        <f t="shared" si="10"/>
        <v>2.6874840030714102</v>
      </c>
      <c r="L40" s="198">
        <f t="shared" si="11"/>
        <v>-3.1859557867360206</v>
      </c>
      <c r="M40">
        <f t="shared" si="12"/>
        <v>3.2509752925877766</v>
      </c>
      <c r="N40" s="198">
        <f t="shared" si="13"/>
        <v>-3.5648994515539303</v>
      </c>
      <c r="O40" s="191">
        <f t="shared" si="14"/>
        <v>3.1078610603290677</v>
      </c>
      <c r="P40">
        <f t="shared" si="15"/>
        <v>-2.5677603423680457</v>
      </c>
      <c r="Q40" s="191">
        <f t="shared" si="16"/>
        <v>1.9971469329529243</v>
      </c>
      <c r="R40" s="198">
        <f t="shared" si="17"/>
        <v>-2.9629629629629632</v>
      </c>
      <c r="S40" s="191">
        <f t="shared" si="18"/>
        <v>3.4567901234567899</v>
      </c>
      <c r="T40" s="198">
        <f t="shared" si="19"/>
        <v>-2.083333333333333</v>
      </c>
      <c r="U40" s="191">
        <f t="shared" si="20"/>
        <v>4.1666666666666661</v>
      </c>
      <c r="V40" s="198">
        <f t="shared" si="21"/>
        <v>-2.4038461538461542</v>
      </c>
      <c r="W40" s="191">
        <f t="shared" si="22"/>
        <v>0.96153846153846156</v>
      </c>
      <c r="X40" s="198">
        <f t="shared" si="23"/>
        <v>-3.0630630630630629</v>
      </c>
      <c r="Y40" s="191">
        <f t="shared" si="24"/>
        <v>1.9819819819819819</v>
      </c>
    </row>
    <row r="41" spans="1:25" x14ac:dyDescent="0.35">
      <c r="A41" s="181" t="s">
        <v>25</v>
      </c>
      <c r="B41" s="211">
        <f t="shared" si="1"/>
        <v>-3.2243698227487307</v>
      </c>
      <c r="C41" s="212">
        <f t="shared" si="2"/>
        <v>3.0105994477598643</v>
      </c>
      <c r="D41" s="203">
        <f t="shared" si="3"/>
        <v>-3.0257186081694405</v>
      </c>
      <c r="E41" s="199">
        <f t="shared" si="4"/>
        <v>2.7231467473524962</v>
      </c>
      <c r="F41" s="198">
        <f t="shared" si="5"/>
        <v>-1.5384615384615385</v>
      </c>
      <c r="G41" s="191">
        <f t="shared" si="6"/>
        <v>3.0769230769230771</v>
      </c>
      <c r="H41" s="198">
        <f t="shared" si="7"/>
        <v>-3.8291605301914582</v>
      </c>
      <c r="I41" s="191">
        <f t="shared" si="8"/>
        <v>3.2400589101620034</v>
      </c>
      <c r="J41" s="198">
        <f t="shared" si="9"/>
        <v>-3.199385717942155</v>
      </c>
      <c r="K41" s="191">
        <f t="shared" si="10"/>
        <v>3.4297414896339902</v>
      </c>
      <c r="L41" s="198">
        <f t="shared" si="11"/>
        <v>-2.7308192457737324</v>
      </c>
      <c r="M41">
        <f t="shared" si="12"/>
        <v>2.7958387516254879</v>
      </c>
      <c r="N41" s="198">
        <f t="shared" si="13"/>
        <v>-3.7477148080438756</v>
      </c>
      <c r="O41" s="191">
        <f t="shared" si="14"/>
        <v>2.1023765996343693</v>
      </c>
      <c r="P41">
        <f t="shared" si="15"/>
        <v>-3.4236804564907275</v>
      </c>
      <c r="Q41" s="191">
        <f t="shared" si="16"/>
        <v>2.7817403708987163</v>
      </c>
      <c r="R41" s="198">
        <f t="shared" si="17"/>
        <v>-3.2098765432098766</v>
      </c>
      <c r="S41" s="191">
        <f t="shared" si="18"/>
        <v>3.2098765432098766</v>
      </c>
      <c r="T41" s="198">
        <f t="shared" si="19"/>
        <v>-3.125</v>
      </c>
      <c r="U41" s="191">
        <f t="shared" si="20"/>
        <v>3.125</v>
      </c>
      <c r="V41" s="198">
        <f t="shared" si="21"/>
        <v>-6.7307692307692308</v>
      </c>
      <c r="W41" s="191">
        <f t="shared" si="22"/>
        <v>4.3269230769230766</v>
      </c>
      <c r="X41" s="198">
        <f t="shared" si="23"/>
        <v>-1.6216216216216217</v>
      </c>
      <c r="Y41" s="191">
        <f t="shared" si="24"/>
        <v>2.3423423423423424</v>
      </c>
    </row>
    <row r="42" spans="1:25" x14ac:dyDescent="0.35">
      <c r="A42" s="181" t="s">
        <v>26</v>
      </c>
      <c r="B42" s="211">
        <f t="shared" si="1"/>
        <v>-3.0907633383806892</v>
      </c>
      <c r="C42" s="212">
        <f t="shared" si="2"/>
        <v>2.9215284581811702</v>
      </c>
      <c r="D42" s="203">
        <f t="shared" si="3"/>
        <v>-3.4795763993948561</v>
      </c>
      <c r="E42" s="199">
        <f t="shared" si="4"/>
        <v>3.4795763993948561</v>
      </c>
      <c r="F42" s="198">
        <f t="shared" si="5"/>
        <v>-6.1538461538461542</v>
      </c>
      <c r="G42" s="191">
        <f t="shared" si="6"/>
        <v>3.0769230769230771</v>
      </c>
      <c r="H42" s="198">
        <f t="shared" si="7"/>
        <v>-3.5346097201767304</v>
      </c>
      <c r="I42" s="191">
        <f t="shared" si="8"/>
        <v>4.4182621502209134</v>
      </c>
      <c r="J42" s="198">
        <f t="shared" si="9"/>
        <v>-2.789864346045559</v>
      </c>
      <c r="K42" s="191">
        <f t="shared" si="10"/>
        <v>2.8410545175326334</v>
      </c>
      <c r="L42" s="198">
        <f t="shared" si="11"/>
        <v>-3.2509752925877766</v>
      </c>
      <c r="M42">
        <f t="shared" si="12"/>
        <v>3.6410923276983094</v>
      </c>
      <c r="N42" s="198">
        <f t="shared" si="13"/>
        <v>-2.9250457038391224</v>
      </c>
      <c r="O42" s="191">
        <f t="shared" si="14"/>
        <v>2.4680073126142599</v>
      </c>
      <c r="P42">
        <f t="shared" si="15"/>
        <v>-2.9957203994293864</v>
      </c>
      <c r="Q42" s="191">
        <f t="shared" si="16"/>
        <v>1.7118402282453637</v>
      </c>
      <c r="R42" s="198">
        <f t="shared" si="17"/>
        <v>-2.8395061728395063</v>
      </c>
      <c r="S42" s="191">
        <f t="shared" si="18"/>
        <v>2.5925925925925926</v>
      </c>
      <c r="T42" s="198">
        <f t="shared" si="19"/>
        <v>-5.2083333333333339</v>
      </c>
      <c r="U42" s="191">
        <f t="shared" si="20"/>
        <v>4.1666666666666661</v>
      </c>
      <c r="V42" s="198">
        <f t="shared" si="21"/>
        <v>-5.2884615384615383</v>
      </c>
      <c r="W42" s="191">
        <f t="shared" si="22"/>
        <v>4.8076923076923084</v>
      </c>
      <c r="X42" s="198">
        <f t="shared" si="23"/>
        <v>-2.5225225225225225</v>
      </c>
      <c r="Y42" s="191">
        <f t="shared" si="24"/>
        <v>1.9819819819819819</v>
      </c>
    </row>
    <row r="43" spans="1:25" x14ac:dyDescent="0.35">
      <c r="A43" s="181" t="s">
        <v>27</v>
      </c>
      <c r="B43" s="211">
        <f t="shared" si="1"/>
        <v>-3.1174846352542978</v>
      </c>
      <c r="C43" s="212">
        <f t="shared" si="2"/>
        <v>2.1644250467622692</v>
      </c>
      <c r="D43" s="203">
        <f t="shared" si="3"/>
        <v>-4.236006051437216</v>
      </c>
      <c r="E43" s="199">
        <f t="shared" si="4"/>
        <v>2.4205748865355523</v>
      </c>
      <c r="F43" s="198">
        <f t="shared" si="5"/>
        <v>-10.76923076923077</v>
      </c>
      <c r="G43" s="191">
        <f t="shared" si="6"/>
        <v>6.1538461538461542</v>
      </c>
      <c r="H43" s="198">
        <f t="shared" si="7"/>
        <v>-4.1237113402061851</v>
      </c>
      <c r="I43" s="191">
        <f t="shared" si="8"/>
        <v>3.2400589101620034</v>
      </c>
      <c r="J43" s="198">
        <f t="shared" si="9"/>
        <v>-2.661888917327873</v>
      </c>
      <c r="K43" s="191">
        <f t="shared" si="10"/>
        <v>2.2779626311748147</v>
      </c>
      <c r="L43" s="198">
        <f t="shared" si="11"/>
        <v>-3.3159947984395317</v>
      </c>
      <c r="M43">
        <f t="shared" si="12"/>
        <v>2.2106631989596877</v>
      </c>
      <c r="N43" s="198">
        <f t="shared" si="13"/>
        <v>-2.83363802559415</v>
      </c>
      <c r="O43" s="191">
        <f t="shared" si="14"/>
        <v>1.4625228519195612</v>
      </c>
      <c r="P43">
        <f t="shared" si="15"/>
        <v>-2.0684736091298146</v>
      </c>
      <c r="Q43" s="191">
        <f t="shared" si="16"/>
        <v>1.1412268188302426</v>
      </c>
      <c r="R43" s="198">
        <f t="shared" si="17"/>
        <v>-3.8271604938271606</v>
      </c>
      <c r="S43" s="191">
        <f t="shared" si="18"/>
        <v>1.8518518518518516</v>
      </c>
      <c r="T43" s="198">
        <f t="shared" si="19"/>
        <v>-3.6458333333333335</v>
      </c>
      <c r="U43" s="191">
        <f t="shared" si="20"/>
        <v>3.6458333333333335</v>
      </c>
      <c r="V43" s="198">
        <f t="shared" si="21"/>
        <v>-3.8461538461538463</v>
      </c>
      <c r="W43" s="191">
        <f t="shared" si="22"/>
        <v>0.96153846153846156</v>
      </c>
      <c r="X43" s="198">
        <f t="shared" si="23"/>
        <v>-3.4234234234234231</v>
      </c>
      <c r="Y43" s="191">
        <f t="shared" si="24"/>
        <v>3.2432432432432434</v>
      </c>
    </row>
    <row r="44" spans="1:25" x14ac:dyDescent="0.35">
      <c r="A44" s="181" t="s">
        <v>28</v>
      </c>
      <c r="B44" s="211">
        <f t="shared" si="1"/>
        <v>-2.3158457290460497</v>
      </c>
      <c r="C44" s="212">
        <f t="shared" si="2"/>
        <v>1.9506546717734035</v>
      </c>
      <c r="D44" s="203">
        <f t="shared" si="3"/>
        <v>-3.0257186081694405</v>
      </c>
      <c r="E44" s="199">
        <f t="shared" si="4"/>
        <v>3.3282904689863844</v>
      </c>
      <c r="F44" s="198">
        <f t="shared" si="5"/>
        <v>-2.3076923076923079</v>
      </c>
      <c r="G44" s="191">
        <f t="shared" si="6"/>
        <v>0.76923076923076927</v>
      </c>
      <c r="H44" s="198">
        <f t="shared" si="7"/>
        <v>-3.5346097201767304</v>
      </c>
      <c r="I44" s="191">
        <f t="shared" si="8"/>
        <v>1.7673048600883652</v>
      </c>
      <c r="J44" s="198">
        <f t="shared" si="9"/>
        <v>-2.3547478884054263</v>
      </c>
      <c r="K44" s="191">
        <f t="shared" si="10"/>
        <v>1.9452265165088305</v>
      </c>
      <c r="L44" s="198">
        <f t="shared" si="11"/>
        <v>-2.4057217165149547</v>
      </c>
      <c r="M44">
        <f t="shared" si="12"/>
        <v>2.3407022106631992</v>
      </c>
      <c r="N44" s="198">
        <f t="shared" si="13"/>
        <v>-1.9195612431444242</v>
      </c>
      <c r="O44" s="191">
        <f t="shared" si="14"/>
        <v>1.7367458866544789</v>
      </c>
      <c r="P44">
        <f t="shared" si="15"/>
        <v>-1.4978601997146932</v>
      </c>
      <c r="Q44" s="191">
        <f t="shared" si="16"/>
        <v>1.5691868758915835</v>
      </c>
      <c r="R44" s="198">
        <f t="shared" si="17"/>
        <v>-1.8518518518518516</v>
      </c>
      <c r="S44" s="191">
        <f t="shared" si="18"/>
        <v>1.3580246913580247</v>
      </c>
      <c r="T44" s="198">
        <f t="shared" si="19"/>
        <v>-4.1666666666666661</v>
      </c>
      <c r="U44" s="191">
        <f t="shared" si="20"/>
        <v>4.6875</v>
      </c>
      <c r="V44" s="198">
        <f t="shared" si="21"/>
        <v>-3.3653846153846154</v>
      </c>
      <c r="W44" s="191">
        <f t="shared" si="22"/>
        <v>0.48076923076923078</v>
      </c>
      <c r="X44" s="198">
        <f t="shared" si="23"/>
        <v>-1.9819819819819819</v>
      </c>
      <c r="Y44" s="191">
        <f t="shared" si="24"/>
        <v>1.4414414414414414</v>
      </c>
    </row>
    <row r="45" spans="1:25" x14ac:dyDescent="0.35">
      <c r="A45" s="181" t="s">
        <v>29</v>
      </c>
      <c r="B45" s="211">
        <f t="shared" si="1"/>
        <v>-1.7725126926160149</v>
      </c>
      <c r="C45" s="212">
        <f t="shared" si="2"/>
        <v>1.6210920103322348</v>
      </c>
      <c r="D45" s="203">
        <f t="shared" si="3"/>
        <v>-2.4205748865355523</v>
      </c>
      <c r="E45" s="199">
        <f t="shared" si="4"/>
        <v>1.6641452344931922</v>
      </c>
      <c r="F45" s="198">
        <f t="shared" si="5"/>
        <v>-2.3076923076923079</v>
      </c>
      <c r="G45" s="191">
        <f t="shared" si="6"/>
        <v>0.76923076923076927</v>
      </c>
      <c r="H45" s="198">
        <f t="shared" si="7"/>
        <v>-1.9145802650957291</v>
      </c>
      <c r="I45" s="191">
        <f t="shared" si="8"/>
        <v>1.7673048600883652</v>
      </c>
      <c r="J45" s="198">
        <f t="shared" si="9"/>
        <v>-1.7404658305605323</v>
      </c>
      <c r="K45" s="191">
        <f t="shared" si="10"/>
        <v>1.6892756590734577</v>
      </c>
      <c r="L45" s="198">
        <f t="shared" si="11"/>
        <v>-2.2106631989596877</v>
      </c>
      <c r="M45">
        <f t="shared" si="12"/>
        <v>1.8205461638491547</v>
      </c>
      <c r="N45" s="198">
        <f t="shared" si="13"/>
        <v>-1.0054844606946984</v>
      </c>
      <c r="O45" s="191">
        <f t="shared" si="14"/>
        <v>1.4625228519195612</v>
      </c>
      <c r="P45">
        <f t="shared" si="15"/>
        <v>-1.2838801711840229</v>
      </c>
      <c r="Q45" s="191">
        <f t="shared" si="16"/>
        <v>1.2838801711840229</v>
      </c>
      <c r="R45" s="198">
        <f t="shared" si="17"/>
        <v>-1.4814814814814816</v>
      </c>
      <c r="S45" s="191">
        <f t="shared" si="18"/>
        <v>1.2345679012345678</v>
      </c>
      <c r="T45" s="198">
        <f t="shared" si="19"/>
        <v>-5.2083333333333339</v>
      </c>
      <c r="U45" s="191">
        <f t="shared" si="20"/>
        <v>3.125</v>
      </c>
      <c r="V45" s="198">
        <f t="shared" si="21"/>
        <v>-1.4423076923076923</v>
      </c>
      <c r="W45" s="191">
        <f t="shared" si="22"/>
        <v>0.96153846153846156</v>
      </c>
      <c r="X45" s="198">
        <f t="shared" si="23"/>
        <v>-1.8018018018018018</v>
      </c>
      <c r="Y45" s="191">
        <f t="shared" si="24"/>
        <v>1.9819819819819819</v>
      </c>
    </row>
    <row r="46" spans="1:25" x14ac:dyDescent="0.35">
      <c r="A46" s="181" t="s">
        <v>30</v>
      </c>
      <c r="B46" s="211">
        <f t="shared" si="1"/>
        <v>-1.0955731718179389</v>
      </c>
      <c r="C46" s="212">
        <f t="shared" si="2"/>
        <v>0.91743119266055051</v>
      </c>
      <c r="D46" s="203">
        <f t="shared" si="3"/>
        <v>-1.5128593040847202</v>
      </c>
      <c r="E46" s="199">
        <f t="shared" si="4"/>
        <v>1.059001512859304</v>
      </c>
      <c r="F46" s="198">
        <f t="shared" si="5"/>
        <v>-1.5384615384615385</v>
      </c>
      <c r="G46" s="191">
        <f t="shared" si="6"/>
        <v>0</v>
      </c>
      <c r="H46" s="198">
        <f t="shared" si="7"/>
        <v>-2.2091310751104567</v>
      </c>
      <c r="I46" s="191">
        <f t="shared" si="8"/>
        <v>1.7673048600883652</v>
      </c>
      <c r="J46" s="198">
        <f t="shared" si="9"/>
        <v>-1.1517788584591757</v>
      </c>
      <c r="K46" s="191">
        <f t="shared" si="10"/>
        <v>0.97261325825441525</v>
      </c>
      <c r="L46" s="198">
        <f t="shared" si="11"/>
        <v>-1.1053315994798438</v>
      </c>
      <c r="M46">
        <f t="shared" si="12"/>
        <v>0.65019505851755521</v>
      </c>
      <c r="N46" s="198">
        <f t="shared" si="13"/>
        <v>-0.63985374771480807</v>
      </c>
      <c r="O46" s="191">
        <f t="shared" si="14"/>
        <v>0.63985374771480807</v>
      </c>
      <c r="P46">
        <f t="shared" si="15"/>
        <v>-0.49928673323823108</v>
      </c>
      <c r="Q46" s="191">
        <f t="shared" si="16"/>
        <v>0.71326676176890158</v>
      </c>
      <c r="R46" s="198">
        <f t="shared" si="17"/>
        <v>-0.74074074074074081</v>
      </c>
      <c r="S46" s="191">
        <f t="shared" si="18"/>
        <v>0.98765432098765427</v>
      </c>
      <c r="T46" s="198">
        <f t="shared" si="19"/>
        <v>-1.0416666666666665</v>
      </c>
      <c r="U46" s="191">
        <f t="shared" si="20"/>
        <v>0.52083333333333326</v>
      </c>
      <c r="V46" s="198">
        <f t="shared" si="21"/>
        <v>-1.4423076923076923</v>
      </c>
      <c r="W46" s="191">
        <f t="shared" si="22"/>
        <v>1.9230769230769231</v>
      </c>
      <c r="X46" s="198">
        <f t="shared" si="23"/>
        <v>-1.6216216216216217</v>
      </c>
      <c r="Y46" s="191">
        <f t="shared" si="24"/>
        <v>1.0810810810810811</v>
      </c>
    </row>
    <row r="47" spans="1:25" x14ac:dyDescent="0.35">
      <c r="A47" s="181" t="s">
        <v>31</v>
      </c>
      <c r="B47" s="211">
        <f t="shared" si="1"/>
        <v>-0.46316914580920993</v>
      </c>
      <c r="C47" s="212">
        <f t="shared" si="2"/>
        <v>0.64131112496659837</v>
      </c>
      <c r="D47" s="203">
        <f t="shared" si="3"/>
        <v>-0.15128593040847202</v>
      </c>
      <c r="E47" s="199">
        <f t="shared" si="4"/>
        <v>1.5128593040847202</v>
      </c>
      <c r="F47" s="198">
        <f t="shared" si="5"/>
        <v>0</v>
      </c>
      <c r="G47" s="191">
        <f t="shared" si="6"/>
        <v>0.76923076923076927</v>
      </c>
      <c r="H47" s="198">
        <f t="shared" si="7"/>
        <v>-0.88365243004418259</v>
      </c>
      <c r="I47" s="191">
        <f t="shared" si="8"/>
        <v>0.88365243004418259</v>
      </c>
      <c r="J47" s="198">
        <f t="shared" si="9"/>
        <v>-0.53749680061428207</v>
      </c>
      <c r="K47" s="191">
        <f t="shared" si="10"/>
        <v>0.53749680061428207</v>
      </c>
      <c r="L47" s="198">
        <f t="shared" si="11"/>
        <v>-0.39011703511053319</v>
      </c>
      <c r="M47">
        <f t="shared" si="12"/>
        <v>0.84525357607282192</v>
      </c>
      <c r="N47" s="198">
        <f t="shared" si="13"/>
        <v>-0.91407678244972579</v>
      </c>
      <c r="O47" s="191">
        <f t="shared" si="14"/>
        <v>0.91407678244972579</v>
      </c>
      <c r="P47">
        <f t="shared" si="15"/>
        <v>-0.21398002853067047</v>
      </c>
      <c r="Q47" s="191">
        <f t="shared" si="16"/>
        <v>0.21398002853067047</v>
      </c>
      <c r="R47" s="198">
        <f t="shared" si="17"/>
        <v>-0.37037037037037041</v>
      </c>
      <c r="S47" s="191">
        <f t="shared" si="18"/>
        <v>0.37037037037037041</v>
      </c>
      <c r="T47" s="198">
        <f t="shared" si="19"/>
        <v>-0.52083333333333326</v>
      </c>
      <c r="U47" s="191">
        <f t="shared" si="20"/>
        <v>0</v>
      </c>
      <c r="V47" s="198">
        <f t="shared" si="21"/>
        <v>0</v>
      </c>
      <c r="W47" s="191">
        <f t="shared" si="22"/>
        <v>1.4423076923076923</v>
      </c>
      <c r="X47" s="198">
        <f t="shared" si="23"/>
        <v>-0.18018018018018017</v>
      </c>
      <c r="Y47" s="191">
        <f t="shared" si="24"/>
        <v>0.36036036036036034</v>
      </c>
    </row>
    <row r="48" spans="1:25" x14ac:dyDescent="0.35">
      <c r="A48" s="181" t="s">
        <v>32</v>
      </c>
      <c r="B48" s="211">
        <f t="shared" si="1"/>
        <v>-0.18704907811525787</v>
      </c>
      <c r="C48" s="212">
        <f t="shared" si="2"/>
        <v>0.15142068228378017</v>
      </c>
      <c r="D48" s="203">
        <f t="shared" si="3"/>
        <v>-0.30257186081694404</v>
      </c>
      <c r="E48" s="199">
        <f t="shared" si="4"/>
        <v>0.60514372163388808</v>
      </c>
      <c r="F48" s="198">
        <f t="shared" si="5"/>
        <v>0</v>
      </c>
      <c r="G48" s="191">
        <f t="shared" si="6"/>
        <v>0</v>
      </c>
      <c r="H48" s="198">
        <f t="shared" si="7"/>
        <v>-0.14727540500736377</v>
      </c>
      <c r="I48" s="191">
        <f t="shared" si="8"/>
        <v>0.29455081001472755</v>
      </c>
      <c r="J48" s="198">
        <f t="shared" si="9"/>
        <v>-0.17916560020476069</v>
      </c>
      <c r="K48" s="191">
        <f t="shared" si="10"/>
        <v>0.10238034297414896</v>
      </c>
      <c r="L48" s="198">
        <f t="shared" si="11"/>
        <v>-0.1950585175552666</v>
      </c>
      <c r="M48">
        <f t="shared" si="12"/>
        <v>0.13003901170351106</v>
      </c>
      <c r="N48" s="198">
        <f t="shared" si="13"/>
        <v>-9.1407678244972576E-2</v>
      </c>
      <c r="O48" s="191">
        <f t="shared" si="14"/>
        <v>9.1407678244972576E-2</v>
      </c>
      <c r="P48">
        <f t="shared" si="15"/>
        <v>-7.1326676176890161E-2</v>
      </c>
      <c r="Q48" s="191">
        <f t="shared" si="16"/>
        <v>7.1326676176890161E-2</v>
      </c>
      <c r="R48" s="198">
        <f t="shared" si="17"/>
        <v>-0.37037037037037041</v>
      </c>
      <c r="S48" s="191">
        <f t="shared" si="18"/>
        <v>0.24691358024691357</v>
      </c>
      <c r="T48" s="198">
        <f t="shared" si="19"/>
        <v>0</v>
      </c>
      <c r="U48" s="191">
        <f t="shared" si="20"/>
        <v>0</v>
      </c>
      <c r="V48" s="198">
        <f t="shared" si="21"/>
        <v>-0.48076923076923078</v>
      </c>
      <c r="W48" s="191">
        <f t="shared" si="22"/>
        <v>0</v>
      </c>
      <c r="X48" s="198">
        <f t="shared" si="23"/>
        <v>-0.36036036036036034</v>
      </c>
      <c r="Y48" s="191">
        <f t="shared" si="24"/>
        <v>0</v>
      </c>
    </row>
    <row r="49" spans="1:25" x14ac:dyDescent="0.35">
      <c r="A49" s="181" t="s">
        <v>33</v>
      </c>
      <c r="B49" s="211">
        <f t="shared" si="1"/>
        <v>-1.7814197915738843E-2</v>
      </c>
      <c r="C49" s="212">
        <f t="shared" si="2"/>
        <v>6.2349692705085953E-2</v>
      </c>
      <c r="D49" s="203">
        <f t="shared" si="3"/>
        <v>0</v>
      </c>
      <c r="E49" s="199">
        <f t="shared" si="4"/>
        <v>0</v>
      </c>
      <c r="F49" s="198">
        <f t="shared" si="5"/>
        <v>0</v>
      </c>
      <c r="G49" s="191">
        <f t="shared" si="6"/>
        <v>0</v>
      </c>
      <c r="H49" s="198">
        <f t="shared" si="7"/>
        <v>0</v>
      </c>
      <c r="I49" s="191">
        <f t="shared" si="8"/>
        <v>0</v>
      </c>
      <c r="J49" s="198">
        <f t="shared" si="9"/>
        <v>-5.1190171487074478E-2</v>
      </c>
      <c r="K49" s="191">
        <f t="shared" si="10"/>
        <v>5.1190171487074478E-2</v>
      </c>
      <c r="L49" s="198">
        <f t="shared" si="11"/>
        <v>0</v>
      </c>
      <c r="M49">
        <f t="shared" si="12"/>
        <v>0.1950585175552666</v>
      </c>
      <c r="N49" s="198">
        <f t="shared" si="13"/>
        <v>0</v>
      </c>
      <c r="O49" s="191">
        <f t="shared" si="14"/>
        <v>9.1407678244972576E-2</v>
      </c>
      <c r="P49">
        <f t="shared" si="15"/>
        <v>0</v>
      </c>
      <c r="Q49" s="191">
        <f t="shared" si="16"/>
        <v>0</v>
      </c>
      <c r="R49" s="198">
        <f t="shared" si="17"/>
        <v>-0.12345679012345678</v>
      </c>
      <c r="S49" s="191">
        <f t="shared" si="18"/>
        <v>0</v>
      </c>
      <c r="T49" s="198">
        <f t="shared" si="19"/>
        <v>0</v>
      </c>
      <c r="U49" s="191">
        <f t="shared" si="20"/>
        <v>0</v>
      </c>
      <c r="V49" s="198">
        <f t="shared" si="21"/>
        <v>0</v>
      </c>
      <c r="W49" s="191">
        <f t="shared" si="22"/>
        <v>0</v>
      </c>
      <c r="X49" s="198">
        <f t="shared" si="23"/>
        <v>0</v>
      </c>
      <c r="Y49" s="191">
        <f t="shared" si="24"/>
        <v>0.18018018018018017</v>
      </c>
    </row>
    <row r="50" spans="1:25" ht="15" thickBot="1" x14ac:dyDescent="0.4">
      <c r="A50" s="206" t="s">
        <v>34</v>
      </c>
      <c r="B50" s="213">
        <f t="shared" si="1"/>
        <v>-8.9070989578694214E-3</v>
      </c>
      <c r="C50" s="214">
        <f t="shared" si="2"/>
        <v>8.9070989578694214E-3</v>
      </c>
      <c r="D50" s="204">
        <f t="shared" si="3"/>
        <v>0</v>
      </c>
      <c r="E50" s="201">
        <f t="shared" si="4"/>
        <v>0</v>
      </c>
      <c r="F50" s="200">
        <f t="shared" si="5"/>
        <v>0</v>
      </c>
      <c r="G50" s="194">
        <f t="shared" si="6"/>
        <v>0</v>
      </c>
      <c r="H50" s="200">
        <f t="shared" si="7"/>
        <v>0</v>
      </c>
      <c r="I50" s="194">
        <f t="shared" si="8"/>
        <v>0</v>
      </c>
      <c r="J50" s="200">
        <f t="shared" si="9"/>
        <v>0</v>
      </c>
      <c r="K50" s="194">
        <f>Q25/$O$26*100</f>
        <v>0</v>
      </c>
      <c r="L50" s="200">
        <f t="shared" si="11"/>
        <v>0</v>
      </c>
      <c r="M50" s="193">
        <f t="shared" si="12"/>
        <v>0</v>
      </c>
      <c r="N50" s="200">
        <f t="shared" si="13"/>
        <v>0</v>
      </c>
      <c r="O50" s="194">
        <f t="shared" si="14"/>
        <v>9.1407678244972576E-2</v>
      </c>
      <c r="P50" s="193">
        <f t="shared" si="15"/>
        <v>0</v>
      </c>
      <c r="Q50" s="194">
        <f t="shared" si="16"/>
        <v>0</v>
      </c>
      <c r="R50" s="200">
        <f t="shared" si="17"/>
        <v>0</v>
      </c>
      <c r="S50" s="194">
        <f t="shared" si="18"/>
        <v>0</v>
      </c>
      <c r="T50" s="200">
        <f t="shared" si="19"/>
        <v>0</v>
      </c>
      <c r="U50" s="194">
        <f t="shared" si="20"/>
        <v>0</v>
      </c>
      <c r="V50" s="200">
        <f t="shared" si="21"/>
        <v>0</v>
      </c>
      <c r="W50" s="194">
        <f t="shared" si="22"/>
        <v>0</v>
      </c>
      <c r="X50" s="200">
        <f t="shared" si="23"/>
        <v>0</v>
      </c>
      <c r="Y50" s="194">
        <f t="shared" si="24"/>
        <v>0</v>
      </c>
    </row>
    <row r="52" spans="1:25" x14ac:dyDescent="0.35">
      <c r="B52" s="139"/>
    </row>
    <row r="53" spans="1:25" x14ac:dyDescent="0.35">
      <c r="B53" s="139"/>
    </row>
    <row r="54" spans="1:25" x14ac:dyDescent="0.35">
      <c r="B54" s="139"/>
    </row>
    <row r="55" spans="1:25" x14ac:dyDescent="0.35">
      <c r="B55" s="139"/>
    </row>
    <row r="56" spans="1:25" x14ac:dyDescent="0.35">
      <c r="B56" s="139"/>
    </row>
    <row r="57" spans="1:25" x14ac:dyDescent="0.35">
      <c r="B57" s="139"/>
    </row>
    <row r="58" spans="1:25" x14ac:dyDescent="0.35">
      <c r="B58" s="139"/>
    </row>
    <row r="59" spans="1:25" x14ac:dyDescent="0.35">
      <c r="B59" s="139"/>
    </row>
    <row r="60" spans="1:25" x14ac:dyDescent="0.35">
      <c r="B60" s="139"/>
    </row>
    <row r="61" spans="1:25" x14ac:dyDescent="0.35">
      <c r="B61" s="139"/>
    </row>
  </sheetData>
  <mergeCells count="26">
    <mergeCell ref="AR3:AS3"/>
    <mergeCell ref="F3:H3"/>
    <mergeCell ref="AG3:AI3"/>
    <mergeCell ref="AD3:AF3"/>
    <mergeCell ref="AA3:AC3"/>
    <mergeCell ref="X3:Z3"/>
    <mergeCell ref="U3:W3"/>
    <mergeCell ref="R3:T3"/>
    <mergeCell ref="O3:Q3"/>
    <mergeCell ref="L3:N3"/>
    <mergeCell ref="J28:K28"/>
    <mergeCell ref="I3:K3"/>
    <mergeCell ref="AJ3:AL3"/>
    <mergeCell ref="C3:E3"/>
    <mergeCell ref="AO3:AQ3"/>
    <mergeCell ref="B28:C28"/>
    <mergeCell ref="D28:E28"/>
    <mergeCell ref="F28:G28"/>
    <mergeCell ref="H28:I28"/>
    <mergeCell ref="X28:Y28"/>
    <mergeCell ref="L28:M28"/>
    <mergeCell ref="N28:O28"/>
    <mergeCell ref="P28:Q28"/>
    <mergeCell ref="R28:S28"/>
    <mergeCell ref="T28:U28"/>
    <mergeCell ref="V28:W2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A6AF832888F24282EDBB3D0465965C" ma:contentTypeVersion="17" ma:contentTypeDescription="Create a new document." ma:contentTypeScope="" ma:versionID="fb96ea93997d6c25ab56a21b780bf1ac">
  <xsd:schema xmlns:xsd="http://www.w3.org/2001/XMLSchema" xmlns:xs="http://www.w3.org/2001/XMLSchema" xmlns:p="http://schemas.microsoft.com/office/2006/metadata/properties" xmlns:ns2="a1e505cb-d496-48fd-add2-266759c5e8d4" xmlns:ns3="4d5e1130-bd29-41b9-8f35-b2022c1f2110" targetNamespace="http://schemas.microsoft.com/office/2006/metadata/properties" ma:root="true" ma:fieldsID="a4eb6389662e1d13b2c382c728d882d1" ns2:_="" ns3:_="">
    <xsd:import namespace="a1e505cb-d496-48fd-add2-266759c5e8d4"/>
    <xsd:import namespace="4d5e1130-bd29-41b9-8f35-b2022c1f21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505cb-d496-48fd-add2-266759c5e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2e01d11-8d40-431d-a7a9-83a1a816bc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e1130-bd29-41b9-8f35-b2022c1f21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6626fde-186f-4462-b609-00a1f679dbb2}" ma:internalName="TaxCatchAll" ma:showField="CatchAllData" ma:web="4d5e1130-bd29-41b9-8f35-b2022c1f21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5e1130-bd29-41b9-8f35-b2022c1f2110" xsi:nil="true"/>
    <lcf76f155ced4ddcb4097134ff3c332f xmlns="a1e505cb-d496-48fd-add2-266759c5e8d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A1A5FC-E275-4355-BB64-62C123F96F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e505cb-d496-48fd-add2-266759c5e8d4"/>
    <ds:schemaRef ds:uri="4d5e1130-bd29-41b9-8f35-b2022c1f21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2482FB-7894-4078-ABB5-8F0F558ECAF3}">
  <ds:schemaRefs>
    <ds:schemaRef ds:uri="http://purl.org/dc/terms/"/>
    <ds:schemaRef ds:uri="http://schemas.microsoft.com/office/2006/documentManagement/types"/>
    <ds:schemaRef ds:uri="http://purl.org/dc/elements/1.1/"/>
    <ds:schemaRef ds:uri="4d5e1130-bd29-41b9-8f35-b2022c1f2110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a1e505cb-d496-48fd-add2-266759c5e8d4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Frumgögn</vt:lpstr>
      <vt:lpstr>Úrvinnsla</vt:lpstr>
      <vt:lpstr>Úrvinnsla - EN</vt:lpstr>
      <vt:lpstr>Highcharts</vt:lpstr>
      <vt:lpstr>Birting</vt:lpstr>
      <vt:lpstr>Birting - EN</vt:lpstr>
      <vt:lpstr>Prufa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Arnar Úlfarsson</dc:creator>
  <cp:keywords/>
  <dc:description/>
  <cp:lastModifiedBy>Jóhann Björn Sigurgeirsson</cp:lastModifiedBy>
  <cp:revision/>
  <cp:lastPrinted>2023-11-08T09:55:11Z</cp:lastPrinted>
  <dcterms:created xsi:type="dcterms:W3CDTF">2020-02-07T14:51:12Z</dcterms:created>
  <dcterms:modified xsi:type="dcterms:W3CDTF">2023-11-08T10:08:10Z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0x010100DDA6AF832888F24282EDBB3D0465965C</vt:lpwstr>
  </property>
  <property fmtid="{D5CDD505-2E9C-101B-9397-08002B2CF9AE}" pid="3" name="MediaServiceImageTags">
    <vt:lpwstr/>
  </property>
</Properties>
</file>