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u1\OneDrive - Þekkingarnet Austurlands\Sjálfbærniverkefni\Vefur\1.2.1\"/>
    </mc:Choice>
  </mc:AlternateContent>
  <xr:revisionPtr revIDLastSave="0" documentId="13_ncr:1_{D92046B6-C465-4BF0-89A5-E391823453FC}" xr6:coauthVersionLast="45" xr6:coauthVersionMax="45" xr10:uidLastSave="{00000000-0000-0000-0000-000000000000}"/>
  <bookViews>
    <workbookView xWindow="-120" yWindow="-120" windowWidth="38640" windowHeight="21240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8" l="1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C57" i="8"/>
  <c r="D57" i="8"/>
  <c r="F57" i="8"/>
  <c r="G57" i="8"/>
  <c r="I57" i="8"/>
  <c r="J57" i="8"/>
  <c r="L57" i="8"/>
  <c r="M57" i="8"/>
  <c r="O57" i="8"/>
  <c r="P57" i="8"/>
  <c r="R57" i="8"/>
  <c r="S5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B48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C43" i="8"/>
  <c r="D43" i="8"/>
  <c r="F43" i="8"/>
  <c r="G43" i="8"/>
  <c r="I43" i="8"/>
  <c r="J43" i="8"/>
  <c r="L43" i="8"/>
  <c r="M43" i="8"/>
  <c r="O43" i="8"/>
  <c r="P43" i="8"/>
  <c r="R43" i="8"/>
  <c r="S4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B34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C29" i="8"/>
  <c r="D29" i="8"/>
  <c r="F29" i="8"/>
  <c r="G29" i="8"/>
  <c r="I29" i="8"/>
  <c r="J29" i="8"/>
  <c r="L29" i="8"/>
  <c r="M29" i="8"/>
  <c r="N29" i="8"/>
  <c r="O29" i="8"/>
  <c r="P29" i="8"/>
  <c r="R29" i="8"/>
  <c r="S29" i="8"/>
  <c r="U29" i="8"/>
  <c r="V2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B20" i="8"/>
  <c r="C15" i="8"/>
  <c r="D15" i="8"/>
  <c r="F15" i="8"/>
  <c r="G15" i="8"/>
  <c r="I15" i="8"/>
  <c r="J15" i="8"/>
  <c r="L15" i="8"/>
  <c r="M15" i="8"/>
  <c r="O15" i="8"/>
  <c r="P15" i="8"/>
  <c r="R15" i="8"/>
  <c r="S15" i="8"/>
  <c r="U14" i="8"/>
  <c r="U15" i="8"/>
  <c r="V15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V14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B6" i="8"/>
  <c r="T88" i="3"/>
  <c r="T89" i="3"/>
  <c r="T90" i="3"/>
  <c r="T91" i="3"/>
  <c r="T92" i="3"/>
  <c r="T93" i="3"/>
  <c r="T94" i="3"/>
  <c r="T95" i="3"/>
  <c r="T87" i="3"/>
  <c r="T96" i="3" s="1"/>
  <c r="T78" i="3"/>
  <c r="T79" i="3"/>
  <c r="T80" i="3"/>
  <c r="T81" i="3"/>
  <c r="T82" i="3"/>
  <c r="T83" i="3"/>
  <c r="T84" i="3"/>
  <c r="T85" i="3"/>
  <c r="T77" i="3"/>
  <c r="T86" i="3"/>
  <c r="A1" i="8"/>
  <c r="S57" i="7" l="1"/>
  <c r="R57" i="7"/>
  <c r="P57" i="7"/>
  <c r="O57" i="7"/>
  <c r="M57" i="7"/>
  <c r="L57" i="7"/>
  <c r="J57" i="7"/>
  <c r="I57" i="7"/>
  <c r="F57" i="7"/>
  <c r="G57" i="7"/>
  <c r="D57" i="7"/>
  <c r="C57" i="7"/>
  <c r="R51" i="7"/>
  <c r="Q49" i="7"/>
  <c r="Q50" i="7"/>
  <c r="Q51" i="7"/>
  <c r="Q52" i="7"/>
  <c r="Q53" i="7"/>
  <c r="Q54" i="7"/>
  <c r="Q55" i="7"/>
  <c r="Q56" i="7"/>
  <c r="Q48" i="7"/>
  <c r="E49" i="7"/>
  <c r="F49" i="7"/>
  <c r="G49" i="7"/>
  <c r="H49" i="7"/>
  <c r="I49" i="7"/>
  <c r="J49" i="7"/>
  <c r="K49" i="7"/>
  <c r="L49" i="7"/>
  <c r="M49" i="7"/>
  <c r="N49" i="7"/>
  <c r="O49" i="7"/>
  <c r="P49" i="7"/>
  <c r="R49" i="7"/>
  <c r="S49" i="7"/>
  <c r="E50" i="7"/>
  <c r="F50" i="7"/>
  <c r="G50" i="7"/>
  <c r="H50" i="7"/>
  <c r="I50" i="7"/>
  <c r="J50" i="7"/>
  <c r="K50" i="7"/>
  <c r="L50" i="7"/>
  <c r="M50" i="7"/>
  <c r="N50" i="7"/>
  <c r="O50" i="7"/>
  <c r="P50" i="7"/>
  <c r="R50" i="7"/>
  <c r="S50" i="7"/>
  <c r="E51" i="7"/>
  <c r="F51" i="7"/>
  <c r="G51" i="7"/>
  <c r="H51" i="7"/>
  <c r="I51" i="7"/>
  <c r="J51" i="7"/>
  <c r="K51" i="7"/>
  <c r="L51" i="7"/>
  <c r="M51" i="7"/>
  <c r="N51" i="7"/>
  <c r="O51" i="7"/>
  <c r="P51" i="7"/>
  <c r="S51" i="7"/>
  <c r="E52" i="7"/>
  <c r="F52" i="7"/>
  <c r="G52" i="7"/>
  <c r="H52" i="7"/>
  <c r="I52" i="7"/>
  <c r="J52" i="7"/>
  <c r="K52" i="7"/>
  <c r="L52" i="7"/>
  <c r="M52" i="7"/>
  <c r="N52" i="7"/>
  <c r="O52" i="7"/>
  <c r="P52" i="7"/>
  <c r="R52" i="7"/>
  <c r="S52" i="7"/>
  <c r="E53" i="7"/>
  <c r="F53" i="7"/>
  <c r="G53" i="7"/>
  <c r="H53" i="7"/>
  <c r="I53" i="7"/>
  <c r="J53" i="7"/>
  <c r="K53" i="7"/>
  <c r="L53" i="7"/>
  <c r="M53" i="7"/>
  <c r="N53" i="7"/>
  <c r="O53" i="7"/>
  <c r="P53" i="7"/>
  <c r="R53" i="7"/>
  <c r="S53" i="7"/>
  <c r="E54" i="7"/>
  <c r="F54" i="7"/>
  <c r="G54" i="7"/>
  <c r="H54" i="7"/>
  <c r="I54" i="7"/>
  <c r="J54" i="7"/>
  <c r="K54" i="7"/>
  <c r="L54" i="7"/>
  <c r="M54" i="7"/>
  <c r="N54" i="7"/>
  <c r="O54" i="7"/>
  <c r="P54" i="7"/>
  <c r="R54" i="7"/>
  <c r="S54" i="7"/>
  <c r="E55" i="7"/>
  <c r="F55" i="7"/>
  <c r="G55" i="7"/>
  <c r="H55" i="7"/>
  <c r="I55" i="7"/>
  <c r="J55" i="7"/>
  <c r="K55" i="7"/>
  <c r="L55" i="7"/>
  <c r="M55" i="7"/>
  <c r="N55" i="7"/>
  <c r="O55" i="7"/>
  <c r="P55" i="7"/>
  <c r="R55" i="7"/>
  <c r="S55" i="7"/>
  <c r="E56" i="7"/>
  <c r="F56" i="7"/>
  <c r="G56" i="7"/>
  <c r="H56" i="7"/>
  <c r="I56" i="7"/>
  <c r="J56" i="7"/>
  <c r="K56" i="7"/>
  <c r="L56" i="7"/>
  <c r="M56" i="7"/>
  <c r="N56" i="7"/>
  <c r="O56" i="7"/>
  <c r="P56" i="7"/>
  <c r="R56" i="7"/>
  <c r="S56" i="7"/>
  <c r="S48" i="7"/>
  <c r="R48" i="7"/>
  <c r="P48" i="7"/>
  <c r="O48" i="7"/>
  <c r="N48" i="7"/>
  <c r="J48" i="7"/>
  <c r="I48" i="7"/>
  <c r="H48" i="7"/>
  <c r="G48" i="7"/>
  <c r="F48" i="7"/>
  <c r="E48" i="7"/>
  <c r="B49" i="7"/>
  <c r="C49" i="7"/>
  <c r="D49" i="7"/>
  <c r="B50" i="7"/>
  <c r="C50" i="7"/>
  <c r="D50" i="7"/>
  <c r="B51" i="7"/>
  <c r="C51" i="7"/>
  <c r="D51" i="7"/>
  <c r="B52" i="7"/>
  <c r="C52" i="7"/>
  <c r="D52" i="7"/>
  <c r="B53" i="7"/>
  <c r="C53" i="7"/>
  <c r="D53" i="7"/>
  <c r="B54" i="7"/>
  <c r="C54" i="7"/>
  <c r="D54" i="7"/>
  <c r="B55" i="7"/>
  <c r="C55" i="7"/>
  <c r="D55" i="7"/>
  <c r="B56" i="7"/>
  <c r="C56" i="7"/>
  <c r="D56" i="7"/>
  <c r="D48" i="7"/>
  <c r="C48" i="7"/>
  <c r="B48" i="7"/>
  <c r="M48" i="7"/>
  <c r="L48" i="7"/>
  <c r="K48" i="7"/>
  <c r="C20" i="7"/>
  <c r="S43" i="7"/>
  <c r="R43" i="7"/>
  <c r="P43" i="7"/>
  <c r="O43" i="7"/>
  <c r="M43" i="7"/>
  <c r="L43" i="7"/>
  <c r="J43" i="7"/>
  <c r="I43" i="7"/>
  <c r="G43" i="7"/>
  <c r="F43" i="7"/>
  <c r="D43" i="7"/>
  <c r="C43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B35" i="7"/>
  <c r="C35" i="7"/>
  <c r="D35" i="7"/>
  <c r="B36" i="7"/>
  <c r="C36" i="7"/>
  <c r="D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D34" i="7"/>
  <c r="C34" i="7"/>
  <c r="B34" i="7"/>
  <c r="H74" i="7" l="1"/>
  <c r="G74" i="7"/>
  <c r="H60" i="7"/>
  <c r="G60" i="7"/>
  <c r="H59" i="7"/>
  <c r="G59" i="7"/>
  <c r="H62" i="7"/>
  <c r="G62" i="7"/>
  <c r="H73" i="7"/>
  <c r="G73" i="7"/>
  <c r="H61" i="7"/>
  <c r="G61" i="7"/>
  <c r="H63" i="7"/>
  <c r="G63" i="7"/>
  <c r="G81" i="7"/>
  <c r="H81" i="7"/>
  <c r="H64" i="7"/>
  <c r="G64" i="7"/>
  <c r="H80" i="7"/>
  <c r="G80" i="7"/>
  <c r="G66" i="7"/>
  <c r="H66" i="7"/>
  <c r="H78" i="7"/>
  <c r="G78" i="7"/>
  <c r="H75" i="7"/>
  <c r="G75" i="7"/>
  <c r="G67" i="7"/>
  <c r="H67" i="7"/>
  <c r="H77" i="7"/>
  <c r="G77" i="7"/>
  <c r="G65" i="7"/>
  <c r="H65" i="7"/>
  <c r="G79" i="7"/>
  <c r="H79" i="7"/>
  <c r="H76" i="7"/>
  <c r="G76" i="7"/>
  <c r="V29" i="7"/>
  <c r="U29" i="7"/>
  <c r="T28" i="7"/>
  <c r="U28" i="7"/>
  <c r="V28" i="7"/>
  <c r="T21" i="7"/>
  <c r="U21" i="7"/>
  <c r="V21" i="7"/>
  <c r="T22" i="7"/>
  <c r="U22" i="7"/>
  <c r="V22" i="7"/>
  <c r="T23" i="7"/>
  <c r="U23" i="7"/>
  <c r="V23" i="7"/>
  <c r="T24" i="7"/>
  <c r="U24" i="7"/>
  <c r="V24" i="7"/>
  <c r="T25" i="7"/>
  <c r="U25" i="7"/>
  <c r="V25" i="7"/>
  <c r="T26" i="7"/>
  <c r="U26" i="7"/>
  <c r="V26" i="7"/>
  <c r="T27" i="7"/>
  <c r="U27" i="7"/>
  <c r="V27" i="7"/>
  <c r="V20" i="7"/>
  <c r="U20" i="7"/>
  <c r="T20" i="7"/>
  <c r="S29" i="7"/>
  <c r="R29" i="7"/>
  <c r="Q21" i="7"/>
  <c r="R21" i="7"/>
  <c r="S21" i="7"/>
  <c r="Q22" i="7"/>
  <c r="R22" i="7"/>
  <c r="S22" i="7"/>
  <c r="Q23" i="7"/>
  <c r="R23" i="7"/>
  <c r="S23" i="7"/>
  <c r="Q24" i="7"/>
  <c r="R24" i="7"/>
  <c r="S24" i="7"/>
  <c r="Q25" i="7"/>
  <c r="R25" i="7"/>
  <c r="S25" i="7"/>
  <c r="Q26" i="7"/>
  <c r="R26" i="7"/>
  <c r="S26" i="7"/>
  <c r="Q27" i="7"/>
  <c r="R27" i="7"/>
  <c r="S27" i="7"/>
  <c r="Q28" i="7"/>
  <c r="R28" i="7"/>
  <c r="S28" i="7"/>
  <c r="S20" i="7"/>
  <c r="R20" i="7"/>
  <c r="Q20" i="7"/>
  <c r="P29" i="7"/>
  <c r="O29" i="7"/>
  <c r="N21" i="7"/>
  <c r="O21" i="7"/>
  <c r="P21" i="7"/>
  <c r="N22" i="7"/>
  <c r="O22" i="7"/>
  <c r="P22" i="7"/>
  <c r="N23" i="7"/>
  <c r="O23" i="7"/>
  <c r="P23" i="7"/>
  <c r="N24" i="7"/>
  <c r="O24" i="7"/>
  <c r="P24" i="7"/>
  <c r="N25" i="7"/>
  <c r="O25" i="7"/>
  <c r="P25" i="7"/>
  <c r="N26" i="7"/>
  <c r="O26" i="7"/>
  <c r="P26" i="7"/>
  <c r="N27" i="7"/>
  <c r="O27" i="7"/>
  <c r="P27" i="7"/>
  <c r="N28" i="7"/>
  <c r="O28" i="7"/>
  <c r="P28" i="7"/>
  <c r="P20" i="7"/>
  <c r="O20" i="7"/>
  <c r="N20" i="7"/>
  <c r="L29" i="7"/>
  <c r="M29" i="7"/>
  <c r="K21" i="7"/>
  <c r="L21" i="7"/>
  <c r="M21" i="7"/>
  <c r="K22" i="7"/>
  <c r="L22" i="7"/>
  <c r="M22" i="7"/>
  <c r="K23" i="7"/>
  <c r="L23" i="7"/>
  <c r="M23" i="7"/>
  <c r="K24" i="7"/>
  <c r="L24" i="7"/>
  <c r="M24" i="7"/>
  <c r="K25" i="7"/>
  <c r="L25" i="7"/>
  <c r="M25" i="7"/>
  <c r="K26" i="7"/>
  <c r="L26" i="7"/>
  <c r="M26" i="7"/>
  <c r="K27" i="7"/>
  <c r="L27" i="7"/>
  <c r="M27" i="7"/>
  <c r="K28" i="7"/>
  <c r="L28" i="7"/>
  <c r="M28" i="7"/>
  <c r="M20" i="7"/>
  <c r="L20" i="7"/>
  <c r="K20" i="7"/>
  <c r="J29" i="7"/>
  <c r="I29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J20" i="7"/>
  <c r="I20" i="7"/>
  <c r="H20" i="7"/>
  <c r="E21" i="7"/>
  <c r="E22" i="7"/>
  <c r="E23" i="7"/>
  <c r="E24" i="7"/>
  <c r="E25" i="7"/>
  <c r="E26" i="7"/>
  <c r="E27" i="7"/>
  <c r="E28" i="7"/>
  <c r="E20" i="7"/>
  <c r="C21" i="7"/>
  <c r="C22" i="7"/>
  <c r="C23" i="7"/>
  <c r="C24" i="7"/>
  <c r="C25" i="7"/>
  <c r="C26" i="7"/>
  <c r="C27" i="7"/>
  <c r="C28" i="7"/>
  <c r="B21" i="7"/>
  <c r="B22" i="7"/>
  <c r="B23" i="7"/>
  <c r="B24" i="7"/>
  <c r="B25" i="7"/>
  <c r="B26" i="7"/>
  <c r="B27" i="7"/>
  <c r="B28" i="7"/>
  <c r="B20" i="7"/>
  <c r="D21" i="7"/>
  <c r="D22" i="7"/>
  <c r="D23" i="7"/>
  <c r="D24" i="7"/>
  <c r="D25" i="7"/>
  <c r="D26" i="7"/>
  <c r="D27" i="7"/>
  <c r="D28" i="7"/>
  <c r="G29" i="7"/>
  <c r="F29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G20" i="7"/>
  <c r="F20" i="7"/>
  <c r="D29" i="7"/>
  <c r="D20" i="7"/>
  <c r="C29" i="7"/>
  <c r="T7" i="7"/>
  <c r="U7" i="7"/>
  <c r="V7" i="7"/>
  <c r="T8" i="7"/>
  <c r="U8" i="7"/>
  <c r="V8" i="7"/>
  <c r="T9" i="7"/>
  <c r="U9" i="7"/>
  <c r="V9" i="7"/>
  <c r="T10" i="7"/>
  <c r="U10" i="7"/>
  <c r="V10" i="7"/>
  <c r="T11" i="7"/>
  <c r="U11" i="7"/>
  <c r="V11" i="7"/>
  <c r="T12" i="7"/>
  <c r="U12" i="7"/>
  <c r="V12" i="7"/>
  <c r="T13" i="7"/>
  <c r="U13" i="7"/>
  <c r="V13" i="7"/>
  <c r="T14" i="7"/>
  <c r="U14" i="7"/>
  <c r="V14" i="7"/>
  <c r="V15" i="7"/>
  <c r="U15" i="7"/>
  <c r="V6" i="7"/>
  <c r="U6" i="7"/>
  <c r="T6" i="7"/>
  <c r="S15" i="7"/>
  <c r="R15" i="7"/>
  <c r="Q7" i="7"/>
  <c r="R7" i="7"/>
  <c r="S7" i="7"/>
  <c r="Q8" i="7"/>
  <c r="R8" i="7"/>
  <c r="S8" i="7"/>
  <c r="Q9" i="7"/>
  <c r="R9" i="7"/>
  <c r="S9" i="7"/>
  <c r="Q10" i="7"/>
  <c r="R10" i="7"/>
  <c r="S10" i="7"/>
  <c r="Q11" i="7"/>
  <c r="R11" i="7"/>
  <c r="S11" i="7"/>
  <c r="Q12" i="7"/>
  <c r="R12" i="7"/>
  <c r="S12" i="7"/>
  <c r="Q13" i="7"/>
  <c r="R13" i="7"/>
  <c r="S13" i="7"/>
  <c r="Q14" i="7"/>
  <c r="R14" i="7"/>
  <c r="S14" i="7"/>
  <c r="S6" i="7"/>
  <c r="R6" i="7"/>
  <c r="Q6" i="7"/>
  <c r="P15" i="7"/>
  <c r="M15" i="7"/>
  <c r="L15" i="7"/>
  <c r="O15" i="7"/>
  <c r="N7" i="7"/>
  <c r="O7" i="7"/>
  <c r="P7" i="7"/>
  <c r="N8" i="7"/>
  <c r="O8" i="7"/>
  <c r="P8" i="7"/>
  <c r="N9" i="7"/>
  <c r="O9" i="7"/>
  <c r="P9" i="7"/>
  <c r="N10" i="7"/>
  <c r="O10" i="7"/>
  <c r="P10" i="7"/>
  <c r="N11" i="7"/>
  <c r="O11" i="7"/>
  <c r="P11" i="7"/>
  <c r="N12" i="7"/>
  <c r="O12" i="7"/>
  <c r="P12" i="7"/>
  <c r="N13" i="7"/>
  <c r="O13" i="7"/>
  <c r="P13" i="7"/>
  <c r="N14" i="7"/>
  <c r="O14" i="7"/>
  <c r="P14" i="7"/>
  <c r="P6" i="7"/>
  <c r="O6" i="7"/>
  <c r="N6" i="7"/>
  <c r="K7" i="7"/>
  <c r="L7" i="7"/>
  <c r="M7" i="7"/>
  <c r="K8" i="7"/>
  <c r="L8" i="7"/>
  <c r="M8" i="7"/>
  <c r="K9" i="7"/>
  <c r="L9" i="7"/>
  <c r="M9" i="7"/>
  <c r="K10" i="7"/>
  <c r="L10" i="7"/>
  <c r="M10" i="7"/>
  <c r="K11" i="7"/>
  <c r="L11" i="7"/>
  <c r="M11" i="7"/>
  <c r="K12" i="7"/>
  <c r="L12" i="7"/>
  <c r="M12" i="7"/>
  <c r="K13" i="7"/>
  <c r="L13" i="7"/>
  <c r="M13" i="7"/>
  <c r="K14" i="7"/>
  <c r="L14" i="7"/>
  <c r="M14" i="7"/>
  <c r="M6" i="7"/>
  <c r="L6" i="7"/>
  <c r="K6" i="7"/>
  <c r="J15" i="7"/>
  <c r="I15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J6" i="7"/>
  <c r="I6" i="7"/>
  <c r="H6" i="7"/>
  <c r="G15" i="7"/>
  <c r="F15" i="7"/>
  <c r="E7" i="7"/>
  <c r="F7" i="7"/>
  <c r="G7" i="7"/>
  <c r="E8" i="7"/>
  <c r="F8" i="7"/>
  <c r="G8" i="7"/>
  <c r="E9" i="7"/>
  <c r="F9" i="7"/>
  <c r="G9" i="7"/>
  <c r="E10" i="7"/>
  <c r="F10" i="7"/>
  <c r="G10" i="7"/>
  <c r="E11" i="7"/>
  <c r="F11" i="7"/>
  <c r="G11" i="7"/>
  <c r="E12" i="7"/>
  <c r="F12" i="7"/>
  <c r="G12" i="7"/>
  <c r="E13" i="7"/>
  <c r="F13" i="7"/>
  <c r="G13" i="7"/>
  <c r="E14" i="7"/>
  <c r="F14" i="7"/>
  <c r="G14" i="7"/>
  <c r="G6" i="7"/>
  <c r="F6" i="7"/>
  <c r="E6" i="7"/>
  <c r="D15" i="7"/>
  <c r="C15" i="7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C6" i="7"/>
  <c r="D6" i="7"/>
  <c r="B6" i="7"/>
  <c r="C60" i="7" l="1"/>
  <c r="D60" i="7"/>
  <c r="C68" i="7"/>
  <c r="D68" i="7"/>
  <c r="B66" i="7"/>
  <c r="A66" i="7"/>
  <c r="C67" i="7"/>
  <c r="D67" i="7"/>
  <c r="C65" i="7"/>
  <c r="D65" i="7"/>
  <c r="D64" i="7"/>
  <c r="C64" i="7"/>
  <c r="C63" i="7"/>
  <c r="D63" i="7"/>
  <c r="B64" i="7"/>
  <c r="A64" i="7"/>
  <c r="C62" i="7"/>
  <c r="D62" i="7"/>
  <c r="B65" i="7"/>
  <c r="A65" i="7"/>
  <c r="C61" i="7"/>
  <c r="D61" i="7"/>
  <c r="C66" i="7"/>
  <c r="D66" i="7"/>
  <c r="A61" i="7"/>
  <c r="B61" i="7"/>
  <c r="B68" i="7"/>
  <c r="A68" i="7"/>
  <c r="B62" i="7"/>
  <c r="A62" i="7"/>
  <c r="A60" i="7"/>
  <c r="B60" i="7"/>
  <c r="B63" i="7"/>
  <c r="A63" i="7"/>
  <c r="B67" i="7"/>
  <c r="A67" i="7"/>
  <c r="A1" i="7"/>
  <c r="O1" i="8" l="1"/>
</calcChain>
</file>

<file path=xl/sharedStrings.xml><?xml version="1.0" encoding="utf-8"?>
<sst xmlns="http://schemas.openxmlformats.org/spreadsheetml/2006/main" count="418" uniqueCount="67">
  <si>
    <t>1.2.1 - Kynjahlutföll</t>
  </si>
  <si>
    <t>Austurland</t>
  </si>
  <si>
    <t>Alls</t>
  </si>
  <si>
    <t>Kjörnir fulltrúar, æðstu embættismenn og stjórnendur</t>
  </si>
  <si>
    <t>Sérfræðingar</t>
  </si>
  <si>
    <t>Tæknar og sérmenntað starfsfólk</t>
  </si>
  <si>
    <t>Skrifstofufólk</t>
  </si>
  <si>
    <t>Þjónustu-, sölu- og afgreiðslufólk</t>
  </si>
  <si>
    <t>Bændur og fiskimenn</t>
  </si>
  <si>
    <t>Iðnaðarmenn og sérhæft iðnverkafólk</t>
  </si>
  <si>
    <t>Véla- og vélgæslufólk</t>
  </si>
  <si>
    <t>Ósérhæft starfsfólk</t>
  </si>
  <si>
    <t>Karlar</t>
  </si>
  <si>
    <t>Konur</t>
  </si>
  <si>
    <t>Column1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</si>
  <si>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</si>
  <si>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</si>
  <si>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</si>
  <si>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</si>
  <si>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</si>
  <si>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</si>
  <si>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</si>
  <si>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</si>
  <si>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</si>
  <si>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</si>
  <si>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</si>
  <si>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</si>
  <si>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</si>
  <si>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</si>
  <si>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</si>
  <si>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</si>
  <si>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</si>
  <si>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Fjöldi starfandi eftir starfsstéttum, kyni og menntun 1991-2019</t>
  </si>
  <si>
    <t>Karlar og konur</t>
  </si>
  <si>
    <t>Stjórnendur og embættismenn</t>
  </si>
  <si>
    <t>Sérmenntað starfsfólk</t>
  </si>
  <si>
    <t>Þjónustu- og verslunarfólk</t>
  </si>
  <si>
    <t>Iðnaðarmenn</t>
  </si>
  <si>
    <t>Á milli áranna 2002 og 2003 er rof í tímaröðum vegna breytinga á framkvæmd Vinnumarkaðskönnunar, þar sem rannsóknin varð samfelld allar vikur ársins í stað tveggja stakra kannana að vori og hausti. 
Starfandi teljast þeir sem unnu eina klukkustund eða lengur í viðmiðunarvikunni eða voru fjarverandi frá starfi sem þeir gegna að öllu jöfnu. Fólk í fæðingarorlofi telst vera fjarverandi frá vinnu hafi það farið í leyfi úr launuðu starfi jafnvel þótt það hafi ekki hug á að hverfa aftur til sama starfs.Starfstétt. Starf svaranda er flokkað í samræmi við Íslenska starfaflokkun, ÍSTARF95 sem byggð er á alþjóðastarfaflokkuninni, ISCO88.</t>
  </si>
  <si>
    <t>Síðast uppfært:</t>
  </si>
  <si>
    <t>20200213 09:00</t>
  </si>
  <si>
    <t>Landið</t>
  </si>
  <si>
    <t>%  í starfstétt</t>
  </si>
  <si>
    <t>þar af konur</t>
  </si>
  <si>
    <t>þar af karlar</t>
  </si>
  <si>
    <t>Véla og vélgæslufólk</t>
  </si>
  <si>
    <t>Heildarkynjaskipting</t>
  </si>
  <si>
    <t xml:space="preserve">Stjórnendur og embættismenn </t>
  </si>
  <si>
    <t>Landið allt</t>
  </si>
  <si>
    <t>% í starfstétt</t>
  </si>
  <si>
    <t>þar af konur%</t>
  </si>
  <si>
    <t>þar af karlar%</t>
  </si>
  <si>
    <t>%í starfstétt</t>
  </si>
  <si>
    <t xml:space="preserve">ósérhæft starfsfólk </t>
  </si>
  <si>
    <t>Ár</t>
  </si>
  <si>
    <t>%</t>
  </si>
  <si>
    <t>Column2</t>
  </si>
  <si>
    <t>Austurland - KVK</t>
  </si>
  <si>
    <t>Austurland KK</t>
  </si>
  <si>
    <t>Austurland - KK</t>
  </si>
  <si>
    <t>Ísland - KVK</t>
  </si>
  <si>
    <t>Ísland KK</t>
  </si>
  <si>
    <t>Ísland - KK</t>
  </si>
  <si>
    <t>Mynd 2 - Grunnástand 2007</t>
  </si>
  <si>
    <t>Mynd 1 - 2019</t>
  </si>
  <si>
    <t>Austurland kvk</t>
  </si>
  <si>
    <t>Ísland KVK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</si>
</sst>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0" fillId="0" borderId="0" xfId="0" applyFont="1" applyFill="1" applyBorder="1"/>
    <xf numFmtId="0" fontId="0" fillId="0" borderId="0" xfId="3" applyFont="1" applyFill="1" applyBorder="1" applyAlignment="1">
      <alignment horizontal="left" vertical="top"/>
    </xf>
    <xf numFmtId="0" fontId="0" fillId="0" borderId="0" xfId="3" applyFont="1" applyFill="1" applyBorder="1" applyAlignment="1">
      <alignment horizontal="center"/>
    </xf>
    <xf numFmtId="3" fontId="0" fillId="0" borderId="0" xfId="3" applyNumberFormat="1" applyFont="1" applyFill="1" applyBorder="1" applyAlignment="1">
      <alignment horizontal="right" vertical="top"/>
    </xf>
    <xf numFmtId="0" fontId="6" fillId="0" borderId="0" xfId="0" applyFont="1"/>
    <xf numFmtId="0" fontId="7" fillId="0" borderId="0" xfId="0" applyFont="1"/>
    <xf numFmtId="1" fontId="0" fillId="0" borderId="0" xfId="0" applyNumberFormat="1"/>
    <xf numFmtId="0" fontId="9" fillId="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0" xfId="0" applyFill="1"/>
    <xf numFmtId="164" fontId="0" fillId="3" borderId="0" xfId="0" applyNumberFormat="1" applyFill="1"/>
    <xf numFmtId="10" fontId="0" fillId="3" borderId="0" xfId="0" applyNumberFormat="1" applyFill="1"/>
    <xf numFmtId="0" fontId="0" fillId="0" borderId="2" xfId="0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10" fillId="3" borderId="2" xfId="0" applyFont="1" applyFill="1" applyBorder="1"/>
    <xf numFmtId="0" fontId="12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3" borderId="2" xfId="0" applyFont="1" applyFill="1" applyBorder="1"/>
    <xf numFmtId="164" fontId="11" fillId="4" borderId="2" xfId="0" applyNumberFormat="1" applyFont="1" applyFill="1" applyBorder="1" applyAlignment="1">
      <alignment horizontal="center"/>
    </xf>
    <xf numFmtId="0" fontId="15" fillId="0" borderId="0" xfId="4" applyFont="1"/>
    <xf numFmtId="0" fontId="15" fillId="0" borderId="0" xfId="3" applyFont="1" applyAlignment="1">
      <alignment horizontal="center"/>
    </xf>
    <xf numFmtId="2" fontId="10" fillId="4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right" vertical="center"/>
    </xf>
    <xf numFmtId="2" fontId="10" fillId="4" borderId="2" xfId="0" applyNumberFormat="1" applyFont="1" applyFill="1" applyBorder="1" applyAlignment="1">
      <alignment horizontal="center"/>
    </xf>
    <xf numFmtId="2" fontId="11" fillId="4" borderId="2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/>
    </xf>
    <xf numFmtId="2" fontId="10" fillId="4" borderId="2" xfId="0" applyNumberFormat="1" applyFont="1" applyFill="1" applyBorder="1"/>
    <xf numFmtId="2" fontId="11" fillId="4" borderId="2" xfId="0" applyNumberFormat="1" applyFont="1" applyFill="1" applyBorder="1"/>
    <xf numFmtId="2" fontId="10" fillId="4" borderId="2" xfId="0" applyNumberFormat="1" applyFont="1" applyFill="1" applyBorder="1" applyAlignment="1">
      <alignment horizontal="center" vertical="center" wrapText="1"/>
    </xf>
    <xf numFmtId="0" fontId="0" fillId="0" borderId="0" xfId="4" applyFont="1" applyFill="1" applyBorder="1" applyAlignment="1">
      <alignment horizontal="left" vertical="top"/>
    </xf>
    <xf numFmtId="165" fontId="0" fillId="0" borderId="0" xfId="4" applyNumberFormat="1" applyFont="1" applyFill="1" applyBorder="1" applyAlignment="1">
      <alignment horizontal="right" vertical="top"/>
    </xf>
    <xf numFmtId="0" fontId="14" fillId="0" borderId="0" xfId="4" applyFont="1" applyFill="1" applyBorder="1" applyAlignment="1">
      <alignment horizontal="left"/>
    </xf>
    <xf numFmtId="0" fontId="14" fillId="0" borderId="0" xfId="3" applyFont="1" applyFill="1" applyBorder="1" applyAlignment="1">
      <alignment horizontal="center"/>
    </xf>
    <xf numFmtId="0" fontId="1" fillId="0" borderId="0" xfId="4" applyFont="1" applyFill="1" applyBorder="1" applyAlignment="1">
      <alignment horizontal="left" vertical="top"/>
    </xf>
    <xf numFmtId="165" fontId="1" fillId="0" borderId="0" xfId="4" applyNumberFormat="1" applyFont="1" applyFill="1" applyBorder="1" applyAlignment="1">
      <alignment horizontal="right" vertical="top"/>
    </xf>
    <xf numFmtId="0" fontId="14" fillId="0" borderId="0" xfId="0" applyFont="1" applyFill="1"/>
    <xf numFmtId="2" fontId="10" fillId="0" borderId="2" xfId="2" applyNumberFormat="1" applyFont="1" applyBorder="1" applyAlignment="1">
      <alignment horizontal="center"/>
    </xf>
    <xf numFmtId="2" fontId="11" fillId="4" borderId="2" xfId="0" applyNumberFormat="1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2" fontId="10" fillId="4" borderId="2" xfId="2" applyNumberFormat="1" applyFont="1" applyFill="1" applyBorder="1" applyAlignment="1">
      <alignment horizontal="center"/>
    </xf>
    <xf numFmtId="2" fontId="10" fillId="5" borderId="2" xfId="2" applyNumberFormat="1" applyFont="1" applyFill="1" applyBorder="1" applyAlignment="1">
      <alignment horizontal="center"/>
    </xf>
    <xf numFmtId="2" fontId="10" fillId="0" borderId="2" xfId="2" applyNumberFormat="1" applyFont="1" applyBorder="1"/>
    <xf numFmtId="2" fontId="10" fillId="0" borderId="2" xfId="0" applyNumberFormat="1" applyFont="1" applyBorder="1" applyAlignment="1">
      <alignment horizontal="center"/>
    </xf>
    <xf numFmtId="2" fontId="11" fillId="0" borderId="2" xfId="2" applyNumberFormat="1" applyFont="1" applyBorder="1" applyAlignment="1">
      <alignment horizontal="center"/>
    </xf>
    <xf numFmtId="2" fontId="11" fillId="5" borderId="2" xfId="0" applyNumberFormat="1" applyFont="1" applyFill="1" applyBorder="1" applyAlignment="1">
      <alignment horizontal="center"/>
    </xf>
    <xf numFmtId="2" fontId="11" fillId="5" borderId="2" xfId="2" applyNumberFormat="1" applyFont="1" applyFill="1" applyBorder="1" applyAlignment="1">
      <alignment horizontal="center"/>
    </xf>
    <xf numFmtId="2" fontId="10" fillId="5" borderId="2" xfId="2" applyNumberFormat="1" applyFont="1" applyFill="1" applyBorder="1"/>
    <xf numFmtId="2" fontId="11" fillId="0" borderId="2" xfId="2" applyNumberFormat="1" applyFont="1" applyBorder="1"/>
    <xf numFmtId="2" fontId="11" fillId="5" borderId="2" xfId="2" applyNumberFormat="1" applyFont="1" applyFill="1" applyBorder="1"/>
    <xf numFmtId="0" fontId="0" fillId="0" borderId="0" xfId="0" applyAlignment="1">
      <alignment horizontal="center" wrapText="1"/>
    </xf>
    <xf numFmtId="0" fontId="2" fillId="2" borderId="0" xfId="0" applyFont="1" applyFill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11" fillId="0" borderId="2" xfId="0" applyNumberFormat="1" applyFont="1" applyBorder="1"/>
    <xf numFmtId="0" fontId="0" fillId="5" borderId="4" xfId="0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vertical="center" wrapText="1"/>
    </xf>
    <xf numFmtId="2" fontId="11" fillId="3" borderId="0" xfId="0" applyNumberFormat="1" applyFont="1" applyFill="1" applyBorder="1" applyAlignment="1">
      <alignment horizontal="center" vertical="center"/>
    </xf>
    <xf numFmtId="10" fontId="10" fillId="4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/>
    </xf>
    <xf numFmtId="10" fontId="10" fillId="0" borderId="2" xfId="2" applyNumberFormat="1" applyFont="1" applyBorder="1" applyAlignment="1">
      <alignment horizontal="center"/>
    </xf>
    <xf numFmtId="10" fontId="10" fillId="4" borderId="2" xfId="2" applyNumberFormat="1" applyFont="1" applyFill="1" applyBorder="1" applyAlignment="1">
      <alignment horizontal="center"/>
    </xf>
    <xf numFmtId="10" fontId="10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/>
    </xf>
    <xf numFmtId="10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/>
    <xf numFmtId="10" fontId="11" fillId="0" borderId="2" xfId="0" applyNumberFormat="1" applyFont="1" applyBorder="1" applyAlignment="1">
      <alignment horizontal="center" vertical="center"/>
    </xf>
    <xf numFmtId="10" fontId="11" fillId="0" borderId="2" xfId="2" applyNumberFormat="1" applyFont="1" applyBorder="1" applyAlignment="1">
      <alignment horizontal="center"/>
    </xf>
  </cellXfs>
  <cellStyles count="5">
    <cellStyle name="Normal" xfId="0" builtinId="0"/>
    <cellStyle name="Normal 3" xfId="1" xr:uid="{377293A3-1ACB-408D-99D2-04C482BB9145}"/>
    <cellStyle name="Normal_Sheet1" xfId="3" xr:uid="{BF90BDA3-44CA-4D27-89E9-24DD39E7872C}"/>
    <cellStyle name="Normal_Sheet1_1" xfId="4" xr:uid="{7305B3B7-4AA7-4BFD-9D60-7119E54E60CE}"/>
    <cellStyle name="Percent" xfId="2" builtinId="5"/>
  </cellStyles>
  <dxfs count="1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9F0260-5B80-482B-AE48-F5A853E68D6E}" name="Table1" displayName="Table1" ref="A4:S56" totalsRowShown="0" headerRowDxfId="0">
  <autoFilter ref="A4:S56" xr:uid="{24AF006E-9D82-44DE-B365-61542A63331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3556EE09-66BE-4FFE-AF55-5A97172CDED3}" name="Column1"/>
    <tableColumn id="2" xr3:uid="{98A92FEC-310C-4542-B554-8DF526808FEC}" name="Column2"/>
    <tableColumn id="3" xr3:uid="{959F13EA-764C-411A-8E9F-3DFB76CFCEC3}" name="2003"/>
    <tableColumn id="4" xr3:uid="{DB2B0FA9-2798-47D9-BB9E-D299855D2B0A}" name="2004"/>
    <tableColumn id="5" xr3:uid="{01A9CEB7-5BDB-426B-86D4-187326DA075B}" name="2005"/>
    <tableColumn id="6" xr3:uid="{BF2F325F-F4E7-48C8-96E7-48343919F93C}" name="2006"/>
    <tableColumn id="7" xr3:uid="{E2DA3463-931C-42FC-97EA-76E7D62AEEF9}" name="2007"/>
    <tableColumn id="8" xr3:uid="{F87E53C6-8B84-411D-8F79-E35D97E03371}" name="2008"/>
    <tableColumn id="9" xr3:uid="{3BD14D52-71D9-4E5C-894A-8A0E7DB01B68}" name="2009"/>
    <tableColumn id="10" xr3:uid="{114F5B85-B4C3-4B0E-BC91-524736789C65}" name="2010"/>
    <tableColumn id="11" xr3:uid="{5A2CC390-7FF3-4270-AA0D-305B6B43F756}" name="2011"/>
    <tableColumn id="12" xr3:uid="{11E1D09B-CAF3-4B58-86CD-F3DBEBF9079D}" name="2012"/>
    <tableColumn id="13" xr3:uid="{3A401496-F2A6-4B3A-A964-D2481FC55769}" name="2013"/>
    <tableColumn id="14" xr3:uid="{327ED2D5-77BD-4DB7-B70B-01C4E18D8DC4}" name="2014"/>
    <tableColumn id="15" xr3:uid="{0CCDF8DA-98D1-4EF7-BBD7-80923E0DC648}" name="2015"/>
    <tableColumn id="16" xr3:uid="{B6752C30-E6A7-4CBF-8641-9E5D7D1465C7}" name="2016"/>
    <tableColumn id="17" xr3:uid="{DA0DF8F9-1AAD-4E56-86CA-D1DEA8DBFFD2}" name="2017"/>
    <tableColumn id="18" xr3:uid="{8AD35375-BE28-4BD7-A741-E4BEC1F5C314}" name="2018"/>
    <tableColumn id="19" xr3:uid="{5DA5DB7A-4BBA-435C-AC55-06491CD0921C}" name="20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V100"/>
  <sheetViews>
    <sheetView view="pageLayout" topLeftCell="A4" zoomScaleNormal="100" workbookViewId="0">
      <selection activeCell="T87" sqref="T87:T95"/>
    </sheetView>
  </sheetViews>
  <sheetFormatPr defaultColWidth="9.28515625" defaultRowHeight="15" x14ac:dyDescent="0.25"/>
  <cols>
    <col min="1" max="1" width="10.28515625" style="1" customWidth="1"/>
    <col min="2" max="2" width="50.140625" style="1" bestFit="1" customWidth="1"/>
    <col min="3" max="16384" width="9.28515625" style="1"/>
  </cols>
  <sheetData>
    <row r="1" spans="1:22" s="4" customFormat="1" ht="21" x14ac:dyDescent="0.3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2" ht="15" customHeight="1" x14ac:dyDescent="0.25">
      <c r="A3" s="29"/>
      <c r="B3" s="29"/>
      <c r="C3" s="30" t="s">
        <v>54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22" s="48" customFormat="1" ht="15" customHeight="1" x14ac:dyDescent="0.25">
      <c r="A4" s="44" t="s">
        <v>14</v>
      </c>
      <c r="B4" s="44" t="s">
        <v>56</v>
      </c>
      <c r="C4" s="45" t="s">
        <v>15</v>
      </c>
      <c r="D4" s="45" t="s">
        <v>16</v>
      </c>
      <c r="E4" s="45" t="s">
        <v>17</v>
      </c>
      <c r="F4" s="45" t="s">
        <v>18</v>
      </c>
      <c r="G4" s="45" t="s">
        <v>19</v>
      </c>
      <c r="H4" s="45" t="s">
        <v>20</v>
      </c>
      <c r="I4" s="45" t="s">
        <v>21</v>
      </c>
      <c r="J4" s="45" t="s">
        <v>22</v>
      </c>
      <c r="K4" s="45" t="s">
        <v>23</v>
      </c>
      <c r="L4" s="45" t="s">
        <v>24</v>
      </c>
      <c r="M4" s="45" t="s">
        <v>25</v>
      </c>
      <c r="N4" s="45" t="s">
        <v>26</v>
      </c>
      <c r="O4" s="45" t="s">
        <v>27</v>
      </c>
      <c r="P4" s="45" t="s">
        <v>28</v>
      </c>
      <c r="Q4" s="45" t="s">
        <v>29</v>
      </c>
      <c r="R4" s="45" t="s">
        <v>30</v>
      </c>
      <c r="S4" s="45" t="s">
        <v>31</v>
      </c>
    </row>
    <row r="5" spans="1:22" s="3" customFormat="1" x14ac:dyDescent="0.25">
      <c r="A5" s="46" t="s">
        <v>33</v>
      </c>
      <c r="B5" s="46" t="s">
        <v>2</v>
      </c>
      <c r="C5" s="47">
        <v>100</v>
      </c>
      <c r="D5" s="47">
        <v>100</v>
      </c>
      <c r="E5" s="47">
        <v>100</v>
      </c>
      <c r="F5" s="47">
        <v>100</v>
      </c>
      <c r="G5" s="47">
        <v>100</v>
      </c>
      <c r="H5" s="47">
        <v>100</v>
      </c>
      <c r="I5" s="47">
        <v>100</v>
      </c>
      <c r="J5" s="47">
        <v>100</v>
      </c>
      <c r="K5" s="47">
        <v>100</v>
      </c>
      <c r="L5" s="47">
        <v>100</v>
      </c>
      <c r="M5" s="47">
        <v>100</v>
      </c>
      <c r="N5" s="47">
        <v>100</v>
      </c>
      <c r="O5" s="47">
        <v>100</v>
      </c>
      <c r="P5" s="47">
        <v>100</v>
      </c>
      <c r="Q5" s="47">
        <v>100</v>
      </c>
      <c r="R5" s="47">
        <v>100</v>
      </c>
      <c r="S5" s="47">
        <v>100</v>
      </c>
    </row>
    <row r="6" spans="1:22" x14ac:dyDescent="0.25">
      <c r="A6" s="42"/>
      <c r="B6" s="42" t="s">
        <v>3</v>
      </c>
      <c r="C6" s="43">
        <v>7.3520692086935719</v>
      </c>
      <c r="D6" s="43">
        <v>8.7285928698431157</v>
      </c>
      <c r="E6" s="43">
        <v>8.3992611683854097</v>
      </c>
      <c r="F6" s="43">
        <v>6.817632039080963</v>
      </c>
      <c r="G6" s="43">
        <v>7.9081575100151031</v>
      </c>
      <c r="H6" s="43">
        <v>9.5239081816904729</v>
      </c>
      <c r="I6" s="43">
        <v>6.5676164782187865</v>
      </c>
      <c r="J6" s="43">
        <v>4.8349455174097038</v>
      </c>
      <c r="K6" s="43">
        <v>10.075369587156571</v>
      </c>
      <c r="L6" s="43">
        <v>10.026701033854589</v>
      </c>
      <c r="M6" s="43">
        <v>10.917084698935923</v>
      </c>
      <c r="N6" s="43">
        <v>9.7592908164239009</v>
      </c>
      <c r="O6" s="43">
        <v>10.899993879252577</v>
      </c>
      <c r="P6" s="43">
        <v>8.1253401235033351</v>
      </c>
      <c r="Q6" s="43">
        <v>6.65457394723067</v>
      </c>
      <c r="R6" s="43">
        <v>7.1939319579961065</v>
      </c>
      <c r="S6" s="43">
        <v>9.9901948465132904</v>
      </c>
    </row>
    <row r="7" spans="1:22" x14ac:dyDescent="0.25">
      <c r="A7" s="42"/>
      <c r="B7" s="42" t="s">
        <v>4</v>
      </c>
      <c r="C7" s="43">
        <v>10.345462976199011</v>
      </c>
      <c r="D7" s="43">
        <v>8.8295020829062238</v>
      </c>
      <c r="E7" s="43">
        <v>11.093792492989381</v>
      </c>
      <c r="F7" s="43">
        <v>9.3926100023938162</v>
      </c>
      <c r="G7" s="43">
        <v>9.1805866051018032</v>
      </c>
      <c r="H7" s="43">
        <v>9.0089725873440152</v>
      </c>
      <c r="I7" s="43">
        <v>10.947213653999805</v>
      </c>
      <c r="J7" s="43">
        <v>10.843420495719851</v>
      </c>
      <c r="K7" s="43">
        <v>14.511045764829614</v>
      </c>
      <c r="L7" s="43">
        <v>15.822616968629905</v>
      </c>
      <c r="M7" s="43">
        <v>13.454117357424099</v>
      </c>
      <c r="N7" s="43">
        <v>12.37317202754828</v>
      </c>
      <c r="O7" s="43">
        <v>11.948193137471963</v>
      </c>
      <c r="P7" s="43">
        <v>14.48037462036806</v>
      </c>
      <c r="Q7" s="43">
        <v>18.103801195598209</v>
      </c>
      <c r="R7" s="43">
        <v>15.066028732430542</v>
      </c>
      <c r="S7" s="43">
        <v>17.893834380434129</v>
      </c>
    </row>
    <row r="8" spans="1:22" x14ac:dyDescent="0.25">
      <c r="A8" s="42"/>
      <c r="B8" s="42" t="s">
        <v>5</v>
      </c>
      <c r="C8" s="43">
        <v>7.0728565261209573</v>
      </c>
      <c r="D8" s="43">
        <v>11.954646806341582</v>
      </c>
      <c r="E8" s="43">
        <v>9.388343952762785</v>
      </c>
      <c r="F8" s="43">
        <v>11.52696627970156</v>
      </c>
      <c r="G8" s="43">
        <v>15.896619330963732</v>
      </c>
      <c r="H8" s="43">
        <v>13.401432857191967</v>
      </c>
      <c r="I8" s="43">
        <v>15.568546282969336</v>
      </c>
      <c r="J8" s="43">
        <v>13.166492854742993</v>
      </c>
      <c r="K8" s="43">
        <v>10.490071657900524</v>
      </c>
      <c r="L8" s="43">
        <v>11.185674947903989</v>
      </c>
      <c r="M8" s="43">
        <v>10.756755503627321</v>
      </c>
      <c r="N8" s="43">
        <v>9.1220729736735748</v>
      </c>
      <c r="O8" s="43">
        <v>9.0936108635260151</v>
      </c>
      <c r="P8" s="43">
        <v>12.135199712852899</v>
      </c>
      <c r="Q8" s="43">
        <v>13.034337958953618</v>
      </c>
      <c r="R8" s="43">
        <v>14.773073838373726</v>
      </c>
      <c r="S8" s="43">
        <v>13.166930008390979</v>
      </c>
    </row>
    <row r="9" spans="1:22" x14ac:dyDescent="0.25">
      <c r="A9" s="42"/>
      <c r="B9" s="42" t="s">
        <v>6</v>
      </c>
      <c r="C9" s="43">
        <v>4.6714087070708965</v>
      </c>
      <c r="D9" s="43">
        <v>4.9132386196097757</v>
      </c>
      <c r="E9" s="43">
        <v>8.2045105076070595</v>
      </c>
      <c r="F9" s="43">
        <v>7.3798231910411687</v>
      </c>
      <c r="G9" s="43">
        <v>6.8718343528789472</v>
      </c>
      <c r="H9" s="43">
        <v>3.9482932744933383</v>
      </c>
      <c r="I9" s="43">
        <v>4.2180974250841805</v>
      </c>
      <c r="J9" s="43">
        <v>1.6109582486525738</v>
      </c>
      <c r="K9" s="43">
        <v>2.0344663857190541</v>
      </c>
      <c r="L9" s="43">
        <v>3.0793645771480103</v>
      </c>
      <c r="M9" s="43">
        <v>5.4465694966521863</v>
      </c>
      <c r="N9" s="43">
        <v>5.2521964696243479</v>
      </c>
      <c r="O9" s="43">
        <v>3.3716314589759024</v>
      </c>
      <c r="P9" s="43">
        <v>4.4213522175253583</v>
      </c>
      <c r="Q9" s="43">
        <v>3.3964715915536918</v>
      </c>
      <c r="R9" s="43">
        <v>2.4451266533942086</v>
      </c>
      <c r="S9" s="43">
        <v>3.8959552399140298</v>
      </c>
    </row>
    <row r="10" spans="1:22" x14ac:dyDescent="0.25">
      <c r="A10" s="42"/>
      <c r="B10" s="42" t="s">
        <v>7</v>
      </c>
      <c r="C10" s="43">
        <v>19.349882974554536</v>
      </c>
      <c r="D10" s="43">
        <v>17.307832656070193</v>
      </c>
      <c r="E10" s="43">
        <v>16.191733116398183</v>
      </c>
      <c r="F10" s="43">
        <v>18.328208248199289</v>
      </c>
      <c r="G10" s="43">
        <v>13.067055192881257</v>
      </c>
      <c r="H10" s="43">
        <v>14.491391574072713</v>
      </c>
      <c r="I10" s="43">
        <v>17.280335505033403</v>
      </c>
      <c r="J10" s="43">
        <v>21.690869942802557</v>
      </c>
      <c r="K10" s="43">
        <v>18.918439133901604</v>
      </c>
      <c r="L10" s="43">
        <v>22.971485555062078</v>
      </c>
      <c r="M10" s="43">
        <v>20.208682771677562</v>
      </c>
      <c r="N10" s="43">
        <v>18.829516190648111</v>
      </c>
      <c r="O10" s="43">
        <v>21.727969994436187</v>
      </c>
      <c r="P10" s="43">
        <v>20.232239056961301</v>
      </c>
      <c r="Q10" s="43">
        <v>15.426335511350139</v>
      </c>
      <c r="R10" s="43">
        <v>21.176997128947438</v>
      </c>
      <c r="S10" s="43">
        <v>23.997968262182404</v>
      </c>
    </row>
    <row r="11" spans="1:22" x14ac:dyDescent="0.25">
      <c r="A11" s="42"/>
      <c r="B11" s="42" t="s">
        <v>8</v>
      </c>
      <c r="C11" s="43">
        <v>12.109562491241313</v>
      </c>
      <c r="D11" s="43">
        <v>10.362791130993482</v>
      </c>
      <c r="E11" s="43">
        <v>12.625396748648058</v>
      </c>
      <c r="F11" s="43">
        <v>15.915831831187427</v>
      </c>
      <c r="G11" s="43">
        <v>13.467900919189525</v>
      </c>
      <c r="H11" s="43">
        <v>13.050918752600538</v>
      </c>
      <c r="I11" s="43">
        <v>10.803694051035961</v>
      </c>
      <c r="J11" s="43">
        <v>10.319061909189188</v>
      </c>
      <c r="K11" s="43">
        <v>8.7363071281959357</v>
      </c>
      <c r="L11" s="43">
        <v>8.2686676738298406</v>
      </c>
      <c r="M11" s="43">
        <v>7.5961164218383281</v>
      </c>
      <c r="N11" s="43">
        <v>9.7217427306750821</v>
      </c>
      <c r="O11" s="43">
        <v>8.4890455484789413</v>
      </c>
      <c r="P11" s="43">
        <v>7.7414792594775781</v>
      </c>
      <c r="Q11" s="43">
        <v>8.2375582021518259</v>
      </c>
      <c r="R11" s="43">
        <v>10.315579305919179</v>
      </c>
      <c r="S11" s="43">
        <v>7.9703934296441235</v>
      </c>
    </row>
    <row r="12" spans="1:22" x14ac:dyDescent="0.25">
      <c r="A12" s="42"/>
      <c r="B12" s="42" t="s">
        <v>9</v>
      </c>
      <c r="C12" s="43">
        <v>22.722936122190962</v>
      </c>
      <c r="D12" s="43">
        <v>17.232538927938634</v>
      </c>
      <c r="E12" s="43">
        <v>13.528157132031868</v>
      </c>
      <c r="F12" s="43">
        <v>12.284225710023957</v>
      </c>
      <c r="G12" s="43">
        <v>14.928089377902992</v>
      </c>
      <c r="H12" s="43">
        <v>14.369645580669552</v>
      </c>
      <c r="I12" s="43">
        <v>15.657607736043389</v>
      </c>
      <c r="J12" s="43">
        <v>15.907868654603183</v>
      </c>
      <c r="K12" s="43">
        <v>17.773074252756871</v>
      </c>
      <c r="L12" s="43">
        <v>13.268825872207024</v>
      </c>
      <c r="M12" s="43">
        <v>16.506099870326548</v>
      </c>
      <c r="N12" s="43">
        <v>15.752106594928788</v>
      </c>
      <c r="O12" s="43">
        <v>14.032517328504618</v>
      </c>
      <c r="P12" s="43">
        <v>11.68113789242747</v>
      </c>
      <c r="Q12" s="43">
        <v>12.0337174580125</v>
      </c>
      <c r="R12" s="43">
        <v>13.161103784542117</v>
      </c>
      <c r="S12" s="43">
        <v>9.1522233995593609</v>
      </c>
    </row>
    <row r="13" spans="1:22" x14ac:dyDescent="0.25">
      <c r="A13" s="42"/>
      <c r="B13" s="42" t="s">
        <v>10</v>
      </c>
      <c r="C13" s="43">
        <v>8.6431107244754095</v>
      </c>
      <c r="D13" s="43">
        <v>7.7987919125826268</v>
      </c>
      <c r="E13" s="43">
        <v>6.099038406004647</v>
      </c>
      <c r="F13" s="43">
        <v>5.611451709574883</v>
      </c>
      <c r="G13" s="43">
        <v>8.1162430741258902</v>
      </c>
      <c r="H13" s="43">
        <v>14.370149711599694</v>
      </c>
      <c r="I13" s="43">
        <v>11.18060749187312</v>
      </c>
      <c r="J13" s="43">
        <v>12.862133575013592</v>
      </c>
      <c r="K13" s="43">
        <v>11.606005039625884</v>
      </c>
      <c r="L13" s="43">
        <v>8.9026435247314843</v>
      </c>
      <c r="M13" s="43">
        <v>11.498520049105919</v>
      </c>
      <c r="N13" s="43">
        <v>13.231764960521636</v>
      </c>
      <c r="O13" s="43">
        <v>11.468855323157129</v>
      </c>
      <c r="P13" s="43">
        <v>12.053911100289191</v>
      </c>
      <c r="Q13" s="43">
        <v>13.979643516495569</v>
      </c>
      <c r="R13" s="43">
        <v>10.752561021690452</v>
      </c>
      <c r="S13" s="43">
        <v>9.2140289772887698</v>
      </c>
    </row>
    <row r="14" spans="1:22" x14ac:dyDescent="0.25">
      <c r="A14" s="42"/>
      <c r="B14" s="42" t="s">
        <v>11</v>
      </c>
      <c r="C14" s="43">
        <v>7.7327102694537322</v>
      </c>
      <c r="D14" s="43">
        <v>12.872064993714311</v>
      </c>
      <c r="E14" s="43">
        <v>14.469766475172543</v>
      </c>
      <c r="F14" s="43">
        <v>12.743250988796978</v>
      </c>
      <c r="G14" s="43">
        <v>10.563513636940842</v>
      </c>
      <c r="H14" s="43">
        <v>7.8352874803376702</v>
      </c>
      <c r="I14" s="43">
        <v>7.7762813757421068</v>
      </c>
      <c r="J14" s="43">
        <v>8.7642488018662323</v>
      </c>
      <c r="K14" s="43">
        <v>5.8552210499139408</v>
      </c>
      <c r="L14" s="43">
        <v>6.4740198466331433</v>
      </c>
      <c r="M14" s="43">
        <v>3.6160538304120036</v>
      </c>
      <c r="N14" s="43">
        <v>5.9581372359562703</v>
      </c>
      <c r="O14" s="43">
        <v>8.9681824661966498</v>
      </c>
      <c r="P14" s="43">
        <v>9.1289660165946707</v>
      </c>
      <c r="Q14" s="43">
        <v>9.133560618653684</v>
      </c>
      <c r="R14" s="43">
        <v>5.1155975767061879</v>
      </c>
      <c r="S14" s="43">
        <v>4.7184714560726588</v>
      </c>
    </row>
    <row r="15" spans="1:22" s="3" customFormat="1" x14ac:dyDescent="0.25">
      <c r="A15" s="46" t="s">
        <v>12</v>
      </c>
      <c r="B15" s="46" t="s">
        <v>2</v>
      </c>
      <c r="C15" s="47">
        <v>100</v>
      </c>
      <c r="D15" s="47">
        <v>100</v>
      </c>
      <c r="E15" s="47">
        <v>100</v>
      </c>
      <c r="F15" s="47">
        <v>100</v>
      </c>
      <c r="G15" s="47">
        <v>100</v>
      </c>
      <c r="H15" s="47">
        <v>100</v>
      </c>
      <c r="I15" s="47">
        <v>100</v>
      </c>
      <c r="J15" s="47">
        <v>100</v>
      </c>
      <c r="K15" s="47">
        <v>100</v>
      </c>
      <c r="L15" s="47">
        <v>100</v>
      </c>
      <c r="M15" s="47">
        <v>100</v>
      </c>
      <c r="N15" s="47">
        <v>100</v>
      </c>
      <c r="O15" s="47">
        <v>100</v>
      </c>
      <c r="P15" s="47">
        <v>100</v>
      </c>
      <c r="Q15" s="47">
        <v>100</v>
      </c>
      <c r="R15" s="47">
        <v>100</v>
      </c>
      <c r="S15" s="47">
        <v>100</v>
      </c>
    </row>
    <row r="16" spans="1:22" x14ac:dyDescent="0.25">
      <c r="A16" s="42"/>
      <c r="B16" s="42" t="s">
        <v>3</v>
      </c>
      <c r="C16" s="43">
        <v>8.4348512992989217</v>
      </c>
      <c r="D16" s="43">
        <v>12.446105169791831</v>
      </c>
      <c r="E16" s="43">
        <v>14.198659663481653</v>
      </c>
      <c r="F16" s="43">
        <v>9.394445865269633</v>
      </c>
      <c r="G16" s="43">
        <v>10.632023378439936</v>
      </c>
      <c r="H16" s="43">
        <v>9.5821764574134018</v>
      </c>
      <c r="I16" s="43">
        <v>5.8326937585815104</v>
      </c>
      <c r="J16" s="43">
        <v>4.7627104949470773</v>
      </c>
      <c r="K16" s="43">
        <v>10.32055496380238</v>
      </c>
      <c r="L16" s="43">
        <v>9.6971889953946047</v>
      </c>
      <c r="M16" s="43">
        <v>11.896741225784654</v>
      </c>
      <c r="N16" s="43">
        <v>9.9449394458097533</v>
      </c>
      <c r="O16" s="43">
        <v>11.980202215698164</v>
      </c>
      <c r="P16" s="43">
        <v>8.4714452588580738</v>
      </c>
      <c r="Q16" s="43">
        <v>3.9794273105263698</v>
      </c>
      <c r="R16" s="43">
        <v>6.1438895580746467</v>
      </c>
      <c r="S16" s="43">
        <v>8.7324362132593336</v>
      </c>
    </row>
    <row r="17" spans="1:19" x14ac:dyDescent="0.25">
      <c r="A17" s="42"/>
      <c r="B17" s="42" t="s">
        <v>4</v>
      </c>
      <c r="C17" s="43">
        <v>4.2454324777669461</v>
      </c>
      <c r="D17" s="43">
        <v>2.714626664848482</v>
      </c>
      <c r="E17" s="43">
        <v>6.1877520524024705</v>
      </c>
      <c r="F17" s="43">
        <v>7.4683653575101285</v>
      </c>
      <c r="G17" s="43">
        <v>6.4969774872552577</v>
      </c>
      <c r="H17" s="43">
        <v>6.3918108825373094</v>
      </c>
      <c r="I17" s="43">
        <v>8.2556003787618941</v>
      </c>
      <c r="J17" s="43">
        <v>9.6929101396946304</v>
      </c>
      <c r="K17" s="43">
        <v>10.88845753520317</v>
      </c>
      <c r="L17" s="43">
        <v>11.323846700726744</v>
      </c>
      <c r="M17" s="43">
        <v>10.637778463633778</v>
      </c>
      <c r="N17" s="43">
        <v>6.6552356962318999</v>
      </c>
      <c r="O17" s="43">
        <v>6.3536236240019486</v>
      </c>
      <c r="P17" s="43">
        <v>12.488723252642172</v>
      </c>
      <c r="Q17" s="43">
        <v>14.375418926518821</v>
      </c>
      <c r="R17" s="43">
        <v>8.4269880607964165</v>
      </c>
      <c r="S17" s="43">
        <v>12.182369853955642</v>
      </c>
    </row>
    <row r="18" spans="1:19" x14ac:dyDescent="0.25">
      <c r="A18" s="42"/>
      <c r="B18" s="42" t="s">
        <v>5</v>
      </c>
      <c r="C18" s="43">
        <v>6.2959540550989246</v>
      </c>
      <c r="D18" s="43">
        <v>8.0277189623619094</v>
      </c>
      <c r="E18" s="43">
        <v>5.6712219687932706</v>
      </c>
      <c r="F18" s="43">
        <v>6.3417645064566806</v>
      </c>
      <c r="G18" s="43">
        <v>9.6112444549098086</v>
      </c>
      <c r="H18" s="43">
        <v>5.7238018435774407</v>
      </c>
      <c r="I18" s="43">
        <v>10.581974605640591</v>
      </c>
      <c r="J18" s="43">
        <v>8.0458442135396169</v>
      </c>
      <c r="K18" s="43">
        <v>7.4149311847536845</v>
      </c>
      <c r="L18" s="43">
        <v>9.4465503691616934</v>
      </c>
      <c r="M18" s="43">
        <v>8.9580582220961062</v>
      </c>
      <c r="N18" s="43">
        <v>7.2499009893908894</v>
      </c>
      <c r="O18" s="43">
        <v>6.519373338569574</v>
      </c>
      <c r="P18" s="43">
        <v>11.317183026361842</v>
      </c>
      <c r="Q18" s="43">
        <v>9.1219934002430776</v>
      </c>
      <c r="R18" s="43">
        <v>13.767158235261437</v>
      </c>
      <c r="S18" s="43">
        <v>14.173658757314289</v>
      </c>
    </row>
    <row r="19" spans="1:19" x14ac:dyDescent="0.25">
      <c r="A19" s="42"/>
      <c r="B19" s="42" t="s">
        <v>6</v>
      </c>
      <c r="C19" s="43">
        <v>0.86130684004579894</v>
      </c>
      <c r="D19" s="43">
        <v>1.8592595590044361</v>
      </c>
      <c r="E19" s="43">
        <v>1.2025670595395597</v>
      </c>
      <c r="F19" s="43">
        <v>1.2725706316498082</v>
      </c>
      <c r="G19" s="43">
        <v>1.1685829600250714</v>
      </c>
      <c r="H19" s="43">
        <v>1.1310524056971463</v>
      </c>
      <c r="I19" s="43">
        <v>1.2973792989546618</v>
      </c>
      <c r="J19" s="43">
        <v>0.91136025265178799</v>
      </c>
      <c r="K19" s="43">
        <v>0.98772474343448591</v>
      </c>
      <c r="L19" s="43">
        <v>0.49980340354183422</v>
      </c>
      <c r="M19" s="43">
        <v>1.3406866752127247</v>
      </c>
      <c r="N19" s="43">
        <v>1.2557089513588318</v>
      </c>
      <c r="O19" s="43">
        <v>0.78046791750577771</v>
      </c>
      <c r="P19" s="43">
        <v>0</v>
      </c>
      <c r="Q19" s="43">
        <v>1.2397136150742565</v>
      </c>
      <c r="R19" s="43">
        <v>0</v>
      </c>
      <c r="S19" s="43">
        <v>0</v>
      </c>
    </row>
    <row r="20" spans="1:19" x14ac:dyDescent="0.25">
      <c r="A20" s="42"/>
      <c r="B20" s="42" t="s">
        <v>7</v>
      </c>
      <c r="C20" s="43">
        <v>7.2122327894755855</v>
      </c>
      <c r="D20" s="43">
        <v>8.0968914610048657</v>
      </c>
      <c r="E20" s="43">
        <v>8.2502093926516125</v>
      </c>
      <c r="F20" s="43">
        <v>8.8839581951913349</v>
      </c>
      <c r="G20" s="43">
        <v>8.2323147709426081</v>
      </c>
      <c r="H20" s="43">
        <v>4.6695067735893163</v>
      </c>
      <c r="I20" s="43">
        <v>8.9548414328061767</v>
      </c>
      <c r="J20" s="43">
        <v>12.554920034443514</v>
      </c>
      <c r="K20" s="43">
        <v>9.2423417072545462</v>
      </c>
      <c r="L20" s="43">
        <v>15.325508902547123</v>
      </c>
      <c r="M20" s="43">
        <v>12.492770281866273</v>
      </c>
      <c r="N20" s="43">
        <v>12.949280497134133</v>
      </c>
      <c r="O20" s="43">
        <v>13.368477219062164</v>
      </c>
      <c r="P20" s="43">
        <v>10.432477360880496</v>
      </c>
      <c r="Q20" s="43">
        <v>9.4974820028811582</v>
      </c>
      <c r="R20" s="43">
        <v>16.020212954209907</v>
      </c>
      <c r="S20" s="43">
        <v>20.185620353993443</v>
      </c>
    </row>
    <row r="21" spans="1:19" x14ac:dyDescent="0.25">
      <c r="A21" s="42"/>
      <c r="B21" s="42" t="s">
        <v>8</v>
      </c>
      <c r="C21" s="43">
        <v>18.494472091226658</v>
      </c>
      <c r="D21" s="43">
        <v>15.952877905491908</v>
      </c>
      <c r="E21" s="43">
        <v>17.759856464279373</v>
      </c>
      <c r="F21" s="43">
        <v>24.25442748656393</v>
      </c>
      <c r="G21" s="43">
        <v>16.128759254024448</v>
      </c>
      <c r="H21" s="43">
        <v>18.877140090114306</v>
      </c>
      <c r="I21" s="43">
        <v>17.089479586688196</v>
      </c>
      <c r="J21" s="43">
        <v>14.305470179634291</v>
      </c>
      <c r="K21" s="43">
        <v>13.24752329199409</v>
      </c>
      <c r="L21" s="43">
        <v>14.643735117872952</v>
      </c>
      <c r="M21" s="43">
        <v>11.427208035493942</v>
      </c>
      <c r="N21" s="43">
        <v>13.748804907939762</v>
      </c>
      <c r="O21" s="43">
        <v>13.588539245216833</v>
      </c>
      <c r="P21" s="43">
        <v>12.147429399168129</v>
      </c>
      <c r="Q21" s="43">
        <v>13.629916601543382</v>
      </c>
      <c r="R21" s="43">
        <v>14.992385440038229</v>
      </c>
      <c r="S21" s="43">
        <v>11.437244881967592</v>
      </c>
    </row>
    <row r="22" spans="1:19" x14ac:dyDescent="0.25">
      <c r="A22" s="42"/>
      <c r="B22" s="42" t="s">
        <v>9</v>
      </c>
      <c r="C22" s="43">
        <v>33.000852166853498</v>
      </c>
      <c r="D22" s="43">
        <v>26.83691843934065</v>
      </c>
      <c r="E22" s="43">
        <v>21.734470221980967</v>
      </c>
      <c r="F22" s="43">
        <v>18.458822961626893</v>
      </c>
      <c r="G22" s="43">
        <v>26.651798305366331</v>
      </c>
      <c r="H22" s="43">
        <v>23.989854943712938</v>
      </c>
      <c r="I22" s="43">
        <v>24.361503318690005</v>
      </c>
      <c r="J22" s="43">
        <v>23.965248930745801</v>
      </c>
      <c r="K22" s="43">
        <v>24.720667335519618</v>
      </c>
      <c r="L22" s="43">
        <v>17.584563331038471</v>
      </c>
      <c r="M22" s="43">
        <v>20.887667282630069</v>
      </c>
      <c r="N22" s="43">
        <v>23.876055316818366</v>
      </c>
      <c r="O22" s="43">
        <v>20.942361457950739</v>
      </c>
      <c r="P22" s="43">
        <v>18.806527753080626</v>
      </c>
      <c r="Q22" s="43">
        <v>19.623886287287313</v>
      </c>
      <c r="R22" s="43">
        <v>18.706307905839505</v>
      </c>
      <c r="S22" s="43">
        <v>14.218220063380601</v>
      </c>
    </row>
    <row r="23" spans="1:19" x14ac:dyDescent="0.25">
      <c r="A23" s="42"/>
      <c r="B23" s="42" t="s">
        <v>10</v>
      </c>
      <c r="C23" s="43">
        <v>15.348643171107506</v>
      </c>
      <c r="D23" s="43">
        <v>12.931009310815888</v>
      </c>
      <c r="E23" s="43">
        <v>12.552196469595348</v>
      </c>
      <c r="F23" s="43">
        <v>10.067509271103365</v>
      </c>
      <c r="G23" s="43">
        <v>10.871731965467129</v>
      </c>
      <c r="H23" s="43">
        <v>21.405780980396795</v>
      </c>
      <c r="I23" s="43">
        <v>16.679557072787237</v>
      </c>
      <c r="J23" s="43">
        <v>17.810729017017554</v>
      </c>
      <c r="K23" s="43">
        <v>17.011912285974411</v>
      </c>
      <c r="L23" s="43">
        <v>14.68267970215263</v>
      </c>
      <c r="M23" s="43">
        <v>17.334007997433869</v>
      </c>
      <c r="N23" s="43">
        <v>17.912070847210178</v>
      </c>
      <c r="O23" s="43">
        <v>16.453585931755992</v>
      </c>
      <c r="P23" s="43">
        <v>17.779344385185798</v>
      </c>
      <c r="Q23" s="43">
        <v>20.827540099307068</v>
      </c>
      <c r="R23" s="43">
        <v>15.863498892122074</v>
      </c>
      <c r="S23" s="43">
        <v>14.200406395854859</v>
      </c>
    </row>
    <row r="24" spans="1:19" x14ac:dyDescent="0.25">
      <c r="A24" s="42"/>
      <c r="B24" s="42" t="s">
        <v>11</v>
      </c>
      <c r="C24" s="43">
        <v>6.1062551091261019</v>
      </c>
      <c r="D24" s="43">
        <v>11.134592527340068</v>
      </c>
      <c r="E24" s="43">
        <v>12.443066707275767</v>
      </c>
      <c r="F24" s="43">
        <v>13.858135724628266</v>
      </c>
      <c r="G24" s="43">
        <v>10.206567423569442</v>
      </c>
      <c r="H24" s="43">
        <v>8.228875622961251</v>
      </c>
      <c r="I24" s="43">
        <v>6.9469705470896246</v>
      </c>
      <c r="J24" s="43">
        <v>7.9508067373255855</v>
      </c>
      <c r="K24" s="43">
        <v>6.1658869520635706</v>
      </c>
      <c r="L24" s="43">
        <v>6.796123477564028</v>
      </c>
      <c r="M24" s="43">
        <v>5.0250818158485009</v>
      </c>
      <c r="N24" s="43">
        <v>6.4080033481061758</v>
      </c>
      <c r="O24" s="43">
        <v>10.013369050238868</v>
      </c>
      <c r="P24" s="43">
        <v>8.5568695638227723</v>
      </c>
      <c r="Q24" s="43">
        <v>7.7046217566185611</v>
      </c>
      <c r="R24" s="43">
        <v>6.079558953657684</v>
      </c>
      <c r="S24" s="43">
        <v>4.8700434802742523</v>
      </c>
    </row>
    <row r="25" spans="1:19" s="3" customFormat="1" x14ac:dyDescent="0.25">
      <c r="A25" s="46" t="s">
        <v>13</v>
      </c>
      <c r="B25" s="46" t="s">
        <v>2</v>
      </c>
      <c r="C25" s="47">
        <v>100</v>
      </c>
      <c r="D25" s="47">
        <v>100</v>
      </c>
      <c r="E25" s="47">
        <v>100</v>
      </c>
      <c r="F25" s="47">
        <v>100</v>
      </c>
      <c r="G25" s="47">
        <v>100</v>
      </c>
      <c r="H25" s="47">
        <v>100</v>
      </c>
      <c r="I25" s="47">
        <v>100</v>
      </c>
      <c r="J25" s="47">
        <v>100</v>
      </c>
      <c r="K25" s="47">
        <v>100</v>
      </c>
      <c r="L25" s="47">
        <v>100</v>
      </c>
      <c r="M25" s="47">
        <v>100</v>
      </c>
      <c r="N25" s="47">
        <v>100</v>
      </c>
      <c r="O25" s="47">
        <v>100</v>
      </c>
      <c r="P25" s="47">
        <v>100</v>
      </c>
      <c r="Q25" s="47">
        <v>100</v>
      </c>
      <c r="R25" s="47">
        <v>100</v>
      </c>
      <c r="S25" s="47">
        <v>100</v>
      </c>
    </row>
    <row r="26" spans="1:19" x14ac:dyDescent="0.25">
      <c r="A26" s="42"/>
      <c r="B26" s="42" t="s">
        <v>3</v>
      </c>
      <c r="C26" s="43">
        <v>6.1206166747234159</v>
      </c>
      <c r="D26" s="43">
        <v>4.1513715289347868</v>
      </c>
      <c r="E26" s="43">
        <v>2.9181070102558384</v>
      </c>
      <c r="F26" s="43">
        <v>4.2453243598268413</v>
      </c>
      <c r="G26" s="43">
        <v>4.9821695778420159</v>
      </c>
      <c r="H26" s="43">
        <v>9.4608152194567214</v>
      </c>
      <c r="I26" s="43">
        <v>7.2688588777116747</v>
      </c>
      <c r="J26" s="43">
        <v>4.9538018972707771</v>
      </c>
      <c r="K26" s="43">
        <v>9.7140201407386169</v>
      </c>
      <c r="L26" s="43">
        <v>10.399861522880533</v>
      </c>
      <c r="M26" s="43">
        <v>9.365608714041155</v>
      </c>
      <c r="N26" s="43">
        <v>9.4519520762768128</v>
      </c>
      <c r="O26" s="43">
        <v>9.3546003274800995</v>
      </c>
      <c r="P26" s="43">
        <v>7.7191614187996107</v>
      </c>
      <c r="Q26" s="43">
        <v>9.4724534025611167</v>
      </c>
      <c r="R26" s="43">
        <v>8.6522158129620461</v>
      </c>
      <c r="S26" s="43">
        <v>11.948993381463429</v>
      </c>
    </row>
    <row r="27" spans="1:19" x14ac:dyDescent="0.25">
      <c r="A27" s="42"/>
      <c r="B27" s="42" t="s">
        <v>4</v>
      </c>
      <c r="C27" s="43">
        <v>17.283052801303381</v>
      </c>
      <c r="D27" s="43">
        <v>16.358498896424749</v>
      </c>
      <c r="E27" s="43">
        <v>15.730611981012622</v>
      </c>
      <c r="F27" s="43">
        <v>11.313489666455187</v>
      </c>
      <c r="G27" s="43">
        <v>12.06333057003479</v>
      </c>
      <c r="H27" s="43">
        <v>11.842838572776952</v>
      </c>
      <c r="I27" s="43">
        <v>13.51547464417078</v>
      </c>
      <c r="J27" s="43">
        <v>12.736484154426092</v>
      </c>
      <c r="K27" s="43">
        <v>19.849945944291093</v>
      </c>
      <c r="L27" s="43">
        <v>20.917311903091438</v>
      </c>
      <c r="M27" s="43">
        <v>17.914335851651046</v>
      </c>
      <c r="N27" s="43">
        <v>21.839136597939195</v>
      </c>
      <c r="O27" s="43">
        <v>19.952030322721431</v>
      </c>
      <c r="P27" s="43">
        <v>16.817717497222993</v>
      </c>
      <c r="Q27" s="43">
        <v>22.031111816073349</v>
      </c>
      <c r="R27" s="43">
        <v>24.286233387623955</v>
      </c>
      <c r="S27" s="43">
        <v>26.788711387115416</v>
      </c>
    </row>
    <row r="28" spans="1:19" x14ac:dyDescent="0.25">
      <c r="A28" s="42"/>
      <c r="B28" s="42" t="s">
        <v>5</v>
      </c>
      <c r="C28" s="43">
        <v>7.9564309081582252</v>
      </c>
      <c r="D28" s="43">
        <v>16.789712969248157</v>
      </c>
      <c r="E28" s="43">
        <v>12.901487365124787</v>
      </c>
      <c r="F28" s="43">
        <v>16.70310054452267</v>
      </c>
      <c r="G28" s="43">
        <v>22.648394904682721</v>
      </c>
      <c r="H28" s="43">
        <v>21.714781374491196</v>
      </c>
      <c r="I28" s="43">
        <v>20.326591441757198</v>
      </c>
      <c r="J28" s="43">
        <v>21.592070078711153</v>
      </c>
      <c r="K28" s="43">
        <v>15.02215396570559</v>
      </c>
      <c r="L28" s="43">
        <v>13.155170755442875</v>
      </c>
      <c r="M28" s="43">
        <v>13.605341268035875</v>
      </c>
      <c r="N28" s="43">
        <v>12.221427818853964</v>
      </c>
      <c r="O28" s="43">
        <v>12.776428277145307</v>
      </c>
      <c r="P28" s="43">
        <v>13.095199794343824</v>
      </c>
      <c r="Q28" s="43">
        <v>17.15542620245499</v>
      </c>
      <c r="R28" s="43">
        <v>16.170075029551036</v>
      </c>
      <c r="S28" s="43">
        <v>11.59907847762369</v>
      </c>
    </row>
    <row r="29" spans="1:19" x14ac:dyDescent="0.25">
      <c r="A29" s="42"/>
      <c r="B29" s="42" t="s">
        <v>6</v>
      </c>
      <c r="C29" s="43">
        <v>9.0046532625003852</v>
      </c>
      <c r="D29" s="43">
        <v>8.6734785335659055</v>
      </c>
      <c r="E29" s="43">
        <v>14.822219478255484</v>
      </c>
      <c r="F29" s="43">
        <v>13.476395825822049</v>
      </c>
      <c r="G29" s="43">
        <v>12.998290483881444</v>
      </c>
      <c r="H29" s="43">
        <v>6.9988052303232458</v>
      </c>
      <c r="I29" s="43">
        <v>7.0049637612077191</v>
      </c>
      <c r="J29" s="43">
        <v>2.7620852550258834</v>
      </c>
      <c r="K29" s="43">
        <v>3.5771338896156175</v>
      </c>
      <c r="L29" s="43">
        <v>6.000624490788927</v>
      </c>
      <c r="M29" s="43">
        <v>11.949030736558756</v>
      </c>
      <c r="N29" s="43">
        <v>11.868326321703613</v>
      </c>
      <c r="O29" s="43">
        <v>7.0786639761959504</v>
      </c>
      <c r="P29" s="43">
        <v>9.6101198297502961</v>
      </c>
      <c r="Q29" s="43">
        <v>5.6683036880284963</v>
      </c>
      <c r="R29" s="43">
        <v>5.8408835506951151</v>
      </c>
      <c r="S29" s="43">
        <v>9.9634082586474104</v>
      </c>
    </row>
    <row r="30" spans="1:19" x14ac:dyDescent="0.25">
      <c r="A30" s="42"/>
      <c r="B30" s="42" t="s">
        <v>7</v>
      </c>
      <c r="C30" s="43">
        <v>33.154082551314708</v>
      </c>
      <c r="D30" s="43">
        <v>28.648889041676927</v>
      </c>
      <c r="E30" s="43">
        <v>23.697462515249551</v>
      </c>
      <c r="F30" s="43">
        <v>27.755942875066335</v>
      </c>
      <c r="G30" s="43">
        <v>18.260553262579716</v>
      </c>
      <c r="H30" s="43">
        <v>25.126540788510081</v>
      </c>
      <c r="I30" s="43">
        <v>25.224285643156801</v>
      </c>
      <c r="J30" s="43">
        <v>36.72327244896131</v>
      </c>
      <c r="K30" s="43">
        <v>33.178883604274084</v>
      </c>
      <c r="L30" s="43">
        <v>31.630278114108496</v>
      </c>
      <c r="M30" s="43">
        <v>32.428325678563851</v>
      </c>
      <c r="N30" s="43">
        <v>28.564165112060113</v>
      </c>
      <c r="O30" s="43">
        <v>33.687427994603844</v>
      </c>
      <c r="P30" s="43">
        <v>31.732948250540733</v>
      </c>
      <c r="Q30" s="43">
        <v>21.671523818395919</v>
      </c>
      <c r="R30" s="43">
        <v>28.338665177900594</v>
      </c>
      <c r="S30" s="43">
        <v>29.935213533130163</v>
      </c>
    </row>
    <row r="31" spans="1:19" x14ac:dyDescent="0.25">
      <c r="A31" s="42"/>
      <c r="B31" s="42" t="s">
        <v>8</v>
      </c>
      <c r="C31" s="43">
        <v>4.8479784899061595</v>
      </c>
      <c r="D31" s="43">
        <v>3.4799451799211463</v>
      </c>
      <c r="E31" s="43">
        <v>7.772692585642571</v>
      </c>
      <c r="F31" s="43">
        <v>7.5918181129571032</v>
      </c>
      <c r="G31" s="43">
        <v>10.609595939050587</v>
      </c>
      <c r="H31" s="43">
        <v>6.7422789610049394</v>
      </c>
      <c r="I31" s="43">
        <v>4.8059759047060595</v>
      </c>
      <c r="J31" s="43">
        <v>3.7597775133343676</v>
      </c>
      <c r="K31" s="43">
        <v>2.0877643571685964</v>
      </c>
      <c r="L31" s="43">
        <v>1.0491339168514897</v>
      </c>
      <c r="M31" s="43">
        <v>1.5288403188166937</v>
      </c>
      <c r="N31" s="43">
        <v>3.0549969531870844</v>
      </c>
      <c r="O31" s="43">
        <v>1.1934855992059057</v>
      </c>
      <c r="P31" s="43">
        <v>2.5707870682321099</v>
      </c>
      <c r="Q31" s="43">
        <v>2.5574897748959149</v>
      </c>
      <c r="R31" s="43">
        <v>3.8204978894909902</v>
      </c>
      <c r="S31" s="43">
        <v>2.5712147906297576</v>
      </c>
    </row>
    <row r="32" spans="1:19" x14ac:dyDescent="0.25">
      <c r="A32" s="42"/>
      <c r="B32" s="42" t="s">
        <v>9</v>
      </c>
      <c r="C32" s="43">
        <v>11.033819847598943</v>
      </c>
      <c r="D32" s="43">
        <v>5.4070579829587064</v>
      </c>
      <c r="E32" s="43">
        <v>5.7721687904959156</v>
      </c>
      <c r="F32" s="43">
        <v>6.1204261505920874</v>
      </c>
      <c r="G32" s="43">
        <v>2.3344329722354491</v>
      </c>
      <c r="H32" s="43">
        <v>3.95287078352897</v>
      </c>
      <c r="I32" s="43">
        <v>7.3525976169885627</v>
      </c>
      <c r="J32" s="43">
        <v>2.6501576698550813</v>
      </c>
      <c r="K32" s="43">
        <v>7.5338464948141795</v>
      </c>
      <c r="L32" s="43">
        <v>8.3814089870094453</v>
      </c>
      <c r="M32" s="43">
        <v>9.5670386482742362</v>
      </c>
      <c r="N32" s="43">
        <v>2.3030217648122848</v>
      </c>
      <c r="O32" s="43">
        <v>4.1469904341868196</v>
      </c>
      <c r="P32" s="43">
        <v>3.3189920342252281</v>
      </c>
      <c r="Q32" s="43">
        <v>4.0385741215513331</v>
      </c>
      <c r="R32" s="43">
        <v>5.4600036735527997</v>
      </c>
      <c r="S32" s="43">
        <v>1.2625802034857523</v>
      </c>
    </row>
    <row r="33" spans="1:19" x14ac:dyDescent="0.25">
      <c r="A33" s="42"/>
      <c r="B33" s="42" t="s">
        <v>10</v>
      </c>
      <c r="C33" s="43">
        <v>1.0168810383089948</v>
      </c>
      <c r="D33" s="43">
        <v>1.4797018582744221</v>
      </c>
      <c r="E33" s="43">
        <v>0</v>
      </c>
      <c r="F33" s="43">
        <v>1.1631865814449467</v>
      </c>
      <c r="G33" s="43">
        <v>5.1562855605189917</v>
      </c>
      <c r="H33" s="43">
        <v>6.7519593253985128</v>
      </c>
      <c r="I33" s="43">
        <v>5.9336658804966831</v>
      </c>
      <c r="J33" s="43">
        <v>4.7196547665119652</v>
      </c>
      <c r="K33" s="43">
        <v>3.6388839267030937</v>
      </c>
      <c r="L33" s="43">
        <v>2.3569611981170469</v>
      </c>
      <c r="M33" s="43">
        <v>2.2568938629398616</v>
      </c>
      <c r="N33" s="43">
        <v>5.4835832503929876</v>
      </c>
      <c r="O33" s="43">
        <v>4.337480494853577</v>
      </c>
      <c r="P33" s="43">
        <v>5.3347126892533687</v>
      </c>
      <c r="Q33" s="43">
        <v>6.7663764648229474</v>
      </c>
      <c r="R33" s="43">
        <v>3.6545636639247392</v>
      </c>
      <c r="S33" s="43">
        <v>1.4483825933508414</v>
      </c>
    </row>
    <row r="34" spans="1:19" x14ac:dyDescent="0.25">
      <c r="A34" s="42"/>
      <c r="B34" s="42" t="s">
        <v>11</v>
      </c>
      <c r="C34" s="43">
        <v>9.5824844261858235</v>
      </c>
      <c r="D34" s="43">
        <v>15.01134400899519</v>
      </c>
      <c r="E34" s="43">
        <v>16.385250273963205</v>
      </c>
      <c r="F34" s="43">
        <v>11.630315883312948</v>
      </c>
      <c r="G34" s="43">
        <v>10.9469467291744</v>
      </c>
      <c r="H34" s="43">
        <v>7.4091097445095162</v>
      </c>
      <c r="I34" s="43">
        <v>8.5675862298044834</v>
      </c>
      <c r="J34" s="43">
        <v>10.102696215903352</v>
      </c>
      <c r="K34" s="43">
        <v>5.397367676689047</v>
      </c>
      <c r="L34" s="43">
        <v>6.1092491117095804</v>
      </c>
      <c r="M34" s="43">
        <v>1.3845849211185008</v>
      </c>
      <c r="N34" s="43">
        <v>5.2133901047740494</v>
      </c>
      <c r="O34" s="43">
        <v>7.4728925736071981</v>
      </c>
      <c r="P34" s="43">
        <v>9.8003614176317502</v>
      </c>
      <c r="Q34" s="43">
        <v>10.638740711215897</v>
      </c>
      <c r="R34" s="43">
        <v>3.7768618142986337</v>
      </c>
      <c r="S34" s="43">
        <v>4.4824173745535791</v>
      </c>
    </row>
    <row r="35" spans="1:19" x14ac:dyDescent="0.25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x14ac:dyDescent="0.25">
      <c r="A36" s="42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s="3" customFormat="1" x14ac:dyDescent="0.25">
      <c r="A37" s="46" t="s">
        <v>12</v>
      </c>
      <c r="B37" s="46" t="s">
        <v>2</v>
      </c>
      <c r="C37" s="47">
        <v>53.212086661092684</v>
      </c>
      <c r="D37" s="47">
        <v>55.182258274846738</v>
      </c>
      <c r="E37" s="47">
        <v>48.589411588466518</v>
      </c>
      <c r="F37" s="47">
        <v>49.956243536593789</v>
      </c>
      <c r="G37" s="47">
        <v>51.788737114992777</v>
      </c>
      <c r="H37" s="47">
        <v>51.987737844500749</v>
      </c>
      <c r="I37" s="47">
        <v>48.827421732510665</v>
      </c>
      <c r="J37" s="47">
        <v>62.198706177127974</v>
      </c>
      <c r="K37" s="47">
        <v>59.576042904293267</v>
      </c>
      <c r="L37" s="47">
        <v>53.105888508416797</v>
      </c>
      <c r="M37" s="47">
        <v>61.295723463568599</v>
      </c>
      <c r="N37" s="47">
        <v>62.342112423340069</v>
      </c>
      <c r="O37" s="47">
        <v>58.858639564024415</v>
      </c>
      <c r="P37" s="47">
        <v>53.992746231549916</v>
      </c>
      <c r="Q37" s="47">
        <v>51.299218465693265</v>
      </c>
      <c r="R37" s="47">
        <v>58.137726387248115</v>
      </c>
      <c r="S37" s="47">
        <v>60.897364247493414</v>
      </c>
    </row>
    <row r="38" spans="1:19" x14ac:dyDescent="0.25">
      <c r="A38" s="42"/>
      <c r="B38" s="42" t="s">
        <v>3</v>
      </c>
      <c r="C38" s="43">
        <v>61.048940858852518</v>
      </c>
      <c r="D38" s="43">
        <v>78.684411134380525</v>
      </c>
      <c r="E38" s="43">
        <v>82.138714889620218</v>
      </c>
      <c r="F38" s="43">
        <v>68.837863769488621</v>
      </c>
      <c r="G38" s="43">
        <v>69.626719377954288</v>
      </c>
      <c r="H38" s="43">
        <v>52.305804313133706</v>
      </c>
      <c r="I38" s="43">
        <v>43.363585393780781</v>
      </c>
      <c r="J38" s="43">
        <v>61.269445460192685</v>
      </c>
      <c r="K38" s="43">
        <v>61.025833345447545</v>
      </c>
      <c r="L38" s="43">
        <v>51.360645529938374</v>
      </c>
      <c r="M38" s="43">
        <v>66.796162199273638</v>
      </c>
      <c r="N38" s="43">
        <v>63.528031353528561</v>
      </c>
      <c r="O38" s="43">
        <v>64.691633034775336</v>
      </c>
      <c r="P38" s="43">
        <v>56.292608939892453</v>
      </c>
      <c r="Q38" s="43">
        <v>30.676871665990397</v>
      </c>
      <c r="R38" s="43">
        <v>49.651813801740694</v>
      </c>
      <c r="S38" s="43">
        <v>53.230428136489728</v>
      </c>
    </row>
    <row r="39" spans="1:19" x14ac:dyDescent="0.25">
      <c r="A39" s="42"/>
      <c r="B39" s="42" t="s">
        <v>4</v>
      </c>
      <c r="C39" s="43">
        <v>21.8364631375591</v>
      </c>
      <c r="D39" s="43">
        <v>16.965761866624813</v>
      </c>
      <c r="E39" s="43">
        <v>27.101573377324385</v>
      </c>
      <c r="F39" s="43">
        <v>39.721810926350571</v>
      </c>
      <c r="G39" s="43">
        <v>36.65019171460208</v>
      </c>
      <c r="H39" s="43">
        <v>36.884981643721773</v>
      </c>
      <c r="I39" s="43">
        <v>36.822126076035836</v>
      </c>
      <c r="J39" s="43">
        <v>55.599288989866622</v>
      </c>
      <c r="K39" s="43">
        <v>44.703271135087363</v>
      </c>
      <c r="L39" s="43">
        <v>38.006540989235013</v>
      </c>
      <c r="M39" s="43">
        <v>48.464742030349136</v>
      </c>
      <c r="N39" s="43">
        <v>33.532343287118017</v>
      </c>
      <c r="O39" s="43">
        <v>31.29892850809124</v>
      </c>
      <c r="P39" s="43">
        <v>46.566506945717819</v>
      </c>
      <c r="Q39" s="43">
        <v>40.734415279960935</v>
      </c>
      <c r="R39" s="43">
        <v>32.518584349477131</v>
      </c>
      <c r="S39" s="43">
        <v>41.459767572522985</v>
      </c>
    </row>
    <row r="40" spans="1:19" x14ac:dyDescent="0.25">
      <c r="A40" s="42"/>
      <c r="B40" s="42" t="s">
        <v>5</v>
      </c>
      <c r="C40" s="43">
        <v>47.367121269448532</v>
      </c>
      <c r="D40" s="43">
        <v>37.055687910741774</v>
      </c>
      <c r="E40" s="43">
        <v>29.351431928541345</v>
      </c>
      <c r="F40" s="43">
        <v>27.484311522118794</v>
      </c>
      <c r="G40" s="43">
        <v>31.311953948203385</v>
      </c>
      <c r="H40" s="43">
        <v>22.204156293487863</v>
      </c>
      <c r="I40" s="43">
        <v>33.188104235367611</v>
      </c>
      <c r="J40" s="43">
        <v>38.008686573252582</v>
      </c>
      <c r="K40" s="43">
        <v>42.111462419092724</v>
      </c>
      <c r="L40" s="43">
        <v>44.849099677069439</v>
      </c>
      <c r="M40" s="43">
        <v>51.046122538249492</v>
      </c>
      <c r="N40" s="43">
        <v>49.54730617076784</v>
      </c>
      <c r="O40" s="43">
        <v>42.196818324089861</v>
      </c>
      <c r="P40" s="43">
        <v>50.353171406909347</v>
      </c>
      <c r="Q40" s="43">
        <v>35.901411621772034</v>
      </c>
      <c r="R40" s="43">
        <v>54.179061674526153</v>
      </c>
      <c r="S40" s="43">
        <v>65.553508639734929</v>
      </c>
    </row>
    <row r="41" spans="1:19" x14ac:dyDescent="0.25">
      <c r="A41" s="42"/>
      <c r="B41" s="42" t="s">
        <v>6</v>
      </c>
      <c r="C41" s="43">
        <v>9.8111591359872374</v>
      </c>
      <c r="D41" s="43">
        <v>20.88197808579244</v>
      </c>
      <c r="E41" s="43">
        <v>7.1219392996721211</v>
      </c>
      <c r="F41" s="43">
        <v>8.614413482072294</v>
      </c>
      <c r="G41" s="43">
        <v>8.8068822101982107</v>
      </c>
      <c r="H41" s="43">
        <v>14.892727532587029</v>
      </c>
      <c r="I41" s="43">
        <v>15.018070896222621</v>
      </c>
      <c r="J41" s="43">
        <v>35.187397701718282</v>
      </c>
      <c r="K41" s="43">
        <v>28.923914450268555</v>
      </c>
      <c r="L41" s="43">
        <v>8.6194742972599077</v>
      </c>
      <c r="M41" s="43">
        <v>15.088095313140226</v>
      </c>
      <c r="N41" s="43">
        <v>14.904916270621884</v>
      </c>
      <c r="O41" s="43">
        <v>13.624644450823306</v>
      </c>
      <c r="P41" s="43">
        <v>0</v>
      </c>
      <c r="Q41" s="43">
        <v>18.724237156212151</v>
      </c>
      <c r="R41" s="43">
        <v>0</v>
      </c>
      <c r="S41" s="43">
        <v>0</v>
      </c>
    </row>
    <row r="42" spans="1:19" x14ac:dyDescent="0.25">
      <c r="A42" s="42"/>
      <c r="B42" s="42" t="s">
        <v>7</v>
      </c>
      <c r="C42" s="43">
        <v>19.83360605943842</v>
      </c>
      <c r="D42" s="43">
        <v>25.815176556370766</v>
      </c>
      <c r="E42" s="43">
        <v>24.757869771494533</v>
      </c>
      <c r="F42" s="43">
        <v>24.214542586916533</v>
      </c>
      <c r="G42" s="43">
        <v>32.627181811590049</v>
      </c>
      <c r="H42" s="43">
        <v>16.751813845318413</v>
      </c>
      <c r="I42" s="43">
        <v>25.302854742607732</v>
      </c>
      <c r="J42" s="43">
        <v>36.001312273729575</v>
      </c>
      <c r="K42" s="43">
        <v>29.105051542060256</v>
      </c>
      <c r="L42" s="43">
        <v>35.429783814485099</v>
      </c>
      <c r="M42" s="43">
        <v>37.892296155213309</v>
      </c>
      <c r="N42" s="43">
        <v>42.873406431687734</v>
      </c>
      <c r="O42" s="43">
        <v>36.213708982391715</v>
      </c>
      <c r="P42" s="43">
        <v>27.840621155501978</v>
      </c>
      <c r="Q42" s="43">
        <v>31.583223623090301</v>
      </c>
      <c r="R42" s="43">
        <v>43.980681100635138</v>
      </c>
      <c r="S42" s="43">
        <v>51.223131134642394</v>
      </c>
    </row>
    <row r="43" spans="1:19" x14ac:dyDescent="0.25">
      <c r="A43" s="42"/>
      <c r="B43" s="42" t="s">
        <v>8</v>
      </c>
      <c r="C43" s="43">
        <v>81.268786744469168</v>
      </c>
      <c r="D43" s="43">
        <v>84.949683698155795</v>
      </c>
      <c r="E43" s="43">
        <v>68.349612505235768</v>
      </c>
      <c r="F43" s="43">
        <v>76.129234036336513</v>
      </c>
      <c r="G43" s="43">
        <v>62.020657711220039</v>
      </c>
      <c r="H43" s="43">
        <v>75.196224025471565</v>
      </c>
      <c r="I43" s="43">
        <v>77.23610304276832</v>
      </c>
      <c r="J43" s="43">
        <v>86.226998564315565</v>
      </c>
      <c r="K43" s="43">
        <v>90.339660046091225</v>
      </c>
      <c r="L43" s="43">
        <v>94.050044722180999</v>
      </c>
      <c r="M43" s="43">
        <v>92.210143289877749</v>
      </c>
      <c r="N43" s="43">
        <v>88.166243954681477</v>
      </c>
      <c r="O43" s="43">
        <v>94.215884349816676</v>
      </c>
      <c r="P43" s="43">
        <v>84.721931162186465</v>
      </c>
      <c r="Q43" s="43">
        <v>84.880015685850523</v>
      </c>
      <c r="R43" s="43">
        <v>84.49580743419412</v>
      </c>
      <c r="S43" s="43">
        <v>87.385657146420044</v>
      </c>
    </row>
    <row r="44" spans="1:19" x14ac:dyDescent="0.25">
      <c r="A44" s="42"/>
      <c r="B44" s="42" t="s">
        <v>9</v>
      </c>
      <c r="C44" s="43">
        <v>77.280691014115206</v>
      </c>
      <c r="D44" s="43">
        <v>85.937526142460385</v>
      </c>
      <c r="E44" s="43">
        <v>78.064226262759732</v>
      </c>
      <c r="F44" s="43">
        <v>75.06646955513358</v>
      </c>
      <c r="G44" s="43">
        <v>92.460792612987291</v>
      </c>
      <c r="H44" s="43">
        <v>86.792557460087096</v>
      </c>
      <c r="I44" s="43">
        <v>75.970059834965525</v>
      </c>
      <c r="J44" s="43">
        <v>93.702526030968869</v>
      </c>
      <c r="K44" s="43">
        <v>82.86464777331534</v>
      </c>
      <c r="L44" s="43">
        <v>70.37878624086548</v>
      </c>
      <c r="M44" s="43">
        <v>77.566759417031989</v>
      </c>
      <c r="N44" s="43">
        <v>94.494264358659024</v>
      </c>
      <c r="O44" s="43">
        <v>87.841609300502924</v>
      </c>
      <c r="P44" s="43">
        <v>86.927839549513948</v>
      </c>
      <c r="Q44" s="43">
        <v>83.655780793422423</v>
      </c>
      <c r="R44" s="43">
        <v>82.633054837136513</v>
      </c>
      <c r="S44" s="43">
        <v>94.605659013130548</v>
      </c>
    </row>
    <row r="45" spans="1:19" x14ac:dyDescent="0.25">
      <c r="A45" s="42"/>
      <c r="B45" s="42" t="s">
        <v>10</v>
      </c>
      <c r="C45" s="43">
        <v>94.495298809299072</v>
      </c>
      <c r="D45" s="43">
        <v>91.49651683777121</v>
      </c>
      <c r="E45" s="43">
        <v>100</v>
      </c>
      <c r="F45" s="43">
        <v>89.626529993297808</v>
      </c>
      <c r="G45" s="43">
        <v>69.371168852638007</v>
      </c>
      <c r="H45" s="43">
        <v>77.440955891181659</v>
      </c>
      <c r="I45" s="43">
        <v>72.842174997775672</v>
      </c>
      <c r="J45" s="43">
        <v>86.129124259911237</v>
      </c>
      <c r="K45" s="43">
        <v>87.325691551307088</v>
      </c>
      <c r="L45" s="43">
        <v>87.58485601509355</v>
      </c>
      <c r="M45" s="43">
        <v>92.403244607866625</v>
      </c>
      <c r="N45" s="43">
        <v>84.39360416568239</v>
      </c>
      <c r="O45" s="43">
        <v>84.440483082695224</v>
      </c>
      <c r="P45" s="43">
        <v>79.638519113488229</v>
      </c>
      <c r="Q45" s="43">
        <v>76.428023961885472</v>
      </c>
      <c r="R45" s="43">
        <v>85.771915757945948</v>
      </c>
      <c r="S45" s="43">
        <v>93.853332009518653</v>
      </c>
    </row>
    <row r="46" spans="1:19" x14ac:dyDescent="0.25">
      <c r="A46" s="42"/>
      <c r="B46" s="42" t="s">
        <v>11</v>
      </c>
      <c r="C46" s="43">
        <v>42.019753064472717</v>
      </c>
      <c r="D46" s="43">
        <v>47.733752193521219</v>
      </c>
      <c r="E46" s="43">
        <v>41.783762764931396</v>
      </c>
      <c r="F46" s="43">
        <v>54.326827889627594</v>
      </c>
      <c r="G46" s="43">
        <v>50.038770745484982</v>
      </c>
      <c r="H46" s="43">
        <v>54.599225582349121</v>
      </c>
      <c r="I46" s="43">
        <v>43.620162938574815</v>
      </c>
      <c r="J46" s="43">
        <v>56.425816211509186</v>
      </c>
      <c r="K46" s="43">
        <v>62.737024352745905</v>
      </c>
      <c r="L46" s="43">
        <v>55.748079900719638</v>
      </c>
      <c r="M46" s="43">
        <v>85.180154890272291</v>
      </c>
      <c r="N46" s="43">
        <v>67.049221814820712</v>
      </c>
      <c r="O46" s="43">
        <v>65.718252496652937</v>
      </c>
      <c r="P46" s="43">
        <v>50.609114554278598</v>
      </c>
      <c r="Q46" s="43">
        <v>43.273493349471934</v>
      </c>
      <c r="R46" s="43">
        <v>69.092951449569256</v>
      </c>
      <c r="S46" s="43">
        <v>62.853577579176267</v>
      </c>
    </row>
    <row r="47" spans="1:19" s="3" customFormat="1" x14ac:dyDescent="0.25">
      <c r="A47" s="46" t="s">
        <v>13</v>
      </c>
      <c r="B47" s="46" t="s">
        <v>2</v>
      </c>
      <c r="C47" s="47">
        <v>46.787913338907721</v>
      </c>
      <c r="D47" s="47">
        <v>44.817741725153176</v>
      </c>
      <c r="E47" s="47">
        <v>51.410588411533418</v>
      </c>
      <c r="F47" s="47">
        <v>50.043756463406154</v>
      </c>
      <c r="G47" s="47">
        <v>48.21126288500723</v>
      </c>
      <c r="H47" s="47">
        <v>48.012262155499208</v>
      </c>
      <c r="I47" s="47">
        <v>51.172578267489499</v>
      </c>
      <c r="J47" s="47">
        <v>37.801293822871969</v>
      </c>
      <c r="K47" s="47">
        <v>40.423957095706776</v>
      </c>
      <c r="L47" s="47">
        <v>46.894111491583288</v>
      </c>
      <c r="M47" s="47">
        <v>38.704276536431365</v>
      </c>
      <c r="N47" s="47">
        <v>37.657887576659874</v>
      </c>
      <c r="O47" s="47">
        <v>41.141360435975464</v>
      </c>
      <c r="P47" s="47">
        <v>46.007253768450049</v>
      </c>
      <c r="Q47" s="47">
        <v>48.700781534306657</v>
      </c>
      <c r="R47" s="47">
        <v>41.862273612751927</v>
      </c>
      <c r="S47" s="47">
        <v>39.102635752506316</v>
      </c>
    </row>
    <row r="48" spans="1:19" x14ac:dyDescent="0.25">
      <c r="A48" s="42"/>
      <c r="B48" s="42" t="s">
        <v>3</v>
      </c>
      <c r="C48" s="43">
        <v>38.951059141147482</v>
      </c>
      <c r="D48" s="43">
        <v>21.315588865619482</v>
      </c>
      <c r="E48" s="43">
        <v>17.861285110379761</v>
      </c>
      <c r="F48" s="43">
        <v>31.162136230511383</v>
      </c>
      <c r="G48" s="43">
        <v>30.373280622045701</v>
      </c>
      <c r="H48" s="43">
        <v>47.694195686866344</v>
      </c>
      <c r="I48" s="43">
        <v>56.636414606219219</v>
      </c>
      <c r="J48" s="43">
        <v>38.730554539807279</v>
      </c>
      <c r="K48" s="43">
        <v>38.974166654552434</v>
      </c>
      <c r="L48" s="43">
        <v>48.63935447006164</v>
      </c>
      <c r="M48" s="43">
        <v>33.203837800726376</v>
      </c>
      <c r="N48" s="43">
        <v>36.471968646471439</v>
      </c>
      <c r="O48" s="43">
        <v>35.308366965224685</v>
      </c>
      <c r="P48" s="43">
        <v>43.707391060107533</v>
      </c>
      <c r="Q48" s="43">
        <v>69.32312833400961</v>
      </c>
      <c r="R48" s="43">
        <v>50.348186198259306</v>
      </c>
      <c r="S48" s="43">
        <v>46.769571863510265</v>
      </c>
    </row>
    <row r="49" spans="1:19" x14ac:dyDescent="0.25">
      <c r="A49" s="42"/>
      <c r="B49" s="42" t="s">
        <v>4</v>
      </c>
      <c r="C49" s="43">
        <v>78.163536862440878</v>
      </c>
      <c r="D49" s="43">
        <v>83.034238133375197</v>
      </c>
      <c r="E49" s="43">
        <v>72.898426622675643</v>
      </c>
      <c r="F49" s="43">
        <v>60.278189073649443</v>
      </c>
      <c r="G49" s="43">
        <v>63.349808285397913</v>
      </c>
      <c r="H49" s="43">
        <v>63.115018356278242</v>
      </c>
      <c r="I49" s="43">
        <v>63.177873923964192</v>
      </c>
      <c r="J49" s="43">
        <v>44.400711010133328</v>
      </c>
      <c r="K49" s="43">
        <v>55.296728864912623</v>
      </c>
      <c r="L49" s="43">
        <v>61.993459010764965</v>
      </c>
      <c r="M49" s="43">
        <v>51.535257969650893</v>
      </c>
      <c r="N49" s="43">
        <v>66.467656712881933</v>
      </c>
      <c r="O49" s="43">
        <v>68.701071491908706</v>
      </c>
      <c r="P49" s="43">
        <v>53.433493054282188</v>
      </c>
      <c r="Q49" s="43">
        <v>59.265584720039058</v>
      </c>
      <c r="R49" s="43">
        <v>67.48141565052282</v>
      </c>
      <c r="S49" s="43">
        <v>58.540232427476965</v>
      </c>
    </row>
    <row r="50" spans="1:19" x14ac:dyDescent="0.25">
      <c r="A50" s="42"/>
      <c r="B50" s="42" t="s">
        <v>5</v>
      </c>
      <c r="C50" s="43">
        <v>52.632878730551468</v>
      </c>
      <c r="D50" s="43">
        <v>62.944312089258212</v>
      </c>
      <c r="E50" s="43">
        <v>70.648568071458683</v>
      </c>
      <c r="F50" s="43">
        <v>72.515688477881156</v>
      </c>
      <c r="G50" s="43">
        <v>68.688046051796604</v>
      </c>
      <c r="H50" s="43">
        <v>77.79584370651213</v>
      </c>
      <c r="I50" s="43">
        <v>66.811895764632396</v>
      </c>
      <c r="J50" s="43">
        <v>61.991313426747382</v>
      </c>
      <c r="K50" s="43">
        <v>57.888537580907219</v>
      </c>
      <c r="L50" s="43">
        <v>55.150900322930539</v>
      </c>
      <c r="M50" s="43">
        <v>48.953877461750515</v>
      </c>
      <c r="N50" s="43">
        <v>50.452693829232153</v>
      </c>
      <c r="O50" s="43">
        <v>57.803181675910118</v>
      </c>
      <c r="P50" s="43">
        <v>49.646828593090689</v>
      </c>
      <c r="Q50" s="43">
        <v>64.098588378227987</v>
      </c>
      <c r="R50" s="43">
        <v>45.820938325473811</v>
      </c>
      <c r="S50" s="43">
        <v>34.446491360265064</v>
      </c>
    </row>
    <row r="51" spans="1:19" x14ac:dyDescent="0.25">
      <c r="A51" s="42"/>
      <c r="B51" s="42" t="s">
        <v>6</v>
      </c>
      <c r="C51" s="43">
        <v>90.188840864012761</v>
      </c>
      <c r="D51" s="43">
        <v>79.118021914207532</v>
      </c>
      <c r="E51" s="43">
        <v>92.878060700327865</v>
      </c>
      <c r="F51" s="43">
        <v>91.385586517927692</v>
      </c>
      <c r="G51" s="43">
        <v>91.193117789801775</v>
      </c>
      <c r="H51" s="43">
        <v>85.107272467412969</v>
      </c>
      <c r="I51" s="43">
        <v>84.981929103777375</v>
      </c>
      <c r="J51" s="43">
        <v>64.812602298281718</v>
      </c>
      <c r="K51" s="43">
        <v>71.076085549731431</v>
      </c>
      <c r="L51" s="43">
        <v>91.380525702740101</v>
      </c>
      <c r="M51" s="43">
        <v>84.911904686859771</v>
      </c>
      <c r="N51" s="43">
        <v>85.095083729378103</v>
      </c>
      <c r="O51" s="43">
        <v>86.375355549176689</v>
      </c>
      <c r="P51" s="43">
        <v>100</v>
      </c>
      <c r="Q51" s="43">
        <v>81.275762843787859</v>
      </c>
      <c r="R51" s="43">
        <v>100</v>
      </c>
      <c r="S51" s="43">
        <v>100</v>
      </c>
    </row>
    <row r="52" spans="1:19" x14ac:dyDescent="0.25">
      <c r="A52" s="42"/>
      <c r="B52" s="42" t="s">
        <v>7</v>
      </c>
      <c r="C52" s="43">
        <v>80.166393940561605</v>
      </c>
      <c r="D52" s="43">
        <v>74.184823443629227</v>
      </c>
      <c r="E52" s="43">
        <v>75.242130228505431</v>
      </c>
      <c r="F52" s="43">
        <v>75.785457413083492</v>
      </c>
      <c r="G52" s="43">
        <v>67.372818188409951</v>
      </c>
      <c r="H52" s="43">
        <v>83.248186154681605</v>
      </c>
      <c r="I52" s="43">
        <v>74.697145257392279</v>
      </c>
      <c r="J52" s="43">
        <v>63.998687726270397</v>
      </c>
      <c r="K52" s="43">
        <v>70.894948457939748</v>
      </c>
      <c r="L52" s="43">
        <v>64.57021618551488</v>
      </c>
      <c r="M52" s="43">
        <v>62.10770384478672</v>
      </c>
      <c r="N52" s="43">
        <v>57.126593568312266</v>
      </c>
      <c r="O52" s="43">
        <v>63.786291017608264</v>
      </c>
      <c r="P52" s="43">
        <v>72.15937884449805</v>
      </c>
      <c r="Q52" s="43">
        <v>68.416776376909667</v>
      </c>
      <c r="R52" s="43">
        <v>56.019318899364833</v>
      </c>
      <c r="S52" s="43">
        <v>48.77686886535767</v>
      </c>
    </row>
    <row r="53" spans="1:19" x14ac:dyDescent="0.25">
      <c r="A53" s="42"/>
      <c r="B53" s="42" t="s">
        <v>8</v>
      </c>
      <c r="C53" s="43">
        <v>18.731213255530822</v>
      </c>
      <c r="D53" s="43">
        <v>15.050316301844195</v>
      </c>
      <c r="E53" s="43">
        <v>31.650387494764249</v>
      </c>
      <c r="F53" s="43">
        <v>23.870765963663501</v>
      </c>
      <c r="G53" s="43">
        <v>37.979342288779947</v>
      </c>
      <c r="H53" s="43">
        <v>24.803775974528445</v>
      </c>
      <c r="I53" s="43">
        <v>22.763896957231676</v>
      </c>
      <c r="J53" s="43">
        <v>13.773001435684446</v>
      </c>
      <c r="K53" s="43">
        <v>9.6603399539087675</v>
      </c>
      <c r="L53" s="43">
        <v>5.9499552778190017</v>
      </c>
      <c r="M53" s="43">
        <v>7.7898567101222618</v>
      </c>
      <c r="N53" s="43">
        <v>11.833756045318527</v>
      </c>
      <c r="O53" s="43">
        <v>5.7841156501833453</v>
      </c>
      <c r="P53" s="43">
        <v>15.278068837813564</v>
      </c>
      <c r="Q53" s="43">
        <v>15.119984314149487</v>
      </c>
      <c r="R53" s="43">
        <v>15.50419256580588</v>
      </c>
      <c r="S53" s="43">
        <v>12.614342853579984</v>
      </c>
    </row>
    <row r="54" spans="1:19" x14ac:dyDescent="0.25">
      <c r="A54" s="42"/>
      <c r="B54" s="42" t="s">
        <v>9</v>
      </c>
      <c r="C54" s="43">
        <v>22.719308985884794</v>
      </c>
      <c r="D54" s="43">
        <v>14.062473857539626</v>
      </c>
      <c r="E54" s="43">
        <v>21.935773737240265</v>
      </c>
      <c r="F54" s="43">
        <v>24.933530444866392</v>
      </c>
      <c r="G54" s="43">
        <v>7.5392073870126959</v>
      </c>
      <c r="H54" s="43">
        <v>13.207442539912902</v>
      </c>
      <c r="I54" s="43">
        <v>24.029940165034507</v>
      </c>
      <c r="J54" s="43">
        <v>6.2974739690311203</v>
      </c>
      <c r="K54" s="43">
        <v>17.13535222668466</v>
      </c>
      <c r="L54" s="43">
        <v>29.621213759134545</v>
      </c>
      <c r="M54" s="43">
        <v>22.433240582968018</v>
      </c>
      <c r="N54" s="43">
        <v>5.5057356413409879</v>
      </c>
      <c r="O54" s="43">
        <v>12.158390699497094</v>
      </c>
      <c r="P54" s="43">
        <v>13.072160450486049</v>
      </c>
      <c r="Q54" s="43">
        <v>16.344219206577584</v>
      </c>
      <c r="R54" s="43">
        <v>17.36694516286348</v>
      </c>
      <c r="S54" s="43">
        <v>5.3943409868694463</v>
      </c>
    </row>
    <row r="55" spans="1:19" x14ac:dyDescent="0.25">
      <c r="A55" s="42"/>
      <c r="B55" s="42" t="s">
        <v>10</v>
      </c>
      <c r="C55" s="43">
        <v>5.5047011907009278</v>
      </c>
      <c r="D55" s="43">
        <v>8.5034831622287683</v>
      </c>
      <c r="E55" s="43">
        <v>0</v>
      </c>
      <c r="F55" s="43">
        <v>10.373470006702206</v>
      </c>
      <c r="G55" s="43">
        <v>30.628831147361979</v>
      </c>
      <c r="H55" s="43">
        <v>22.559044108818362</v>
      </c>
      <c r="I55" s="43">
        <v>27.157825002224335</v>
      </c>
      <c r="J55" s="43">
        <v>13.870875740088746</v>
      </c>
      <c r="K55" s="43">
        <v>12.674308448692912</v>
      </c>
      <c r="L55" s="43">
        <v>12.415143984906459</v>
      </c>
      <c r="M55" s="43">
        <v>7.5967553921333861</v>
      </c>
      <c r="N55" s="43">
        <v>15.606395834317588</v>
      </c>
      <c r="O55" s="43">
        <v>15.559516917304773</v>
      </c>
      <c r="P55" s="43">
        <v>20.361480886511764</v>
      </c>
      <c r="Q55" s="43">
        <v>23.571976038114521</v>
      </c>
      <c r="R55" s="43">
        <v>14.228084242054059</v>
      </c>
      <c r="S55" s="43">
        <v>6.1466679904813439</v>
      </c>
    </row>
    <row r="56" spans="1:19" x14ac:dyDescent="0.25">
      <c r="A56" s="42"/>
      <c r="B56" s="42" t="s">
        <v>11</v>
      </c>
      <c r="C56" s="43">
        <v>57.980246935527276</v>
      </c>
      <c r="D56" s="43">
        <v>52.266247806478702</v>
      </c>
      <c r="E56" s="43">
        <v>58.216237235068633</v>
      </c>
      <c r="F56" s="43">
        <v>45.673172110372384</v>
      </c>
      <c r="G56" s="43">
        <v>49.961229254515004</v>
      </c>
      <c r="H56" s="43">
        <v>45.400774417650865</v>
      </c>
      <c r="I56" s="43">
        <v>56.379837061425178</v>
      </c>
      <c r="J56" s="43">
        <v>43.574183788490792</v>
      </c>
      <c r="K56" s="43">
        <v>37.262975647254073</v>
      </c>
      <c r="L56" s="43">
        <v>44.251920099280376</v>
      </c>
      <c r="M56" s="43">
        <v>14.819845109727705</v>
      </c>
      <c r="N56" s="43">
        <v>32.950778185179274</v>
      </c>
      <c r="O56" s="43">
        <v>34.281747503347084</v>
      </c>
      <c r="P56" s="43">
        <v>49.390885445721381</v>
      </c>
      <c r="Q56" s="43">
        <v>56.726506650528087</v>
      </c>
      <c r="R56" s="43">
        <v>30.907048550430748</v>
      </c>
      <c r="S56" s="43">
        <v>37.146422420823747</v>
      </c>
    </row>
    <row r="57" spans="1:19" x14ac:dyDescent="0.25">
      <c r="A57" s="7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x14ac:dyDescent="0.25">
      <c r="A58" s="8"/>
      <c r="B58" s="8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5">
      <c r="A59" s="8"/>
      <c r="B59" s="8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5">
      <c r="A60" s="8"/>
      <c r="B60" s="8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5">
      <c r="A61" s="8"/>
      <c r="B61" s="8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5">
      <c r="A62" s="8"/>
      <c r="B62" s="8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18.75" x14ac:dyDescent="0.3">
      <c r="A63" s="11" t="s">
        <v>32</v>
      </c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20" x14ac:dyDescent="0.25">
      <c r="A65" s="12" t="s">
        <v>41</v>
      </c>
      <c r="B65"/>
      <c r="C65" s="12" t="s">
        <v>16</v>
      </c>
      <c r="D65" s="12" t="s">
        <v>17</v>
      </c>
      <c r="E65" s="12" t="s">
        <v>18</v>
      </c>
      <c r="F65" s="12" t="s">
        <v>19</v>
      </c>
      <c r="G65" s="12" t="s">
        <v>20</v>
      </c>
      <c r="H65" s="12" t="s">
        <v>21</v>
      </c>
      <c r="I65" s="12" t="s">
        <v>22</v>
      </c>
      <c r="J65" s="12" t="s">
        <v>23</v>
      </c>
      <c r="K65" s="12" t="s">
        <v>24</v>
      </c>
      <c r="L65" s="12" t="s">
        <v>25</v>
      </c>
      <c r="M65" s="12" t="s">
        <v>26</v>
      </c>
      <c r="N65" s="12" t="s">
        <v>27</v>
      </c>
      <c r="O65" s="12" t="s">
        <v>28</v>
      </c>
      <c r="P65" s="12" t="s">
        <v>29</v>
      </c>
      <c r="Q65" s="12" t="s">
        <v>30</v>
      </c>
      <c r="R65" s="12" t="s">
        <v>31</v>
      </c>
    </row>
    <row r="66" spans="1:20" x14ac:dyDescent="0.25">
      <c r="A66" s="12" t="s">
        <v>33</v>
      </c>
      <c r="B66" s="12" t="s">
        <v>2</v>
      </c>
      <c r="C66" s="13">
        <v>156500</v>
      </c>
      <c r="D66" s="13">
        <v>161600</v>
      </c>
      <c r="E66" s="13">
        <v>169800</v>
      </c>
      <c r="F66" s="13">
        <v>177500</v>
      </c>
      <c r="G66" s="13">
        <v>179100</v>
      </c>
      <c r="H66" s="13">
        <v>168000</v>
      </c>
      <c r="I66" s="13">
        <v>167400</v>
      </c>
      <c r="J66" s="13">
        <v>167400</v>
      </c>
      <c r="K66" s="13">
        <v>169100</v>
      </c>
      <c r="L66" s="13">
        <v>175000</v>
      </c>
      <c r="M66" s="13">
        <v>177800</v>
      </c>
      <c r="N66" s="13">
        <v>183700</v>
      </c>
      <c r="O66" s="13">
        <v>190600</v>
      </c>
      <c r="P66" s="13">
        <v>194000</v>
      </c>
      <c r="Q66" s="13">
        <v>198400</v>
      </c>
      <c r="R66" s="13">
        <v>201100</v>
      </c>
    </row>
    <row r="67" spans="1:20" x14ac:dyDescent="0.25">
      <c r="A67"/>
      <c r="B67" s="12" t="s">
        <v>34</v>
      </c>
      <c r="C67" s="13">
        <v>11900</v>
      </c>
      <c r="D67" s="13">
        <v>12100</v>
      </c>
      <c r="E67" s="13">
        <v>14500</v>
      </c>
      <c r="F67" s="13">
        <v>16700</v>
      </c>
      <c r="G67" s="13">
        <v>17200</v>
      </c>
      <c r="H67" s="13">
        <v>17000</v>
      </c>
      <c r="I67" s="13">
        <v>14600</v>
      </c>
      <c r="J67" s="13">
        <v>15000</v>
      </c>
      <c r="K67" s="13">
        <v>17300</v>
      </c>
      <c r="L67" s="13">
        <v>19300</v>
      </c>
      <c r="M67" s="13">
        <v>17100</v>
      </c>
      <c r="N67" s="13">
        <v>17200</v>
      </c>
      <c r="O67" s="13">
        <v>19500</v>
      </c>
      <c r="P67" s="13">
        <v>19700</v>
      </c>
      <c r="Q67" s="13">
        <v>20100</v>
      </c>
      <c r="R67" s="13">
        <v>22000</v>
      </c>
    </row>
    <row r="68" spans="1:20" x14ac:dyDescent="0.25">
      <c r="A68"/>
      <c r="B68" s="12" t="s">
        <v>4</v>
      </c>
      <c r="C68" s="13">
        <v>24800</v>
      </c>
      <c r="D68" s="13">
        <v>28100</v>
      </c>
      <c r="E68" s="13">
        <v>29800</v>
      </c>
      <c r="F68" s="13">
        <v>31100</v>
      </c>
      <c r="G68" s="13">
        <v>35700</v>
      </c>
      <c r="H68" s="13">
        <v>34800</v>
      </c>
      <c r="I68" s="13">
        <v>35300</v>
      </c>
      <c r="J68" s="13">
        <v>35700</v>
      </c>
      <c r="K68" s="13">
        <v>36500</v>
      </c>
      <c r="L68" s="13">
        <v>37000</v>
      </c>
      <c r="M68" s="13">
        <v>38500</v>
      </c>
      <c r="N68" s="13">
        <v>41800</v>
      </c>
      <c r="O68" s="13">
        <v>44500</v>
      </c>
      <c r="P68" s="13">
        <v>44600</v>
      </c>
      <c r="Q68" s="13">
        <v>46900</v>
      </c>
      <c r="R68" s="13">
        <v>48900</v>
      </c>
    </row>
    <row r="69" spans="1:20" x14ac:dyDescent="0.25">
      <c r="A69"/>
      <c r="B69" s="12" t="s">
        <v>35</v>
      </c>
      <c r="C69" s="13">
        <v>25500</v>
      </c>
      <c r="D69" s="13">
        <v>25800</v>
      </c>
      <c r="E69" s="13">
        <v>26100</v>
      </c>
      <c r="F69" s="13">
        <v>28500</v>
      </c>
      <c r="G69" s="13">
        <v>29500</v>
      </c>
      <c r="H69" s="13">
        <v>29600</v>
      </c>
      <c r="I69" s="13">
        <v>29600</v>
      </c>
      <c r="J69" s="13">
        <v>26400</v>
      </c>
      <c r="K69" s="13">
        <v>26200</v>
      </c>
      <c r="L69" s="13">
        <v>27000</v>
      </c>
      <c r="M69" s="13">
        <v>26200</v>
      </c>
      <c r="N69" s="13">
        <v>27000</v>
      </c>
      <c r="O69" s="13">
        <v>28800</v>
      </c>
      <c r="P69" s="13">
        <v>29800</v>
      </c>
      <c r="Q69" s="13">
        <v>29000</v>
      </c>
      <c r="R69" s="13">
        <v>27700</v>
      </c>
    </row>
    <row r="70" spans="1:20" x14ac:dyDescent="0.25">
      <c r="A70"/>
      <c r="B70" s="12" t="s">
        <v>6</v>
      </c>
      <c r="C70" s="13">
        <v>11500</v>
      </c>
      <c r="D70" s="13">
        <v>12400</v>
      </c>
      <c r="E70" s="13">
        <v>12600</v>
      </c>
      <c r="F70" s="13">
        <v>12000</v>
      </c>
      <c r="G70" s="13">
        <v>10700</v>
      </c>
      <c r="H70" s="13">
        <v>9400</v>
      </c>
      <c r="I70" s="13">
        <v>8700</v>
      </c>
      <c r="J70" s="13">
        <v>7900</v>
      </c>
      <c r="K70" s="13">
        <v>7600</v>
      </c>
      <c r="L70" s="13">
        <v>6800</v>
      </c>
      <c r="M70" s="13">
        <v>7200</v>
      </c>
      <c r="N70" s="13">
        <v>7100</v>
      </c>
      <c r="O70" s="13">
        <v>8800</v>
      </c>
      <c r="P70" s="13">
        <v>10300</v>
      </c>
      <c r="Q70" s="13">
        <v>9500</v>
      </c>
      <c r="R70" s="13">
        <v>9500</v>
      </c>
    </row>
    <row r="71" spans="1:20" x14ac:dyDescent="0.25">
      <c r="A71"/>
      <c r="B71" s="12" t="s">
        <v>36</v>
      </c>
      <c r="C71" s="13">
        <v>30000</v>
      </c>
      <c r="D71" s="13">
        <v>32300</v>
      </c>
      <c r="E71" s="13">
        <v>33600</v>
      </c>
      <c r="F71" s="13">
        <v>36600</v>
      </c>
      <c r="G71" s="13">
        <v>35400</v>
      </c>
      <c r="H71" s="13">
        <v>32600</v>
      </c>
      <c r="I71" s="13">
        <v>34300</v>
      </c>
      <c r="J71" s="13">
        <v>36800</v>
      </c>
      <c r="K71" s="13">
        <v>36000</v>
      </c>
      <c r="L71" s="13">
        <v>39100</v>
      </c>
      <c r="M71" s="13">
        <v>41100</v>
      </c>
      <c r="N71" s="13">
        <v>42200</v>
      </c>
      <c r="O71" s="13">
        <v>41800</v>
      </c>
      <c r="P71" s="13">
        <v>42400</v>
      </c>
      <c r="Q71" s="13">
        <v>46500</v>
      </c>
      <c r="R71" s="13">
        <v>46300</v>
      </c>
    </row>
    <row r="72" spans="1:20" ht="15" customHeight="1" x14ac:dyDescent="0.25">
      <c r="A72"/>
      <c r="B72" s="12" t="s">
        <v>8</v>
      </c>
      <c r="C72" s="13">
        <v>7200</v>
      </c>
      <c r="D72" s="13">
        <v>8100</v>
      </c>
      <c r="E72" s="13">
        <v>8200</v>
      </c>
      <c r="F72" s="13">
        <v>7300</v>
      </c>
      <c r="G72" s="13">
        <v>6600</v>
      </c>
      <c r="H72" s="13">
        <v>6600</v>
      </c>
      <c r="I72" s="13">
        <v>7500</v>
      </c>
      <c r="J72" s="13">
        <v>7900</v>
      </c>
      <c r="K72" s="13">
        <v>7500</v>
      </c>
      <c r="L72" s="13">
        <v>6600</v>
      </c>
      <c r="M72" s="13">
        <v>6900</v>
      </c>
      <c r="N72" s="13">
        <v>6500</v>
      </c>
      <c r="O72" s="13">
        <v>6200</v>
      </c>
      <c r="P72" s="13">
        <v>5700</v>
      </c>
      <c r="Q72" s="13">
        <v>5500</v>
      </c>
      <c r="R72" s="13">
        <v>6000</v>
      </c>
    </row>
    <row r="73" spans="1:20" x14ac:dyDescent="0.25">
      <c r="A73"/>
      <c r="B73" s="12" t="s">
        <v>37</v>
      </c>
      <c r="C73" s="13">
        <v>21500</v>
      </c>
      <c r="D73" s="13">
        <v>20800</v>
      </c>
      <c r="E73" s="13">
        <v>22200</v>
      </c>
      <c r="F73" s="13">
        <v>21300</v>
      </c>
      <c r="G73" s="13">
        <v>22100</v>
      </c>
      <c r="H73" s="13">
        <v>19000</v>
      </c>
      <c r="I73" s="13">
        <v>20000</v>
      </c>
      <c r="J73" s="13">
        <v>20500</v>
      </c>
      <c r="K73" s="13">
        <v>19200</v>
      </c>
      <c r="L73" s="13">
        <v>19600</v>
      </c>
      <c r="M73" s="13">
        <v>19800</v>
      </c>
      <c r="N73" s="13">
        <v>20400</v>
      </c>
      <c r="O73" s="13">
        <v>19600</v>
      </c>
      <c r="P73" s="13">
        <v>20300</v>
      </c>
      <c r="Q73" s="13">
        <v>20900</v>
      </c>
      <c r="R73" s="13">
        <v>19900</v>
      </c>
    </row>
    <row r="74" spans="1:20" x14ac:dyDescent="0.25">
      <c r="A74"/>
      <c r="B74" s="12" t="s">
        <v>10</v>
      </c>
      <c r="C74" s="13">
        <v>9800</v>
      </c>
      <c r="D74" s="13">
        <v>9400</v>
      </c>
      <c r="E74" s="13">
        <v>9600</v>
      </c>
      <c r="F74" s="13">
        <v>9700</v>
      </c>
      <c r="G74" s="13">
        <v>9300</v>
      </c>
      <c r="H74" s="13">
        <v>8400</v>
      </c>
      <c r="I74" s="13">
        <v>7500</v>
      </c>
      <c r="J74" s="13">
        <v>7900</v>
      </c>
      <c r="K74" s="13">
        <v>7800</v>
      </c>
      <c r="L74" s="13">
        <v>8400</v>
      </c>
      <c r="M74" s="13">
        <v>8200</v>
      </c>
      <c r="N74" s="13">
        <v>8900</v>
      </c>
      <c r="O74" s="13">
        <v>9100</v>
      </c>
      <c r="P74" s="13">
        <v>9900</v>
      </c>
      <c r="Q74" s="13">
        <v>9600</v>
      </c>
      <c r="R74" s="13">
        <v>9900</v>
      </c>
    </row>
    <row r="75" spans="1:20" x14ac:dyDescent="0.25">
      <c r="A75"/>
      <c r="B75" s="12" t="s">
        <v>11</v>
      </c>
      <c r="C75" s="13">
        <v>14400</v>
      </c>
      <c r="D75" s="13">
        <v>12500</v>
      </c>
      <c r="E75" s="13">
        <v>13200</v>
      </c>
      <c r="F75" s="13">
        <v>14300</v>
      </c>
      <c r="G75" s="13">
        <v>12600</v>
      </c>
      <c r="H75" s="13">
        <v>10600</v>
      </c>
      <c r="I75" s="13">
        <v>9900</v>
      </c>
      <c r="J75" s="13">
        <v>9400</v>
      </c>
      <c r="K75" s="13">
        <v>11100</v>
      </c>
      <c r="L75" s="13">
        <v>11200</v>
      </c>
      <c r="M75" s="13">
        <v>12800</v>
      </c>
      <c r="N75" s="13">
        <v>12500</v>
      </c>
      <c r="O75" s="13">
        <v>12300</v>
      </c>
      <c r="P75" s="13">
        <v>11300</v>
      </c>
      <c r="Q75" s="13">
        <v>10300</v>
      </c>
      <c r="R75" s="13">
        <v>10800</v>
      </c>
    </row>
    <row r="76" spans="1:20" x14ac:dyDescent="0.25">
      <c r="A76" s="12" t="s">
        <v>12</v>
      </c>
      <c r="B76" s="12" t="s">
        <v>2</v>
      </c>
      <c r="C76" s="13">
        <v>82700</v>
      </c>
      <c r="D76" s="13">
        <v>85800</v>
      </c>
      <c r="E76" s="13">
        <v>92100</v>
      </c>
      <c r="F76" s="13">
        <v>96600</v>
      </c>
      <c r="G76" s="13">
        <v>97100</v>
      </c>
      <c r="H76" s="13">
        <v>88200</v>
      </c>
      <c r="I76" s="13">
        <v>87100</v>
      </c>
      <c r="J76" s="13">
        <v>87000</v>
      </c>
      <c r="K76" s="13">
        <v>88000</v>
      </c>
      <c r="L76" s="13">
        <v>91200</v>
      </c>
      <c r="M76" s="13">
        <v>92800</v>
      </c>
      <c r="N76" s="13">
        <v>96200</v>
      </c>
      <c r="O76" s="13">
        <v>101300</v>
      </c>
      <c r="P76" s="13">
        <v>103900</v>
      </c>
      <c r="Q76" s="13">
        <v>106900</v>
      </c>
      <c r="R76" s="13">
        <v>108200</v>
      </c>
    </row>
    <row r="77" spans="1:20" x14ac:dyDescent="0.25">
      <c r="A77"/>
      <c r="B77" s="12" t="s">
        <v>34</v>
      </c>
      <c r="C77" s="13">
        <v>8200</v>
      </c>
      <c r="D77" s="13">
        <v>8800</v>
      </c>
      <c r="E77" s="13">
        <v>10300</v>
      </c>
      <c r="F77" s="13">
        <v>11700</v>
      </c>
      <c r="G77" s="13">
        <v>11500</v>
      </c>
      <c r="H77" s="13">
        <v>11200</v>
      </c>
      <c r="I77" s="13">
        <v>9600</v>
      </c>
      <c r="J77" s="13">
        <v>9200</v>
      </c>
      <c r="K77" s="13">
        <v>10600</v>
      </c>
      <c r="L77" s="13">
        <v>12100</v>
      </c>
      <c r="M77" s="13">
        <v>10800</v>
      </c>
      <c r="N77" s="13">
        <v>10800</v>
      </c>
      <c r="O77" s="13">
        <v>12900</v>
      </c>
      <c r="P77" s="13">
        <v>13500</v>
      </c>
      <c r="Q77" s="13">
        <v>12000</v>
      </c>
      <c r="R77" s="13">
        <v>13000</v>
      </c>
      <c r="T77" s="1">
        <f>R77/$R$76*100</f>
        <v>12.014787430683919</v>
      </c>
    </row>
    <row r="78" spans="1:20" x14ac:dyDescent="0.25">
      <c r="A78"/>
      <c r="B78" s="12" t="s">
        <v>4</v>
      </c>
      <c r="C78" s="13">
        <v>11600</v>
      </c>
      <c r="D78" s="13">
        <v>13200</v>
      </c>
      <c r="E78" s="13">
        <v>14300</v>
      </c>
      <c r="F78" s="13">
        <v>15200</v>
      </c>
      <c r="G78" s="13">
        <v>17300</v>
      </c>
      <c r="H78" s="13">
        <v>15600</v>
      </c>
      <c r="I78" s="13">
        <v>14100</v>
      </c>
      <c r="J78" s="13">
        <v>14500</v>
      </c>
      <c r="K78" s="13">
        <v>14400</v>
      </c>
      <c r="L78" s="13">
        <v>15000</v>
      </c>
      <c r="M78" s="13">
        <v>15600</v>
      </c>
      <c r="N78" s="13">
        <v>16700</v>
      </c>
      <c r="O78" s="13">
        <v>18700</v>
      </c>
      <c r="P78" s="13">
        <v>18500</v>
      </c>
      <c r="Q78" s="13">
        <v>20100</v>
      </c>
      <c r="R78" s="13">
        <v>20500</v>
      </c>
      <c r="T78" s="1">
        <f t="shared" ref="T78:T85" si="0">R78/$R$76*100</f>
        <v>18.946395563770796</v>
      </c>
    </row>
    <row r="79" spans="1:20" x14ac:dyDescent="0.25">
      <c r="A79"/>
      <c r="B79" s="12" t="s">
        <v>35</v>
      </c>
      <c r="C79" s="13">
        <v>11000</v>
      </c>
      <c r="D79" s="13">
        <v>11200</v>
      </c>
      <c r="E79" s="13">
        <v>10300</v>
      </c>
      <c r="F79" s="13">
        <v>11100</v>
      </c>
      <c r="G79" s="13">
        <v>11200</v>
      </c>
      <c r="H79" s="13">
        <v>11500</v>
      </c>
      <c r="I79" s="13">
        <v>12500</v>
      </c>
      <c r="J79" s="13">
        <v>11500</v>
      </c>
      <c r="K79" s="13">
        <v>11900</v>
      </c>
      <c r="L79" s="13">
        <v>12300</v>
      </c>
      <c r="M79" s="13">
        <v>11400</v>
      </c>
      <c r="N79" s="13">
        <v>12100</v>
      </c>
      <c r="O79" s="13">
        <v>13500</v>
      </c>
      <c r="P79" s="13">
        <v>13500</v>
      </c>
      <c r="Q79" s="13">
        <v>13100</v>
      </c>
      <c r="R79" s="13">
        <v>13700</v>
      </c>
      <c r="T79" s="1">
        <f t="shared" si="0"/>
        <v>12.66173752310536</v>
      </c>
    </row>
    <row r="80" spans="1:20" x14ac:dyDescent="0.25">
      <c r="A80"/>
      <c r="B80" s="12" t="s">
        <v>6</v>
      </c>
      <c r="C80" s="13">
        <v>1400</v>
      </c>
      <c r="D80" s="13">
        <v>1900</v>
      </c>
      <c r="E80" s="13">
        <v>2400</v>
      </c>
      <c r="F80" s="13">
        <v>1800</v>
      </c>
      <c r="G80" s="13">
        <v>2200</v>
      </c>
      <c r="H80" s="13">
        <v>1700</v>
      </c>
      <c r="I80" s="13">
        <v>1600</v>
      </c>
      <c r="J80" s="13">
        <v>1600</v>
      </c>
      <c r="K80" s="13">
        <v>1600</v>
      </c>
      <c r="L80" s="13">
        <v>1200</v>
      </c>
      <c r="M80" s="13">
        <v>1200</v>
      </c>
      <c r="N80" s="13">
        <v>1100</v>
      </c>
      <c r="O80" s="13">
        <v>1700</v>
      </c>
      <c r="P80" s="13">
        <v>2000</v>
      </c>
      <c r="Q80" s="13">
        <v>2200</v>
      </c>
      <c r="R80" s="13">
        <v>2000</v>
      </c>
      <c r="T80" s="1">
        <f t="shared" si="0"/>
        <v>1.8484288354898337</v>
      </c>
    </row>
    <row r="81" spans="1:20" x14ac:dyDescent="0.25">
      <c r="A81"/>
      <c r="B81" s="12" t="s">
        <v>36</v>
      </c>
      <c r="C81" s="13">
        <v>9900</v>
      </c>
      <c r="D81" s="13">
        <v>10900</v>
      </c>
      <c r="E81" s="13">
        <v>12300</v>
      </c>
      <c r="F81" s="13">
        <v>14000</v>
      </c>
      <c r="G81" s="13">
        <v>14000</v>
      </c>
      <c r="H81" s="13">
        <v>13100</v>
      </c>
      <c r="I81" s="13">
        <v>13300</v>
      </c>
      <c r="J81" s="13">
        <v>13200</v>
      </c>
      <c r="K81" s="13">
        <v>13400</v>
      </c>
      <c r="L81" s="13">
        <v>15000</v>
      </c>
      <c r="M81" s="13">
        <v>16600</v>
      </c>
      <c r="N81" s="13">
        <v>16600</v>
      </c>
      <c r="O81" s="13">
        <v>16800</v>
      </c>
      <c r="P81" s="13">
        <v>18000</v>
      </c>
      <c r="Q81" s="13">
        <v>20500</v>
      </c>
      <c r="R81" s="13">
        <v>19700</v>
      </c>
      <c r="T81" s="1">
        <f t="shared" si="0"/>
        <v>18.20702402957486</v>
      </c>
    </row>
    <row r="82" spans="1:20" x14ac:dyDescent="0.25">
      <c r="A82"/>
      <c r="B82" s="12" t="s">
        <v>8</v>
      </c>
      <c r="C82" s="13">
        <v>5600</v>
      </c>
      <c r="D82" s="13">
        <v>6300</v>
      </c>
      <c r="E82" s="13">
        <v>6600</v>
      </c>
      <c r="F82" s="13">
        <v>5900</v>
      </c>
      <c r="G82" s="13">
        <v>5300</v>
      </c>
      <c r="H82" s="13">
        <v>5400</v>
      </c>
      <c r="I82" s="13">
        <v>6100</v>
      </c>
      <c r="J82" s="13">
        <v>6900</v>
      </c>
      <c r="K82" s="13">
        <v>6300</v>
      </c>
      <c r="L82" s="13">
        <v>5100</v>
      </c>
      <c r="M82" s="13">
        <v>5500</v>
      </c>
      <c r="N82" s="13">
        <v>5500</v>
      </c>
      <c r="O82" s="13">
        <v>5000</v>
      </c>
      <c r="P82" s="13">
        <v>4600</v>
      </c>
      <c r="Q82" s="13">
        <v>4700</v>
      </c>
      <c r="R82" s="13">
        <v>5000</v>
      </c>
      <c r="T82" s="1">
        <f t="shared" si="0"/>
        <v>4.621072088724584</v>
      </c>
    </row>
    <row r="83" spans="1:20" x14ac:dyDescent="0.25">
      <c r="A83"/>
      <c r="B83" s="12" t="s">
        <v>37</v>
      </c>
      <c r="C83" s="13">
        <v>18800</v>
      </c>
      <c r="D83" s="13">
        <v>18400</v>
      </c>
      <c r="E83" s="13">
        <v>19800</v>
      </c>
      <c r="F83" s="13">
        <v>19200</v>
      </c>
      <c r="G83" s="13">
        <v>20300</v>
      </c>
      <c r="H83" s="13">
        <v>17200</v>
      </c>
      <c r="I83" s="13">
        <v>18200</v>
      </c>
      <c r="J83" s="13">
        <v>18300</v>
      </c>
      <c r="K83" s="13">
        <v>16800</v>
      </c>
      <c r="L83" s="13">
        <v>17100</v>
      </c>
      <c r="M83" s="13">
        <v>17600</v>
      </c>
      <c r="N83" s="13">
        <v>18600</v>
      </c>
      <c r="O83" s="13">
        <v>17200</v>
      </c>
      <c r="P83" s="13">
        <v>18100</v>
      </c>
      <c r="Q83" s="13">
        <v>19200</v>
      </c>
      <c r="R83" s="13">
        <v>18500</v>
      </c>
      <c r="T83" s="1">
        <f t="shared" si="0"/>
        <v>17.097966728280962</v>
      </c>
    </row>
    <row r="84" spans="1:20" x14ac:dyDescent="0.25">
      <c r="A84"/>
      <c r="B84" s="12" t="s">
        <v>10</v>
      </c>
      <c r="C84" s="13">
        <v>8900</v>
      </c>
      <c r="D84" s="13">
        <v>8700</v>
      </c>
      <c r="E84" s="13">
        <v>8900</v>
      </c>
      <c r="F84" s="13">
        <v>9100</v>
      </c>
      <c r="G84" s="13">
        <v>8600</v>
      </c>
      <c r="H84" s="13">
        <v>7500</v>
      </c>
      <c r="I84" s="13">
        <v>6700</v>
      </c>
      <c r="J84" s="13">
        <v>6900</v>
      </c>
      <c r="K84" s="13">
        <v>7100</v>
      </c>
      <c r="L84" s="13">
        <v>7400</v>
      </c>
      <c r="M84" s="13">
        <v>7300</v>
      </c>
      <c r="N84" s="13">
        <v>8200</v>
      </c>
      <c r="O84" s="13">
        <v>8400</v>
      </c>
      <c r="P84" s="13">
        <v>9000</v>
      </c>
      <c r="Q84" s="13">
        <v>8700</v>
      </c>
      <c r="R84" s="13">
        <v>9200</v>
      </c>
      <c r="T84" s="1">
        <f t="shared" si="0"/>
        <v>8.502772643253234</v>
      </c>
    </row>
    <row r="85" spans="1:20" x14ac:dyDescent="0.25">
      <c r="A85"/>
      <c r="B85" s="12" t="s">
        <v>11</v>
      </c>
      <c r="C85" s="13">
        <v>7100</v>
      </c>
      <c r="D85" s="13">
        <v>6500</v>
      </c>
      <c r="E85" s="13">
        <v>7300</v>
      </c>
      <c r="F85" s="13">
        <v>8500</v>
      </c>
      <c r="G85" s="13">
        <v>6700</v>
      </c>
      <c r="H85" s="13">
        <v>5100</v>
      </c>
      <c r="I85" s="13">
        <v>5100</v>
      </c>
      <c r="J85" s="13">
        <v>5000</v>
      </c>
      <c r="K85" s="13">
        <v>5900</v>
      </c>
      <c r="L85" s="13">
        <v>6100</v>
      </c>
      <c r="M85" s="13">
        <v>6800</v>
      </c>
      <c r="N85" s="13">
        <v>6700</v>
      </c>
      <c r="O85" s="13">
        <v>7100</v>
      </c>
      <c r="P85" s="13">
        <v>6600</v>
      </c>
      <c r="Q85" s="13">
        <v>6500</v>
      </c>
      <c r="R85" s="13">
        <v>6600</v>
      </c>
      <c r="T85" s="1">
        <f t="shared" si="0"/>
        <v>6.0998151571164509</v>
      </c>
    </row>
    <row r="86" spans="1:20" x14ac:dyDescent="0.25">
      <c r="A86" s="12" t="s">
        <v>13</v>
      </c>
      <c r="B86" s="12" t="s">
        <v>2</v>
      </c>
      <c r="C86" s="13">
        <v>73800</v>
      </c>
      <c r="D86" s="13">
        <v>75900</v>
      </c>
      <c r="E86" s="13">
        <v>77700</v>
      </c>
      <c r="F86" s="13">
        <v>80900</v>
      </c>
      <c r="G86" s="13">
        <v>82000</v>
      </c>
      <c r="H86" s="13">
        <v>79800</v>
      </c>
      <c r="I86" s="13">
        <v>80300</v>
      </c>
      <c r="J86" s="13">
        <v>80400</v>
      </c>
      <c r="K86" s="13">
        <v>81200</v>
      </c>
      <c r="L86" s="13">
        <v>83800</v>
      </c>
      <c r="M86" s="13">
        <v>85000</v>
      </c>
      <c r="N86" s="13">
        <v>87500</v>
      </c>
      <c r="O86" s="13">
        <v>89300</v>
      </c>
      <c r="P86" s="13">
        <v>90100</v>
      </c>
      <c r="Q86" s="13">
        <v>91600</v>
      </c>
      <c r="R86" s="13">
        <v>92900</v>
      </c>
      <c r="T86" s="1">
        <f>SUM(T77:T85)</f>
        <v>100.00000000000001</v>
      </c>
    </row>
    <row r="87" spans="1:20" x14ac:dyDescent="0.25">
      <c r="A87"/>
      <c r="B87" s="12" t="s">
        <v>34</v>
      </c>
      <c r="C87" s="13">
        <v>3700</v>
      </c>
      <c r="D87" s="13">
        <v>3300</v>
      </c>
      <c r="E87" s="13">
        <v>4300</v>
      </c>
      <c r="F87" s="13">
        <v>5000</v>
      </c>
      <c r="G87" s="13">
        <v>5700</v>
      </c>
      <c r="H87" s="13">
        <v>5800</v>
      </c>
      <c r="I87" s="13">
        <v>5000</v>
      </c>
      <c r="J87" s="13">
        <v>5800</v>
      </c>
      <c r="K87" s="13">
        <v>6600</v>
      </c>
      <c r="L87" s="13">
        <v>7100</v>
      </c>
      <c r="M87" s="13">
        <v>6300</v>
      </c>
      <c r="N87" s="13">
        <v>6500</v>
      </c>
      <c r="O87" s="13">
        <v>6600</v>
      </c>
      <c r="P87" s="13">
        <v>6200</v>
      </c>
      <c r="Q87" s="13">
        <v>8100</v>
      </c>
      <c r="R87" s="13">
        <v>9000</v>
      </c>
      <c r="T87" s="1">
        <f>R87/$R$86*100</f>
        <v>9.6878363832077508</v>
      </c>
    </row>
    <row r="88" spans="1:20" x14ac:dyDescent="0.25">
      <c r="A88"/>
      <c r="B88" s="12" t="s">
        <v>4</v>
      </c>
      <c r="C88" s="13">
        <v>13100</v>
      </c>
      <c r="D88" s="13">
        <v>14900</v>
      </c>
      <c r="E88" s="13">
        <v>15500</v>
      </c>
      <c r="F88" s="13">
        <v>15900</v>
      </c>
      <c r="G88" s="13">
        <v>18400</v>
      </c>
      <c r="H88" s="13">
        <v>19200</v>
      </c>
      <c r="I88" s="13">
        <v>21300</v>
      </c>
      <c r="J88" s="13">
        <v>21300</v>
      </c>
      <c r="K88" s="13">
        <v>22100</v>
      </c>
      <c r="L88" s="13">
        <v>22000</v>
      </c>
      <c r="M88" s="13">
        <v>22900</v>
      </c>
      <c r="N88" s="13">
        <v>25100</v>
      </c>
      <c r="O88" s="13">
        <v>25900</v>
      </c>
      <c r="P88" s="13">
        <v>26100</v>
      </c>
      <c r="Q88" s="13">
        <v>26800</v>
      </c>
      <c r="R88" s="13">
        <v>28400</v>
      </c>
      <c r="T88" s="1">
        <f t="shared" ref="T88:T95" si="1">R88/$R$86*100</f>
        <v>30.570505920344456</v>
      </c>
    </row>
    <row r="89" spans="1:20" x14ac:dyDescent="0.25">
      <c r="A89"/>
      <c r="B89" s="12" t="s">
        <v>35</v>
      </c>
      <c r="C89" s="13">
        <v>14400</v>
      </c>
      <c r="D89" s="13">
        <v>14700</v>
      </c>
      <c r="E89" s="13">
        <v>15900</v>
      </c>
      <c r="F89" s="13">
        <v>17400</v>
      </c>
      <c r="G89" s="13">
        <v>18300</v>
      </c>
      <c r="H89" s="13">
        <v>18100</v>
      </c>
      <c r="I89" s="13">
        <v>17100</v>
      </c>
      <c r="J89" s="13">
        <v>14800</v>
      </c>
      <c r="K89" s="13">
        <v>14300</v>
      </c>
      <c r="L89" s="13">
        <v>14800</v>
      </c>
      <c r="M89" s="13">
        <v>14900</v>
      </c>
      <c r="N89" s="13">
        <v>14900</v>
      </c>
      <c r="O89" s="13">
        <v>15300</v>
      </c>
      <c r="P89" s="13">
        <v>16300</v>
      </c>
      <c r="Q89" s="13">
        <v>15900</v>
      </c>
      <c r="R89" s="13">
        <v>14000</v>
      </c>
      <c r="T89" s="1">
        <f t="shared" si="1"/>
        <v>15.069967707212056</v>
      </c>
    </row>
    <row r="90" spans="1:20" x14ac:dyDescent="0.25">
      <c r="A90"/>
      <c r="B90" s="12" t="s">
        <v>6</v>
      </c>
      <c r="C90" s="13">
        <v>10000</v>
      </c>
      <c r="D90" s="13">
        <v>10500</v>
      </c>
      <c r="E90" s="13">
        <v>10200</v>
      </c>
      <c r="F90" s="13">
        <v>10200</v>
      </c>
      <c r="G90" s="13">
        <v>8400</v>
      </c>
      <c r="H90" s="13">
        <v>7700</v>
      </c>
      <c r="I90" s="13">
        <v>7100</v>
      </c>
      <c r="J90" s="13">
        <v>6300</v>
      </c>
      <c r="K90" s="13">
        <v>6000</v>
      </c>
      <c r="L90" s="13">
        <v>5600</v>
      </c>
      <c r="M90" s="13">
        <v>6000</v>
      </c>
      <c r="N90" s="13">
        <v>6000</v>
      </c>
      <c r="O90" s="13">
        <v>7100</v>
      </c>
      <c r="P90" s="13">
        <v>8200</v>
      </c>
      <c r="Q90" s="13">
        <v>7300</v>
      </c>
      <c r="R90" s="13">
        <v>7500</v>
      </c>
      <c r="T90" s="1">
        <f t="shared" si="1"/>
        <v>8.0731969860064581</v>
      </c>
    </row>
    <row r="91" spans="1:20" x14ac:dyDescent="0.25">
      <c r="A91"/>
      <c r="B91" s="12" t="s">
        <v>36</v>
      </c>
      <c r="C91" s="13">
        <v>20100</v>
      </c>
      <c r="D91" s="13">
        <v>21400</v>
      </c>
      <c r="E91" s="13">
        <v>21300</v>
      </c>
      <c r="F91" s="13">
        <v>22700</v>
      </c>
      <c r="G91" s="13">
        <v>21500</v>
      </c>
      <c r="H91" s="13">
        <v>19500</v>
      </c>
      <c r="I91" s="13">
        <v>21000</v>
      </c>
      <c r="J91" s="13">
        <v>23600</v>
      </c>
      <c r="K91" s="13">
        <v>22600</v>
      </c>
      <c r="L91" s="13">
        <v>24100</v>
      </c>
      <c r="M91" s="13">
        <v>24500</v>
      </c>
      <c r="N91" s="13">
        <v>25600</v>
      </c>
      <c r="O91" s="13">
        <v>25000</v>
      </c>
      <c r="P91" s="13">
        <v>24500</v>
      </c>
      <c r="Q91" s="13">
        <v>26100</v>
      </c>
      <c r="R91" s="13">
        <v>26600</v>
      </c>
      <c r="T91" s="1">
        <f t="shared" si="1"/>
        <v>28.632938643702904</v>
      </c>
    </row>
    <row r="92" spans="1:20" x14ac:dyDescent="0.25">
      <c r="A92"/>
      <c r="B92" s="12" t="s">
        <v>8</v>
      </c>
      <c r="C92" s="13">
        <v>1600</v>
      </c>
      <c r="D92" s="13">
        <v>1800</v>
      </c>
      <c r="E92" s="13">
        <v>1600</v>
      </c>
      <c r="F92" s="13">
        <v>1400</v>
      </c>
      <c r="G92" s="13">
        <v>1400</v>
      </c>
      <c r="H92" s="13">
        <v>1200</v>
      </c>
      <c r="I92" s="13">
        <v>1400</v>
      </c>
      <c r="J92" s="13">
        <v>1000</v>
      </c>
      <c r="K92" s="13">
        <v>1200</v>
      </c>
      <c r="L92" s="13">
        <v>1600</v>
      </c>
      <c r="M92" s="13">
        <v>1400</v>
      </c>
      <c r="N92" s="13">
        <v>1000</v>
      </c>
      <c r="O92" s="13">
        <v>1200</v>
      </c>
      <c r="P92" s="13">
        <v>1100</v>
      </c>
      <c r="Q92" s="13">
        <v>800</v>
      </c>
      <c r="R92" s="13">
        <v>1000</v>
      </c>
      <c r="T92" s="1">
        <f t="shared" si="1"/>
        <v>1.0764262648008611</v>
      </c>
    </row>
    <row r="93" spans="1:20" x14ac:dyDescent="0.25">
      <c r="A93"/>
      <c r="B93" s="12" t="s">
        <v>37</v>
      </c>
      <c r="C93" s="13">
        <v>2700</v>
      </c>
      <c r="D93" s="13">
        <v>2500</v>
      </c>
      <c r="E93" s="13">
        <v>2400</v>
      </c>
      <c r="F93" s="13">
        <v>2100</v>
      </c>
      <c r="G93" s="13">
        <v>1800</v>
      </c>
      <c r="H93" s="13">
        <v>1800</v>
      </c>
      <c r="I93" s="13">
        <v>1800</v>
      </c>
      <c r="J93" s="13">
        <v>2200</v>
      </c>
      <c r="K93" s="13">
        <v>2400</v>
      </c>
      <c r="L93" s="13">
        <v>2500</v>
      </c>
      <c r="M93" s="13">
        <v>2200</v>
      </c>
      <c r="N93" s="13">
        <v>1800</v>
      </c>
      <c r="O93" s="13">
        <v>2300</v>
      </c>
      <c r="P93" s="13">
        <v>2200</v>
      </c>
      <c r="Q93" s="13">
        <v>1800</v>
      </c>
      <c r="R93" s="13">
        <v>1500</v>
      </c>
      <c r="T93" s="1">
        <f t="shared" si="1"/>
        <v>1.6146393972012916</v>
      </c>
    </row>
    <row r="94" spans="1:20" x14ac:dyDescent="0.25">
      <c r="A94"/>
      <c r="B94" s="12" t="s">
        <v>10</v>
      </c>
      <c r="C94" s="13">
        <v>1000</v>
      </c>
      <c r="D94" s="13">
        <v>800</v>
      </c>
      <c r="E94" s="13">
        <v>700</v>
      </c>
      <c r="F94" s="13">
        <v>600</v>
      </c>
      <c r="G94" s="13">
        <v>700</v>
      </c>
      <c r="H94" s="13">
        <v>900</v>
      </c>
      <c r="I94" s="13">
        <v>800</v>
      </c>
      <c r="J94" s="13">
        <v>1000</v>
      </c>
      <c r="K94" s="13">
        <v>800</v>
      </c>
      <c r="L94" s="13">
        <v>1000</v>
      </c>
      <c r="M94" s="13">
        <v>900</v>
      </c>
      <c r="N94" s="13">
        <v>700</v>
      </c>
      <c r="O94" s="13">
        <v>700</v>
      </c>
      <c r="P94" s="13">
        <v>900</v>
      </c>
      <c r="Q94" s="13">
        <v>900</v>
      </c>
      <c r="R94" s="13">
        <v>700</v>
      </c>
      <c r="T94" s="1">
        <f t="shared" si="1"/>
        <v>0.75349838536060276</v>
      </c>
    </row>
    <row r="95" spans="1:20" x14ac:dyDescent="0.25">
      <c r="A95"/>
      <c r="B95" s="12" t="s">
        <v>11</v>
      </c>
      <c r="C95" s="13">
        <v>7200</v>
      </c>
      <c r="D95" s="13">
        <v>6100</v>
      </c>
      <c r="E95" s="13">
        <v>5900</v>
      </c>
      <c r="F95" s="13">
        <v>5700</v>
      </c>
      <c r="G95" s="13">
        <v>5800</v>
      </c>
      <c r="H95" s="13">
        <v>5500</v>
      </c>
      <c r="I95" s="13">
        <v>4800</v>
      </c>
      <c r="J95" s="13">
        <v>4400</v>
      </c>
      <c r="K95" s="13">
        <v>5200</v>
      </c>
      <c r="L95" s="13">
        <v>5200</v>
      </c>
      <c r="M95" s="13">
        <v>6000</v>
      </c>
      <c r="N95" s="13">
        <v>5800</v>
      </c>
      <c r="O95" s="13">
        <v>5200</v>
      </c>
      <c r="P95" s="13">
        <v>4800</v>
      </c>
      <c r="Q95" s="13">
        <v>3900</v>
      </c>
      <c r="R95" s="13">
        <v>4200</v>
      </c>
      <c r="T95" s="1">
        <f t="shared" si="1"/>
        <v>4.520990312163617</v>
      </c>
    </row>
    <row r="96" spans="1:20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T96" s="1">
        <f>SUM(T87:T95)</f>
        <v>99.999999999999986</v>
      </c>
    </row>
    <row r="97" spans="1:19" x14ac:dyDescent="0.25">
      <c r="A97" s="62" t="s">
        <v>38</v>
      </c>
      <c r="B97" s="62"/>
      <c r="C97" s="62"/>
      <c r="D97" s="62"/>
      <c r="E97" s="62"/>
      <c r="F97" s="62"/>
      <c r="G97" s="62"/>
      <c r="H97" s="62"/>
      <c r="I97" s="62"/>
      <c r="J97" s="62"/>
      <c r="K97"/>
      <c r="L97"/>
      <c r="M97"/>
      <c r="N97"/>
      <c r="O97"/>
      <c r="P97"/>
      <c r="Q97"/>
      <c r="R97"/>
      <c r="S97"/>
    </row>
    <row r="98" spans="1:19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/>
      <c r="L98"/>
      <c r="M98"/>
      <c r="N98"/>
      <c r="O98"/>
      <c r="P98"/>
      <c r="Q98"/>
      <c r="R98"/>
      <c r="S98"/>
    </row>
    <row r="99" spans="1:19" x14ac:dyDescent="0.25">
      <c r="A99" t="s">
        <v>39</v>
      </c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x14ac:dyDescent="0.25">
      <c r="A100" t="s">
        <v>40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</sheetData>
  <mergeCells count="2">
    <mergeCell ref="A97:J98"/>
    <mergeCell ref="A1:J1"/>
  </mergeCells>
  <pageMargins left="0.70866141732283472" right="0.70866141732283472" top="0.74803149606299213" bottom="0.74803149606299213" header="0.31496062992125984" footer="0.31496062992125984"/>
  <pageSetup paperSize="9" scale="53" fitToHeight="0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Z81"/>
  <sheetViews>
    <sheetView view="pageLayout" topLeftCell="A58" zoomScaleNormal="100" workbookViewId="0">
      <selection activeCell="L74" sqref="L74"/>
    </sheetView>
  </sheetViews>
  <sheetFormatPr defaultColWidth="9.28515625" defaultRowHeight="15" x14ac:dyDescent="0.25"/>
  <cols>
    <col min="1" max="1" width="29.28515625" style="1" bestFit="1" customWidth="1"/>
    <col min="2" max="16384" width="9.28515625" style="1"/>
  </cols>
  <sheetData>
    <row r="1" spans="1:26" s="4" customFormat="1" ht="21" x14ac:dyDescent="0.35">
      <c r="A1" s="63" t="str">
        <f>Frumgögn!A1</f>
        <v>1.2.1 - Kynjahlutföll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4.25" customHeight="1" x14ac:dyDescent="0.25">
      <c r="A3" s="64" t="s">
        <v>55</v>
      </c>
      <c r="B3" s="66">
        <v>2007</v>
      </c>
      <c r="C3" s="66"/>
      <c r="D3" s="66"/>
      <c r="E3" s="66">
        <v>2008</v>
      </c>
      <c r="F3" s="66"/>
      <c r="G3" s="66"/>
      <c r="H3" s="66">
        <v>2009</v>
      </c>
      <c r="I3" s="66"/>
      <c r="J3" s="66"/>
      <c r="K3" s="66">
        <v>2010</v>
      </c>
      <c r="L3" s="66"/>
      <c r="M3" s="66"/>
      <c r="N3" s="66">
        <v>2011</v>
      </c>
      <c r="O3" s="66"/>
      <c r="P3" s="66"/>
      <c r="Q3" s="66">
        <v>2012</v>
      </c>
      <c r="R3" s="66"/>
      <c r="S3" s="66"/>
      <c r="T3" s="66">
        <v>2013</v>
      </c>
      <c r="U3" s="66"/>
      <c r="V3" s="66"/>
    </row>
    <row r="4" spans="1:26" ht="8.25" customHeight="1" x14ac:dyDescent="0.2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6" ht="30" x14ac:dyDescent="0.25">
      <c r="A5" s="23" t="s">
        <v>1</v>
      </c>
      <c r="B5" s="24" t="s">
        <v>42</v>
      </c>
      <c r="C5" s="24" t="s">
        <v>43</v>
      </c>
      <c r="D5" s="24" t="s">
        <v>44</v>
      </c>
      <c r="E5" s="25" t="s">
        <v>42</v>
      </c>
      <c r="F5" s="25" t="s">
        <v>43</v>
      </c>
      <c r="G5" s="25" t="s">
        <v>44</v>
      </c>
      <c r="H5" s="24" t="s">
        <v>42</v>
      </c>
      <c r="I5" s="24" t="s">
        <v>43</v>
      </c>
      <c r="J5" s="24" t="s">
        <v>44</v>
      </c>
      <c r="K5" s="25" t="s">
        <v>42</v>
      </c>
      <c r="L5" s="25" t="s">
        <v>43</v>
      </c>
      <c r="M5" s="25" t="s">
        <v>44</v>
      </c>
      <c r="N5" s="24" t="s">
        <v>42</v>
      </c>
      <c r="O5" s="24" t="s">
        <v>43</v>
      </c>
      <c r="P5" s="24" t="s">
        <v>44</v>
      </c>
      <c r="Q5" s="26" t="s">
        <v>42</v>
      </c>
      <c r="R5" s="26" t="s">
        <v>43</v>
      </c>
      <c r="S5" s="26" t="s">
        <v>44</v>
      </c>
      <c r="T5" s="24" t="s">
        <v>42</v>
      </c>
      <c r="U5" s="24" t="s">
        <v>43</v>
      </c>
      <c r="V5" s="24" t="s">
        <v>44</v>
      </c>
    </row>
    <row r="6" spans="1:26" ht="15" customHeight="1" x14ac:dyDescent="0.25">
      <c r="A6" s="22" t="s">
        <v>47</v>
      </c>
      <c r="B6" s="31">
        <f>Frumgögn!G6</f>
        <v>7.9081575100151031</v>
      </c>
      <c r="C6" s="31">
        <f>Frumgögn!G48</f>
        <v>30.373280622045701</v>
      </c>
      <c r="D6" s="31">
        <f>Frumgögn!G38</f>
        <v>69.626719377954288</v>
      </c>
      <c r="E6" s="32">
        <f>Frumgögn!H6</f>
        <v>9.5239081816904729</v>
      </c>
      <c r="F6" s="32">
        <f>Frumgögn!H48</f>
        <v>47.694195686866344</v>
      </c>
      <c r="G6" s="32">
        <f>Frumgögn!H38</f>
        <v>52.305804313133706</v>
      </c>
      <c r="H6" s="31">
        <f>Frumgögn!I6</f>
        <v>6.5676164782187865</v>
      </c>
      <c r="I6" s="31">
        <f>Frumgögn!I48</f>
        <v>56.636414606219219</v>
      </c>
      <c r="J6" s="31">
        <f>Frumgögn!I38</f>
        <v>43.363585393780781</v>
      </c>
      <c r="K6" s="32">
        <f>Frumgögn!J6</f>
        <v>4.8349455174097038</v>
      </c>
      <c r="L6" s="32">
        <f>Frumgögn!J48</f>
        <v>38.730554539807279</v>
      </c>
      <c r="M6" s="32">
        <f>Frumgögn!J38</f>
        <v>61.269445460192685</v>
      </c>
      <c r="N6" s="31">
        <f>Frumgögn!K6</f>
        <v>10.075369587156571</v>
      </c>
      <c r="O6" s="31">
        <f>Frumgögn!K48</f>
        <v>38.974166654552434</v>
      </c>
      <c r="P6" s="31">
        <f>Frumgögn!K38</f>
        <v>61.025833345447545</v>
      </c>
      <c r="Q6" s="33">
        <f>Frumgögn!L6</f>
        <v>10.026701033854589</v>
      </c>
      <c r="R6" s="33">
        <f>Frumgögn!L48</f>
        <v>48.63935447006164</v>
      </c>
      <c r="S6" s="33">
        <f>Frumgögn!L38</f>
        <v>51.360645529938374</v>
      </c>
      <c r="T6" s="34">
        <f>Frumgögn!M6</f>
        <v>10.917084698935923</v>
      </c>
      <c r="U6" s="34">
        <f>Frumgögn!M48</f>
        <v>33.203837800726376</v>
      </c>
      <c r="V6" s="34">
        <f>Frumgögn!M38</f>
        <v>66.796162199273638</v>
      </c>
    </row>
    <row r="7" spans="1:26" x14ac:dyDescent="0.25">
      <c r="A7" s="22" t="s">
        <v>4</v>
      </c>
      <c r="B7" s="31">
        <f>Frumgögn!G7</f>
        <v>9.1805866051018032</v>
      </c>
      <c r="C7" s="31">
        <f>Frumgögn!G49</f>
        <v>63.349808285397913</v>
      </c>
      <c r="D7" s="31">
        <f>Frumgögn!G39</f>
        <v>36.65019171460208</v>
      </c>
      <c r="E7" s="32">
        <f>Frumgögn!H7</f>
        <v>9.0089725873440152</v>
      </c>
      <c r="F7" s="32">
        <f>Frumgögn!H49</f>
        <v>63.115018356278242</v>
      </c>
      <c r="G7" s="32">
        <f>Frumgögn!H39</f>
        <v>36.884981643721773</v>
      </c>
      <c r="H7" s="31">
        <f>Frumgögn!I7</f>
        <v>10.947213653999805</v>
      </c>
      <c r="I7" s="31">
        <f>Frumgögn!I49</f>
        <v>63.177873923964192</v>
      </c>
      <c r="J7" s="31">
        <f>Frumgögn!I39</f>
        <v>36.822126076035836</v>
      </c>
      <c r="K7" s="32">
        <f>Frumgögn!J7</f>
        <v>10.843420495719851</v>
      </c>
      <c r="L7" s="32">
        <f>Frumgögn!J49</f>
        <v>44.400711010133328</v>
      </c>
      <c r="M7" s="32">
        <f>Frumgögn!J39</f>
        <v>55.599288989866622</v>
      </c>
      <c r="N7" s="31">
        <f>Frumgögn!K7</f>
        <v>14.511045764829614</v>
      </c>
      <c r="O7" s="31">
        <f>Frumgögn!K49</f>
        <v>55.296728864912623</v>
      </c>
      <c r="P7" s="31">
        <f>Frumgögn!K39</f>
        <v>44.703271135087363</v>
      </c>
      <c r="Q7" s="33">
        <f>Frumgögn!L7</f>
        <v>15.822616968629905</v>
      </c>
      <c r="R7" s="33">
        <f>Frumgögn!L49</f>
        <v>61.993459010764965</v>
      </c>
      <c r="S7" s="33">
        <f>Frumgögn!L39</f>
        <v>38.006540989235013</v>
      </c>
      <c r="T7" s="34">
        <f>Frumgögn!M7</f>
        <v>13.454117357424099</v>
      </c>
      <c r="U7" s="34">
        <f>Frumgögn!M49</f>
        <v>51.535257969650893</v>
      </c>
      <c r="V7" s="34">
        <f>Frumgögn!M39</f>
        <v>48.464742030349136</v>
      </c>
    </row>
    <row r="8" spans="1:26" x14ac:dyDescent="0.25">
      <c r="A8" s="22" t="s">
        <v>35</v>
      </c>
      <c r="B8" s="31">
        <f>Frumgögn!G8</f>
        <v>15.896619330963732</v>
      </c>
      <c r="C8" s="31">
        <f>Frumgögn!G50</f>
        <v>68.688046051796604</v>
      </c>
      <c r="D8" s="31">
        <f>Frumgögn!G40</f>
        <v>31.311953948203385</v>
      </c>
      <c r="E8" s="32">
        <f>Frumgögn!H8</f>
        <v>13.401432857191967</v>
      </c>
      <c r="F8" s="32">
        <f>Frumgögn!H50</f>
        <v>77.79584370651213</v>
      </c>
      <c r="G8" s="32">
        <f>Frumgögn!H40</f>
        <v>22.204156293487863</v>
      </c>
      <c r="H8" s="31">
        <f>Frumgögn!I8</f>
        <v>15.568546282969336</v>
      </c>
      <c r="I8" s="31">
        <f>Frumgögn!I50</f>
        <v>66.811895764632396</v>
      </c>
      <c r="J8" s="31">
        <f>Frumgögn!I40</f>
        <v>33.188104235367611</v>
      </c>
      <c r="K8" s="32">
        <f>Frumgögn!J8</f>
        <v>13.166492854742993</v>
      </c>
      <c r="L8" s="32">
        <f>Frumgögn!J50</f>
        <v>61.991313426747382</v>
      </c>
      <c r="M8" s="32">
        <f>Frumgögn!J40</f>
        <v>38.008686573252582</v>
      </c>
      <c r="N8" s="31">
        <f>Frumgögn!K8</f>
        <v>10.490071657900524</v>
      </c>
      <c r="O8" s="31">
        <f>Frumgögn!K50</f>
        <v>57.888537580907219</v>
      </c>
      <c r="P8" s="31">
        <f>Frumgögn!K40</f>
        <v>42.111462419092724</v>
      </c>
      <c r="Q8" s="33">
        <f>Frumgögn!L8</f>
        <v>11.185674947903989</v>
      </c>
      <c r="R8" s="33">
        <f>Frumgögn!L50</f>
        <v>55.150900322930539</v>
      </c>
      <c r="S8" s="33">
        <f>Frumgögn!L40</f>
        <v>44.849099677069439</v>
      </c>
      <c r="T8" s="34">
        <f>Frumgögn!M8</f>
        <v>10.756755503627321</v>
      </c>
      <c r="U8" s="34">
        <f>Frumgögn!M50</f>
        <v>48.953877461750515</v>
      </c>
      <c r="V8" s="34">
        <f>Frumgögn!M40</f>
        <v>51.046122538249492</v>
      </c>
    </row>
    <row r="9" spans="1:26" x14ac:dyDescent="0.25">
      <c r="A9" s="22" t="s">
        <v>6</v>
      </c>
      <c r="B9" s="31">
        <f>Frumgögn!G9</f>
        <v>6.8718343528789472</v>
      </c>
      <c r="C9" s="31">
        <f>Frumgögn!G51</f>
        <v>91.193117789801775</v>
      </c>
      <c r="D9" s="31">
        <f>Frumgögn!G41</f>
        <v>8.8068822101982107</v>
      </c>
      <c r="E9" s="32">
        <f>Frumgögn!H9</f>
        <v>3.9482932744933383</v>
      </c>
      <c r="F9" s="32">
        <f>Frumgögn!H51</f>
        <v>85.107272467412969</v>
      </c>
      <c r="G9" s="32">
        <f>Frumgögn!H41</f>
        <v>14.892727532587029</v>
      </c>
      <c r="H9" s="31">
        <f>Frumgögn!I9</f>
        <v>4.2180974250841805</v>
      </c>
      <c r="I9" s="31">
        <f>Frumgögn!I51</f>
        <v>84.981929103777375</v>
      </c>
      <c r="J9" s="31">
        <f>Frumgögn!I41</f>
        <v>15.018070896222621</v>
      </c>
      <c r="K9" s="32">
        <f>Frumgögn!J9</f>
        <v>1.6109582486525738</v>
      </c>
      <c r="L9" s="32">
        <f>Frumgögn!J51</f>
        <v>64.812602298281718</v>
      </c>
      <c r="M9" s="32">
        <f>Frumgögn!J41</f>
        <v>35.187397701718282</v>
      </c>
      <c r="N9" s="31">
        <f>Frumgögn!K9</f>
        <v>2.0344663857190541</v>
      </c>
      <c r="O9" s="31">
        <f>Frumgögn!K51</f>
        <v>71.076085549731431</v>
      </c>
      <c r="P9" s="31">
        <f>Frumgögn!K41</f>
        <v>28.923914450268555</v>
      </c>
      <c r="Q9" s="33">
        <f>Frumgögn!L9</f>
        <v>3.0793645771480103</v>
      </c>
      <c r="R9" s="33">
        <f>Frumgögn!L51</f>
        <v>91.380525702740101</v>
      </c>
      <c r="S9" s="33">
        <f>Frumgögn!L41</f>
        <v>8.6194742972599077</v>
      </c>
      <c r="T9" s="34">
        <f>Frumgögn!M9</f>
        <v>5.4465694966521863</v>
      </c>
      <c r="U9" s="34">
        <f>Frumgögn!M51</f>
        <v>84.911904686859771</v>
      </c>
      <c r="V9" s="34">
        <f>Frumgögn!M41</f>
        <v>15.088095313140226</v>
      </c>
    </row>
    <row r="10" spans="1:26" x14ac:dyDescent="0.25">
      <c r="A10" s="22" t="s">
        <v>36</v>
      </c>
      <c r="B10" s="31">
        <f>Frumgögn!G10</f>
        <v>13.067055192881257</v>
      </c>
      <c r="C10" s="31">
        <f>Frumgögn!G52</f>
        <v>67.372818188409951</v>
      </c>
      <c r="D10" s="31">
        <f>Frumgögn!G42</f>
        <v>32.627181811590049</v>
      </c>
      <c r="E10" s="32">
        <f>Frumgögn!H10</f>
        <v>14.491391574072713</v>
      </c>
      <c r="F10" s="32">
        <f>Frumgögn!H52</f>
        <v>83.248186154681605</v>
      </c>
      <c r="G10" s="32">
        <f>Frumgögn!H42</f>
        <v>16.751813845318413</v>
      </c>
      <c r="H10" s="31">
        <f>Frumgögn!I10</f>
        <v>17.280335505033403</v>
      </c>
      <c r="I10" s="31">
        <f>Frumgögn!I52</f>
        <v>74.697145257392279</v>
      </c>
      <c r="J10" s="31">
        <f>Frumgögn!I42</f>
        <v>25.302854742607732</v>
      </c>
      <c r="K10" s="32">
        <f>Frumgögn!J10</f>
        <v>21.690869942802557</v>
      </c>
      <c r="L10" s="32">
        <f>Frumgögn!J52</f>
        <v>63.998687726270397</v>
      </c>
      <c r="M10" s="32">
        <f>Frumgögn!J42</f>
        <v>36.001312273729575</v>
      </c>
      <c r="N10" s="31">
        <f>Frumgögn!K10</f>
        <v>18.918439133901604</v>
      </c>
      <c r="O10" s="31">
        <f>Frumgögn!K52</f>
        <v>70.894948457939748</v>
      </c>
      <c r="P10" s="31">
        <f>Frumgögn!K42</f>
        <v>29.105051542060256</v>
      </c>
      <c r="Q10" s="33">
        <f>Frumgögn!L10</f>
        <v>22.971485555062078</v>
      </c>
      <c r="R10" s="33">
        <f>Frumgögn!L52</f>
        <v>64.57021618551488</v>
      </c>
      <c r="S10" s="33">
        <f>Frumgögn!L42</f>
        <v>35.429783814485099</v>
      </c>
      <c r="T10" s="34">
        <f>Frumgögn!M10</f>
        <v>20.208682771677562</v>
      </c>
      <c r="U10" s="34">
        <f>Frumgögn!M52</f>
        <v>62.10770384478672</v>
      </c>
      <c r="V10" s="34">
        <f>Frumgögn!M42</f>
        <v>37.892296155213309</v>
      </c>
    </row>
    <row r="11" spans="1:26" x14ac:dyDescent="0.25">
      <c r="A11" s="22" t="s">
        <v>8</v>
      </c>
      <c r="B11" s="31">
        <f>Frumgögn!G11</f>
        <v>13.467900919189525</v>
      </c>
      <c r="C11" s="31">
        <f>Frumgögn!G53</f>
        <v>37.979342288779947</v>
      </c>
      <c r="D11" s="31">
        <f>Frumgögn!G43</f>
        <v>62.020657711220039</v>
      </c>
      <c r="E11" s="32">
        <f>Frumgögn!H11</f>
        <v>13.050918752600538</v>
      </c>
      <c r="F11" s="32">
        <f>Frumgögn!H53</f>
        <v>24.803775974528445</v>
      </c>
      <c r="G11" s="32">
        <f>Frumgögn!H43</f>
        <v>75.196224025471565</v>
      </c>
      <c r="H11" s="31">
        <f>Frumgögn!I11</f>
        <v>10.803694051035961</v>
      </c>
      <c r="I11" s="31">
        <f>Frumgögn!I53</f>
        <v>22.763896957231676</v>
      </c>
      <c r="J11" s="31">
        <f>Frumgögn!I43</f>
        <v>77.23610304276832</v>
      </c>
      <c r="K11" s="32">
        <f>Frumgögn!J11</f>
        <v>10.319061909189188</v>
      </c>
      <c r="L11" s="32">
        <f>Frumgögn!J53</f>
        <v>13.773001435684446</v>
      </c>
      <c r="M11" s="32">
        <f>Frumgögn!J43</f>
        <v>86.226998564315565</v>
      </c>
      <c r="N11" s="31">
        <f>Frumgögn!K11</f>
        <v>8.7363071281959357</v>
      </c>
      <c r="O11" s="31">
        <f>Frumgögn!K53</f>
        <v>9.6603399539087675</v>
      </c>
      <c r="P11" s="31">
        <f>Frumgögn!K43</f>
        <v>90.339660046091225</v>
      </c>
      <c r="Q11" s="33">
        <f>Frumgögn!L11</f>
        <v>8.2686676738298406</v>
      </c>
      <c r="R11" s="33">
        <f>Frumgögn!L53</f>
        <v>5.9499552778190017</v>
      </c>
      <c r="S11" s="33">
        <f>Frumgögn!L43</f>
        <v>94.050044722180999</v>
      </c>
      <c r="T11" s="34">
        <f>Frumgögn!M11</f>
        <v>7.5961164218383281</v>
      </c>
      <c r="U11" s="34">
        <f>Frumgögn!M53</f>
        <v>7.7898567101222618</v>
      </c>
      <c r="V11" s="34">
        <f>Frumgögn!M43</f>
        <v>92.210143289877749</v>
      </c>
    </row>
    <row r="12" spans="1:26" x14ac:dyDescent="0.25">
      <c r="A12" s="22" t="s">
        <v>37</v>
      </c>
      <c r="B12" s="31">
        <f>Frumgögn!G12</f>
        <v>14.928089377902992</v>
      </c>
      <c r="C12" s="31">
        <f>Frumgögn!G54</f>
        <v>7.5392073870126959</v>
      </c>
      <c r="D12" s="31">
        <f>Frumgögn!G44</f>
        <v>92.460792612987291</v>
      </c>
      <c r="E12" s="32">
        <f>Frumgögn!H12</f>
        <v>14.369645580669552</v>
      </c>
      <c r="F12" s="32">
        <f>Frumgögn!H54</f>
        <v>13.207442539912902</v>
      </c>
      <c r="G12" s="32">
        <f>Frumgögn!H44</f>
        <v>86.792557460087096</v>
      </c>
      <c r="H12" s="31">
        <f>Frumgögn!I12</f>
        <v>15.657607736043389</v>
      </c>
      <c r="I12" s="31">
        <f>Frumgögn!I54</f>
        <v>24.029940165034507</v>
      </c>
      <c r="J12" s="31">
        <f>Frumgögn!I44</f>
        <v>75.970059834965525</v>
      </c>
      <c r="K12" s="32">
        <f>Frumgögn!J12</f>
        <v>15.907868654603183</v>
      </c>
      <c r="L12" s="32">
        <f>Frumgögn!J54</f>
        <v>6.2974739690311203</v>
      </c>
      <c r="M12" s="32">
        <f>Frumgögn!J44</f>
        <v>93.702526030968869</v>
      </c>
      <c r="N12" s="31">
        <f>Frumgögn!K12</f>
        <v>17.773074252756871</v>
      </c>
      <c r="O12" s="31">
        <f>Frumgögn!K54</f>
        <v>17.13535222668466</v>
      </c>
      <c r="P12" s="31">
        <f>Frumgögn!K44</f>
        <v>82.86464777331534</v>
      </c>
      <c r="Q12" s="33">
        <f>Frumgögn!L12</f>
        <v>13.268825872207024</v>
      </c>
      <c r="R12" s="33">
        <f>Frumgögn!L54</f>
        <v>29.621213759134545</v>
      </c>
      <c r="S12" s="33">
        <f>Frumgögn!L44</f>
        <v>70.37878624086548</v>
      </c>
      <c r="T12" s="34">
        <f>Frumgögn!M12</f>
        <v>16.506099870326548</v>
      </c>
      <c r="U12" s="34">
        <f>Frumgögn!M54</f>
        <v>22.433240582968018</v>
      </c>
      <c r="V12" s="34">
        <f>Frumgögn!M44</f>
        <v>77.566759417031989</v>
      </c>
    </row>
    <row r="13" spans="1:26" x14ac:dyDescent="0.25">
      <c r="A13" s="22" t="s">
        <v>45</v>
      </c>
      <c r="B13" s="31">
        <f>Frumgögn!G13</f>
        <v>8.1162430741258902</v>
      </c>
      <c r="C13" s="31">
        <f>Frumgögn!G55</f>
        <v>30.628831147361979</v>
      </c>
      <c r="D13" s="31">
        <f>Frumgögn!G45</f>
        <v>69.371168852638007</v>
      </c>
      <c r="E13" s="32">
        <f>Frumgögn!H13</f>
        <v>14.370149711599694</v>
      </c>
      <c r="F13" s="32">
        <f>Frumgögn!H55</f>
        <v>22.559044108818362</v>
      </c>
      <c r="G13" s="32">
        <f>Frumgögn!H45</f>
        <v>77.440955891181659</v>
      </c>
      <c r="H13" s="31">
        <f>Frumgögn!I13</f>
        <v>11.18060749187312</v>
      </c>
      <c r="I13" s="31">
        <f>Frumgögn!I55</f>
        <v>27.157825002224335</v>
      </c>
      <c r="J13" s="31">
        <f>Frumgögn!I45</f>
        <v>72.842174997775672</v>
      </c>
      <c r="K13" s="32">
        <f>Frumgögn!J13</f>
        <v>12.862133575013592</v>
      </c>
      <c r="L13" s="32">
        <f>Frumgögn!J55</f>
        <v>13.870875740088746</v>
      </c>
      <c r="M13" s="32">
        <f>Frumgögn!J45</f>
        <v>86.129124259911237</v>
      </c>
      <c r="N13" s="31">
        <f>Frumgögn!K13</f>
        <v>11.606005039625884</v>
      </c>
      <c r="O13" s="31">
        <f>Frumgögn!K55</f>
        <v>12.674308448692912</v>
      </c>
      <c r="P13" s="31">
        <f>Frumgögn!K45</f>
        <v>87.325691551307088</v>
      </c>
      <c r="Q13" s="33">
        <f>Frumgögn!L13</f>
        <v>8.9026435247314843</v>
      </c>
      <c r="R13" s="33">
        <f>Frumgögn!L55</f>
        <v>12.415143984906459</v>
      </c>
      <c r="S13" s="33">
        <f>Frumgögn!L45</f>
        <v>87.58485601509355</v>
      </c>
      <c r="T13" s="34">
        <f>Frumgögn!M13</f>
        <v>11.498520049105919</v>
      </c>
      <c r="U13" s="34">
        <f>Frumgögn!M55</f>
        <v>7.5967553921333861</v>
      </c>
      <c r="V13" s="34">
        <f>Frumgögn!M45</f>
        <v>92.403244607866625</v>
      </c>
    </row>
    <row r="14" spans="1:26" x14ac:dyDescent="0.25">
      <c r="A14" s="22" t="s">
        <v>53</v>
      </c>
      <c r="B14" s="31">
        <f>Frumgögn!G14</f>
        <v>10.563513636940842</v>
      </c>
      <c r="C14" s="31">
        <f>Frumgögn!G56</f>
        <v>49.961229254515004</v>
      </c>
      <c r="D14" s="31">
        <f>Frumgögn!G46</f>
        <v>50.038770745484982</v>
      </c>
      <c r="E14" s="32">
        <f>Frumgögn!H14</f>
        <v>7.8352874803376702</v>
      </c>
      <c r="F14" s="32">
        <f>Frumgögn!H56</f>
        <v>45.400774417650865</v>
      </c>
      <c r="G14" s="32">
        <f>Frumgögn!H46</f>
        <v>54.599225582349121</v>
      </c>
      <c r="H14" s="31">
        <f>Frumgögn!I14</f>
        <v>7.7762813757421068</v>
      </c>
      <c r="I14" s="31">
        <f>Frumgögn!I56</f>
        <v>56.379837061425178</v>
      </c>
      <c r="J14" s="31">
        <f>Frumgögn!I46</f>
        <v>43.620162938574815</v>
      </c>
      <c r="K14" s="32">
        <f>Frumgögn!J14</f>
        <v>8.7642488018662323</v>
      </c>
      <c r="L14" s="32">
        <f>Frumgögn!J56</f>
        <v>43.574183788490792</v>
      </c>
      <c r="M14" s="32">
        <f>Frumgögn!J46</f>
        <v>56.425816211509186</v>
      </c>
      <c r="N14" s="31">
        <f>Frumgögn!K14</f>
        <v>5.8552210499139408</v>
      </c>
      <c r="O14" s="31">
        <f>Frumgögn!K56</f>
        <v>37.262975647254073</v>
      </c>
      <c r="P14" s="31">
        <f>Frumgögn!K46</f>
        <v>62.737024352745905</v>
      </c>
      <c r="Q14" s="33">
        <f>Frumgögn!L14</f>
        <v>6.4740198466331433</v>
      </c>
      <c r="R14" s="33">
        <f>Frumgögn!L56</f>
        <v>44.251920099280376</v>
      </c>
      <c r="S14" s="33">
        <f>Frumgögn!L46</f>
        <v>55.748079900719638</v>
      </c>
      <c r="T14" s="34">
        <f>Frumgögn!M14</f>
        <v>3.6160538304120036</v>
      </c>
      <c r="U14" s="34">
        <f>Frumgögn!M56</f>
        <v>14.819845109727705</v>
      </c>
      <c r="V14" s="34">
        <f>Frumgögn!M46</f>
        <v>85.180154890272291</v>
      </c>
    </row>
    <row r="15" spans="1:26" x14ac:dyDescent="0.25">
      <c r="A15" s="27" t="s">
        <v>46</v>
      </c>
      <c r="B15" s="28"/>
      <c r="C15" s="36">
        <f>Frumgögn!G47</f>
        <v>48.21126288500723</v>
      </c>
      <c r="D15" s="36">
        <f>Frumgögn!G37</f>
        <v>51.788737114992777</v>
      </c>
      <c r="E15" s="37"/>
      <c r="F15" s="38">
        <f>Frumgögn!H47</f>
        <v>48.012262155499208</v>
      </c>
      <c r="G15" s="38">
        <f>Frumgögn!H37</f>
        <v>51.987737844500749</v>
      </c>
      <c r="H15" s="41"/>
      <c r="I15" s="36">
        <f>Frumgögn!I47</f>
        <v>51.172578267489499</v>
      </c>
      <c r="J15" s="36">
        <f>Frumgögn!I37</f>
        <v>48.827421732510665</v>
      </c>
      <c r="K15" s="37"/>
      <c r="L15" s="38">
        <f>Frumgögn!J47</f>
        <v>37.801293822871969</v>
      </c>
      <c r="M15" s="38">
        <f>Frumgögn!J37</f>
        <v>62.198706177127974</v>
      </c>
      <c r="N15" s="36"/>
      <c r="O15" s="36">
        <f>Frumgögn!K47</f>
        <v>40.423957095706776</v>
      </c>
      <c r="P15" s="36">
        <f>Frumgögn!K37</f>
        <v>59.576042904293267</v>
      </c>
      <c r="Q15" s="38"/>
      <c r="R15" s="38">
        <f>Frumgögn!L47</f>
        <v>46.894111491583288</v>
      </c>
      <c r="S15" s="38">
        <f>Frumgögn!L37</f>
        <v>53.105888508416797</v>
      </c>
      <c r="T15" s="39"/>
      <c r="U15" s="40">
        <f>Frumgögn!M47</f>
        <v>38.704276536431365</v>
      </c>
      <c r="V15" s="40">
        <f>Frumgögn!M37</f>
        <v>61.295723463568599</v>
      </c>
    </row>
    <row r="16" spans="1:26" x14ac:dyDescent="0.25">
      <c r="A16" s="17"/>
      <c r="B16" s="17"/>
      <c r="C16" s="18"/>
      <c r="D16" s="18"/>
      <c r="E16" s="17"/>
      <c r="F16" s="18"/>
      <c r="G16" s="18"/>
      <c r="H16" s="17"/>
      <c r="I16" s="18"/>
      <c r="J16" s="18"/>
      <c r="K16" s="17"/>
      <c r="L16" s="18"/>
      <c r="M16" s="18"/>
      <c r="N16" s="17"/>
      <c r="O16" s="18"/>
      <c r="P16" s="18"/>
      <c r="Q16" s="17"/>
      <c r="R16" s="17"/>
      <c r="S16" s="19"/>
      <c r="T16" s="17"/>
      <c r="U16" s="17"/>
      <c r="V16" s="17"/>
    </row>
    <row r="17" spans="1:22" ht="14.25" customHeight="1" x14ac:dyDescent="0.25">
      <c r="A17" s="68" t="s">
        <v>55</v>
      </c>
      <c r="B17" s="70">
        <v>2007</v>
      </c>
      <c r="C17" s="70"/>
      <c r="D17" s="70"/>
      <c r="E17" s="70">
        <v>2008</v>
      </c>
      <c r="F17" s="70"/>
      <c r="G17" s="70"/>
      <c r="H17" s="70">
        <v>2009</v>
      </c>
      <c r="I17" s="70"/>
      <c r="J17" s="70"/>
      <c r="K17" s="70">
        <v>2010</v>
      </c>
      <c r="L17" s="70"/>
      <c r="M17" s="70"/>
      <c r="N17" s="70">
        <v>2011</v>
      </c>
      <c r="O17" s="70"/>
      <c r="P17" s="70"/>
      <c r="Q17" s="70">
        <v>2012</v>
      </c>
      <c r="R17" s="70"/>
      <c r="S17" s="70"/>
      <c r="T17" s="70">
        <v>2013</v>
      </c>
      <c r="U17" s="70"/>
      <c r="V17" s="70"/>
    </row>
    <row r="18" spans="1:22" ht="8.25" customHeight="1" x14ac:dyDescent="0.2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</row>
    <row r="19" spans="1:22" ht="30" x14ac:dyDescent="0.25">
      <c r="A19" s="23" t="s">
        <v>48</v>
      </c>
      <c r="B19" s="24" t="s">
        <v>42</v>
      </c>
      <c r="C19" s="24" t="s">
        <v>43</v>
      </c>
      <c r="D19" s="24" t="s">
        <v>44</v>
      </c>
      <c r="E19" s="25" t="s">
        <v>49</v>
      </c>
      <c r="F19" s="25" t="s">
        <v>50</v>
      </c>
      <c r="G19" s="25" t="s">
        <v>51</v>
      </c>
      <c r="H19" s="24" t="s">
        <v>52</v>
      </c>
      <c r="I19" s="24" t="s">
        <v>50</v>
      </c>
      <c r="J19" s="24" t="s">
        <v>51</v>
      </c>
      <c r="K19" s="25" t="s">
        <v>49</v>
      </c>
      <c r="L19" s="25" t="s">
        <v>50</v>
      </c>
      <c r="M19" s="25" t="s">
        <v>51</v>
      </c>
      <c r="N19" s="24" t="s">
        <v>42</v>
      </c>
      <c r="O19" s="24" t="s">
        <v>50</v>
      </c>
      <c r="P19" s="24" t="s">
        <v>51</v>
      </c>
      <c r="Q19" s="26" t="s">
        <v>42</v>
      </c>
      <c r="R19" s="26" t="s">
        <v>43</v>
      </c>
      <c r="S19" s="26" t="s">
        <v>44</v>
      </c>
      <c r="T19" s="24" t="s">
        <v>42</v>
      </c>
      <c r="U19" s="24" t="s">
        <v>43</v>
      </c>
      <c r="V19" s="24" t="s">
        <v>44</v>
      </c>
    </row>
    <row r="20" spans="1:22" x14ac:dyDescent="0.25">
      <c r="A20" s="22" t="s">
        <v>47</v>
      </c>
      <c r="B20" s="31">
        <f>Frumgögn!F67/Frumgögn!$F$66*100</f>
        <v>9.408450704225352</v>
      </c>
      <c r="C20" s="31">
        <f>Frumgögn!F87/Frumgögn!F67*100</f>
        <v>29.940119760479039</v>
      </c>
      <c r="D20" s="31">
        <f>Frumgögn!F77/Frumgögn!F67*100</f>
        <v>70.05988023952095</v>
      </c>
      <c r="E20" s="49">
        <f>Frumgögn!G67/Frumgögn!$G$66*100</f>
        <v>9.6035734226688998</v>
      </c>
      <c r="F20" s="49">
        <f>Frumgögn!G87/Frumgögn!G67*100</f>
        <v>33.139534883720927</v>
      </c>
      <c r="G20" s="32">
        <f>Frumgögn!G77/Frumgögn!G67*100</f>
        <v>66.860465116279073</v>
      </c>
      <c r="H20" s="31">
        <f>Frumgögn!H67/Frumgögn!$H$66*100</f>
        <v>10.119047619047619</v>
      </c>
      <c r="I20" s="31">
        <f>Frumgögn!H87/Frumgögn!H67*100</f>
        <v>34.117647058823529</v>
      </c>
      <c r="J20" s="31">
        <f>Frumgögn!H77/Frumgögn!H67*100</f>
        <v>65.882352941176464</v>
      </c>
      <c r="K20" s="49">
        <f>Frumgögn!I67/Frumgögn!$I$66*100</f>
        <v>8.7216248506571095</v>
      </c>
      <c r="L20" s="49">
        <f>Frumgögn!I87/Frumgögn!I67*100</f>
        <v>34.246575342465754</v>
      </c>
      <c r="M20" s="32">
        <f>Frumgögn!I77/Frumgögn!I67*100</f>
        <v>65.753424657534239</v>
      </c>
      <c r="N20" s="31">
        <f>Frumgögn!J67/Frumgögn!$J$66*100</f>
        <v>8.9605734767025087</v>
      </c>
      <c r="O20" s="31">
        <f>Frumgögn!J87/Frumgögn!J67*100</f>
        <v>38.666666666666664</v>
      </c>
      <c r="P20" s="31">
        <f>Frumgögn!J77/Frumgögn!J67*100</f>
        <v>61.333333333333329</v>
      </c>
      <c r="Q20" s="49">
        <f>Frumgögn!K67/Frumgögn!$K$66*100</f>
        <v>10.23063276167948</v>
      </c>
      <c r="R20" s="49">
        <f>Frumgögn!K87/Frumgögn!K67*100</f>
        <v>38.150289017341038</v>
      </c>
      <c r="S20" s="32">
        <f>Frumgögn!K77/Frumgögn!K67*100</f>
        <v>61.271676300578036</v>
      </c>
      <c r="T20" s="31">
        <f>Frumgögn!L67/Frumgögn!$L$66*100</f>
        <v>11.028571428571428</v>
      </c>
      <c r="U20" s="31">
        <f>Frumgögn!L87/Frumgögn!L67*100</f>
        <v>36.787564766839374</v>
      </c>
      <c r="V20" s="31">
        <f>Frumgögn!L77/Frumgögn!L67*100</f>
        <v>62.694300518134717</v>
      </c>
    </row>
    <row r="21" spans="1:22" x14ac:dyDescent="0.25">
      <c r="A21" s="22" t="s">
        <v>4</v>
      </c>
      <c r="B21" s="31">
        <f>Frumgögn!F68/Frumgögn!$F$66*100</f>
        <v>17.52112676056338</v>
      </c>
      <c r="C21" s="31">
        <f>Frumgögn!F88/Frumgögn!F68*100</f>
        <v>51.125401929260448</v>
      </c>
      <c r="D21" s="31">
        <f>Frumgögn!F78/Frumgögn!F68*100</f>
        <v>48.874598070739552</v>
      </c>
      <c r="E21" s="49">
        <f>Frumgögn!G68/Frumgögn!$G$66*100</f>
        <v>19.932998324958124</v>
      </c>
      <c r="F21" s="49">
        <f>Frumgögn!G88/Frumgögn!G68*100</f>
        <v>51.540616246498594</v>
      </c>
      <c r="G21" s="32">
        <f>Frumgögn!G78/Frumgögn!G68*100</f>
        <v>48.459383753501399</v>
      </c>
      <c r="H21" s="31">
        <f>Frumgögn!H68/Frumgögn!$H$66*100</f>
        <v>20.714285714285715</v>
      </c>
      <c r="I21" s="31">
        <f>Frumgögn!H88/Frumgögn!H68*100</f>
        <v>55.172413793103445</v>
      </c>
      <c r="J21" s="31">
        <f>Frumgögn!H78/Frumgögn!H68*100</f>
        <v>44.827586206896555</v>
      </c>
      <c r="K21" s="49">
        <f>Frumgögn!I68/Frumgögn!$I$66*100</f>
        <v>21.087216248506572</v>
      </c>
      <c r="L21" s="49">
        <f>Frumgögn!I88/Frumgögn!I68*100</f>
        <v>60.339943342776202</v>
      </c>
      <c r="M21" s="32">
        <f>Frumgögn!I78/Frumgögn!I68*100</f>
        <v>39.943342776203963</v>
      </c>
      <c r="N21" s="31">
        <f>Frumgögn!J68/Frumgögn!$J$66*100</f>
        <v>21.326164874551971</v>
      </c>
      <c r="O21" s="31">
        <f>Frumgögn!J88/Frumgögn!J68*100</f>
        <v>59.663865546218489</v>
      </c>
      <c r="P21" s="31">
        <f>Frumgögn!J78/Frumgögn!J68*100</f>
        <v>40.616246498599438</v>
      </c>
      <c r="Q21" s="49">
        <f>Frumgögn!K68/Frumgögn!$K$66*100</f>
        <v>21.584861028976938</v>
      </c>
      <c r="R21" s="49">
        <f>Frumgögn!K88/Frumgögn!K68*100</f>
        <v>60.547945205479451</v>
      </c>
      <c r="S21" s="32">
        <f>Frumgögn!K78/Frumgögn!K68*100</f>
        <v>39.452054794520549</v>
      </c>
      <c r="T21" s="31">
        <f>Frumgögn!L68/Frumgögn!$L$66*100</f>
        <v>21.142857142857142</v>
      </c>
      <c r="U21" s="31">
        <f>Frumgögn!L88/Frumgögn!L68*100</f>
        <v>59.45945945945946</v>
      </c>
      <c r="V21" s="31">
        <f>Frumgögn!L78/Frumgögn!L68*100</f>
        <v>40.54054054054054</v>
      </c>
    </row>
    <row r="22" spans="1:22" x14ac:dyDescent="0.25">
      <c r="A22" s="22" t="s">
        <v>35</v>
      </c>
      <c r="B22" s="31">
        <f>Frumgögn!F69/Frumgögn!$F$66*100</f>
        <v>16.056338028169016</v>
      </c>
      <c r="C22" s="31">
        <f>Frumgögn!F89/Frumgögn!F69*100</f>
        <v>61.05263157894737</v>
      </c>
      <c r="D22" s="31">
        <f>Frumgögn!F79/Frumgögn!F69*100</f>
        <v>38.94736842105263</v>
      </c>
      <c r="E22" s="49">
        <f>Frumgögn!G69/Frumgögn!$G$66*100</f>
        <v>16.471245114461194</v>
      </c>
      <c r="F22" s="49">
        <f>Frumgögn!G89/Frumgögn!G69*100</f>
        <v>62.033898305084747</v>
      </c>
      <c r="G22" s="32">
        <f>Frumgögn!G79/Frumgögn!G69*100</f>
        <v>37.966101694915253</v>
      </c>
      <c r="H22" s="31">
        <f>Frumgögn!H69/Frumgögn!$H$66*100</f>
        <v>17.61904761904762</v>
      </c>
      <c r="I22" s="31">
        <f>Frumgögn!H89/Frumgögn!H69*100</f>
        <v>61.148648648648653</v>
      </c>
      <c r="J22" s="31">
        <f>Frumgögn!H79/Frumgögn!H69*100</f>
        <v>38.851351351351347</v>
      </c>
      <c r="K22" s="49">
        <f>Frumgögn!I69/Frumgögn!$I$66*100</f>
        <v>17.682198327359618</v>
      </c>
      <c r="L22" s="49">
        <f>Frumgögn!I89/Frumgögn!I69*100</f>
        <v>57.770270270270274</v>
      </c>
      <c r="M22" s="32">
        <f>Frumgögn!I79/Frumgögn!I69*100</f>
        <v>42.229729729729733</v>
      </c>
      <c r="N22" s="31">
        <f>Frumgögn!J69/Frumgögn!$J$66*100</f>
        <v>15.770609318996415</v>
      </c>
      <c r="O22" s="31">
        <f>Frumgögn!J89/Frumgögn!J69*100</f>
        <v>56.060606060606055</v>
      </c>
      <c r="P22" s="31">
        <f>Frumgögn!J79/Frumgögn!J69*100</f>
        <v>43.560606060606062</v>
      </c>
      <c r="Q22" s="49">
        <f>Frumgögn!K69/Frumgögn!$K$66*100</f>
        <v>15.493790656416323</v>
      </c>
      <c r="R22" s="49">
        <f>Frumgögn!K89/Frumgögn!K69*100</f>
        <v>54.580152671755719</v>
      </c>
      <c r="S22" s="32">
        <f>Frumgögn!K79/Frumgögn!K69*100</f>
        <v>45.419847328244273</v>
      </c>
      <c r="T22" s="31">
        <f>Frumgögn!L69/Frumgögn!$L$66*100</f>
        <v>15.428571428571427</v>
      </c>
      <c r="U22" s="31">
        <f>Frumgögn!L89/Frumgögn!L69*100</f>
        <v>54.814814814814817</v>
      </c>
      <c r="V22" s="31">
        <f>Frumgögn!L79/Frumgögn!L69*100</f>
        <v>45.555555555555557</v>
      </c>
    </row>
    <row r="23" spans="1:22" x14ac:dyDescent="0.25">
      <c r="A23" s="22" t="s">
        <v>6</v>
      </c>
      <c r="B23" s="31">
        <f>Frumgögn!F70/Frumgögn!$F$66*100</f>
        <v>6.7605633802816891</v>
      </c>
      <c r="C23" s="31">
        <f>Frumgögn!F90/Frumgögn!F70*100</f>
        <v>85</v>
      </c>
      <c r="D23" s="31">
        <f>Frumgögn!F80/Frumgögn!F70*100</f>
        <v>15</v>
      </c>
      <c r="E23" s="49">
        <f>Frumgögn!G70/Frumgögn!$G$66*100</f>
        <v>5.9743160245672806</v>
      </c>
      <c r="F23" s="49">
        <f>Frumgögn!G90/Frumgögn!G70*100</f>
        <v>78.504672897196258</v>
      </c>
      <c r="G23" s="32">
        <f>Frumgögn!G80/Frumgögn!G70*100</f>
        <v>20.5607476635514</v>
      </c>
      <c r="H23" s="31">
        <f>Frumgögn!H70/Frumgögn!$H$66*100</f>
        <v>5.5952380952380958</v>
      </c>
      <c r="I23" s="31">
        <f>Frumgögn!H90/Frumgögn!H70*100</f>
        <v>81.914893617021278</v>
      </c>
      <c r="J23" s="31">
        <f>Frumgögn!H80/Frumgögn!H70*100</f>
        <v>18.085106382978726</v>
      </c>
      <c r="K23" s="49">
        <f>Frumgögn!I70/Frumgögn!$I$66*100</f>
        <v>5.1971326164874547</v>
      </c>
      <c r="L23" s="49">
        <f>Frumgögn!I90/Frumgögn!I70*100</f>
        <v>81.609195402298852</v>
      </c>
      <c r="M23" s="32">
        <f>Frumgögn!I80/Frumgögn!I70*100</f>
        <v>18.390804597701148</v>
      </c>
      <c r="N23" s="31">
        <f>Frumgögn!J70/Frumgögn!$J$66*100</f>
        <v>4.7192353643966545</v>
      </c>
      <c r="O23" s="31">
        <f>Frumgögn!J90/Frumgögn!J70*100</f>
        <v>79.74683544303798</v>
      </c>
      <c r="P23" s="31">
        <f>Frumgögn!J80/Frumgögn!J70*100</f>
        <v>20.253164556962027</v>
      </c>
      <c r="Q23" s="49">
        <f>Frumgögn!K70/Frumgögn!$K$66*100</f>
        <v>4.4943820224719104</v>
      </c>
      <c r="R23" s="49">
        <f>Frumgögn!K90/Frumgögn!K70*100</f>
        <v>78.94736842105263</v>
      </c>
      <c r="S23" s="32">
        <f>Frumgögn!K80/Frumgögn!K70*100</f>
        <v>21.052631578947366</v>
      </c>
      <c r="T23" s="31">
        <f>Frumgögn!L70/Frumgögn!$L$66*100</f>
        <v>3.8857142857142852</v>
      </c>
      <c r="U23" s="31">
        <f>Frumgögn!L90/Frumgögn!L70*100</f>
        <v>82.35294117647058</v>
      </c>
      <c r="V23" s="31">
        <f>Frumgögn!L80/Frumgögn!L70*100</f>
        <v>17.647058823529413</v>
      </c>
    </row>
    <row r="24" spans="1:22" x14ac:dyDescent="0.25">
      <c r="A24" s="22" t="s">
        <v>36</v>
      </c>
      <c r="B24" s="31">
        <f>Frumgögn!F71/Frumgögn!$F$66*100</f>
        <v>20.619718309859156</v>
      </c>
      <c r="C24" s="31">
        <f>Frumgögn!F91/Frumgögn!F71*100</f>
        <v>62.021857923497272</v>
      </c>
      <c r="D24" s="31">
        <f>Frumgögn!F81/Frumgögn!F71*100</f>
        <v>38.251366120218577</v>
      </c>
      <c r="E24" s="49">
        <f>Frumgögn!G71/Frumgögn!$G$66*100</f>
        <v>19.765494137353436</v>
      </c>
      <c r="F24" s="49">
        <f>Frumgögn!G91/Frumgögn!G71*100</f>
        <v>60.734463276836159</v>
      </c>
      <c r="G24" s="32">
        <f>Frumgögn!G81/Frumgögn!G71*100</f>
        <v>39.548022598870055</v>
      </c>
      <c r="H24" s="31">
        <f>Frumgögn!H71/Frumgögn!$H$66*100</f>
        <v>19.404761904761905</v>
      </c>
      <c r="I24" s="31">
        <f>Frumgögn!H91/Frumgögn!H71*100</f>
        <v>59.815950920245399</v>
      </c>
      <c r="J24" s="31">
        <f>Frumgögn!H81/Frumgögn!H71*100</f>
        <v>40.184049079754601</v>
      </c>
      <c r="K24" s="49">
        <f>Frumgögn!I71/Frumgögn!$I$66*100</f>
        <v>20.48984468339307</v>
      </c>
      <c r="L24" s="49">
        <f>Frumgögn!I91/Frumgögn!I71*100</f>
        <v>61.224489795918366</v>
      </c>
      <c r="M24" s="32">
        <f>Frumgögn!I81/Frumgögn!I71*100</f>
        <v>38.775510204081634</v>
      </c>
      <c r="N24" s="31">
        <f>Frumgögn!J71/Frumgögn!$J$66*100</f>
        <v>21.983273596176822</v>
      </c>
      <c r="O24" s="31">
        <f>Frumgögn!J91/Frumgögn!J71*100</f>
        <v>64.130434782608688</v>
      </c>
      <c r="P24" s="31">
        <f>Frumgögn!J81/Frumgögn!J71*100</f>
        <v>35.869565217391305</v>
      </c>
      <c r="Q24" s="49">
        <f>Frumgögn!K71/Frumgögn!$K$66*100</f>
        <v>21.289178001182734</v>
      </c>
      <c r="R24" s="49">
        <f>Frumgögn!K91/Frumgögn!K71*100</f>
        <v>62.777777777777779</v>
      </c>
      <c r="S24" s="32">
        <f>Frumgögn!K81/Frumgögn!K71*100</f>
        <v>37.222222222222221</v>
      </c>
      <c r="T24" s="31">
        <f>Frumgögn!L71/Frumgögn!$L$66*100</f>
        <v>22.342857142857142</v>
      </c>
      <c r="U24" s="31">
        <f>Frumgögn!L91/Frumgögn!L71*100</f>
        <v>61.636828644501271</v>
      </c>
      <c r="V24" s="31">
        <f>Frumgögn!L81/Frumgögn!L71*100</f>
        <v>38.363171355498721</v>
      </c>
    </row>
    <row r="25" spans="1:22" x14ac:dyDescent="0.25">
      <c r="A25" s="22" t="s">
        <v>8</v>
      </c>
      <c r="B25" s="31">
        <f>Frumgögn!F72/Frumgögn!$F$66*100</f>
        <v>4.112676056338028</v>
      </c>
      <c r="C25" s="31">
        <f>Frumgögn!F92/Frumgögn!F72*100</f>
        <v>19.17808219178082</v>
      </c>
      <c r="D25" s="31">
        <f>Frumgögn!F82/Frumgögn!F72*100</f>
        <v>80.821917808219183</v>
      </c>
      <c r="E25" s="49">
        <f>Frumgögn!G72/Frumgögn!$G$66*100</f>
        <v>3.6850921273031827</v>
      </c>
      <c r="F25" s="49">
        <f>Frumgögn!G92/Frumgögn!G72*100</f>
        <v>21.212121212121211</v>
      </c>
      <c r="G25" s="32">
        <f>Frumgögn!G82/Frumgögn!G72*100</f>
        <v>80.303030303030297</v>
      </c>
      <c r="H25" s="31">
        <f>Frumgögn!H72/Frumgögn!$H$66*100</f>
        <v>3.9285714285714284</v>
      </c>
      <c r="I25" s="31">
        <f>Frumgögn!H92/Frumgögn!H72*100</f>
        <v>18.181818181818183</v>
      </c>
      <c r="J25" s="31">
        <f>Frumgögn!H82/Frumgögn!H72*100</f>
        <v>81.818181818181827</v>
      </c>
      <c r="K25" s="49">
        <f>Frumgögn!I72/Frumgögn!$I$66*100</f>
        <v>4.4802867383512543</v>
      </c>
      <c r="L25" s="49">
        <f>Frumgögn!I92/Frumgögn!I72*100</f>
        <v>18.666666666666668</v>
      </c>
      <c r="M25" s="32">
        <f>Frumgögn!I82/Frumgögn!I72*100</f>
        <v>81.333333333333329</v>
      </c>
      <c r="N25" s="31">
        <f>Frumgögn!J72/Frumgögn!$J$66*100</f>
        <v>4.7192353643966545</v>
      </c>
      <c r="O25" s="31">
        <f>Frumgögn!J92/Frumgögn!J72*100</f>
        <v>12.658227848101266</v>
      </c>
      <c r="P25" s="31">
        <f>Frumgögn!J82/Frumgögn!J72*100</f>
        <v>87.341772151898738</v>
      </c>
      <c r="Q25" s="49">
        <f>Frumgögn!K72/Frumgögn!$K$66*100</f>
        <v>4.4352454169130695</v>
      </c>
      <c r="R25" s="49">
        <f>Frumgögn!K92/Frumgögn!K72*100</f>
        <v>16</v>
      </c>
      <c r="S25" s="32">
        <f>Frumgögn!K82/Frumgögn!K72*100</f>
        <v>84</v>
      </c>
      <c r="T25" s="31">
        <f>Frumgögn!L72/Frumgögn!$L$66*100</f>
        <v>3.7714285714285714</v>
      </c>
      <c r="U25" s="31">
        <f>Frumgögn!L92/Frumgögn!L72*100</f>
        <v>24.242424242424242</v>
      </c>
      <c r="V25" s="31">
        <f>Frumgögn!L82/Frumgögn!L72*100</f>
        <v>77.272727272727266</v>
      </c>
    </row>
    <row r="26" spans="1:22" x14ac:dyDescent="0.25">
      <c r="A26" s="22" t="s">
        <v>37</v>
      </c>
      <c r="B26" s="31">
        <f>Frumgögn!F73/Frumgögn!$F$66*100</f>
        <v>12</v>
      </c>
      <c r="C26" s="31">
        <f>Frumgögn!F93/Frumgögn!F73*100</f>
        <v>9.8591549295774641</v>
      </c>
      <c r="D26" s="31">
        <f>Frumgögn!F83/Frumgögn!F73*100</f>
        <v>90.140845070422543</v>
      </c>
      <c r="E26" s="49">
        <f>Frumgögn!G73/Frumgögn!$G$66*100</f>
        <v>12.339475153545505</v>
      </c>
      <c r="F26" s="49">
        <f>Frumgögn!G93/Frumgögn!G73*100</f>
        <v>8.1447963800904972</v>
      </c>
      <c r="G26" s="32">
        <f>Frumgögn!G83/Frumgögn!G73*100</f>
        <v>91.855203619909503</v>
      </c>
      <c r="H26" s="31">
        <f>Frumgögn!H73/Frumgögn!$H$66*100</f>
        <v>11.30952380952381</v>
      </c>
      <c r="I26" s="31">
        <f>Frumgögn!H93/Frumgögn!H73*100</f>
        <v>9.4736842105263168</v>
      </c>
      <c r="J26" s="31">
        <f>Frumgögn!H83/Frumgögn!H73*100</f>
        <v>90.526315789473685</v>
      </c>
      <c r="K26" s="49">
        <f>Frumgögn!I73/Frumgögn!$I$66*100</f>
        <v>11.947431302270012</v>
      </c>
      <c r="L26" s="49">
        <f>Frumgögn!I93/Frumgögn!I73*100</f>
        <v>9</v>
      </c>
      <c r="M26" s="32">
        <f>Frumgögn!I83/Frumgögn!I73*100</f>
        <v>91</v>
      </c>
      <c r="N26" s="31">
        <f>Frumgögn!J73/Frumgögn!$J$66*100</f>
        <v>12.246117084826762</v>
      </c>
      <c r="O26" s="31">
        <f>Frumgögn!J93/Frumgögn!J73*100</f>
        <v>10.731707317073171</v>
      </c>
      <c r="P26" s="31">
        <f>Frumgögn!J83/Frumgögn!J73*100</f>
        <v>89.268292682926827</v>
      </c>
      <c r="Q26" s="49">
        <f>Frumgögn!K73/Frumgögn!$K$66*100</f>
        <v>11.354228267297458</v>
      </c>
      <c r="R26" s="49">
        <f>Frumgögn!K93/Frumgögn!K73*100</f>
        <v>12.5</v>
      </c>
      <c r="S26" s="32">
        <f>Frumgögn!K83/Frumgögn!K73*100</f>
        <v>87.5</v>
      </c>
      <c r="T26" s="31">
        <f>Frumgögn!L73/Frumgögn!$L$66*100</f>
        <v>11.200000000000001</v>
      </c>
      <c r="U26" s="31">
        <f>Frumgögn!L93/Frumgögn!L73*100</f>
        <v>12.755102040816327</v>
      </c>
      <c r="V26" s="31">
        <f>Frumgögn!L83/Frumgögn!L73*100</f>
        <v>87.244897959183675</v>
      </c>
    </row>
    <row r="27" spans="1:22" x14ac:dyDescent="0.25">
      <c r="A27" s="22" t="s">
        <v>45</v>
      </c>
      <c r="B27" s="31">
        <f>Frumgögn!F74/Frumgögn!$F$66*100</f>
        <v>5.464788732394366</v>
      </c>
      <c r="C27" s="31">
        <f>Frumgögn!F94/Frumgögn!F74*100</f>
        <v>6.1855670103092786</v>
      </c>
      <c r="D27" s="31">
        <f>Frumgögn!F84/Frumgögn!F74*100</f>
        <v>93.814432989690715</v>
      </c>
      <c r="E27" s="49">
        <f>Frumgögn!G74/Frumgögn!$G$66*100</f>
        <v>5.1926298157453932</v>
      </c>
      <c r="F27" s="49">
        <f>Frumgögn!G94/Frumgögn!G74*100</f>
        <v>7.5268817204301079</v>
      </c>
      <c r="G27" s="32">
        <f>Frumgögn!G84/Frumgögn!G74*100</f>
        <v>92.473118279569889</v>
      </c>
      <c r="H27" s="31">
        <f>Frumgögn!H74/Frumgögn!$H$66*100</f>
        <v>5</v>
      </c>
      <c r="I27" s="31">
        <f>Frumgögn!H94/Frumgögn!H74*100</f>
        <v>10.714285714285714</v>
      </c>
      <c r="J27" s="31">
        <f>Frumgögn!H84/Frumgögn!H74*100</f>
        <v>89.285714285714292</v>
      </c>
      <c r="K27" s="49">
        <f>Frumgögn!I74/Frumgögn!$I$66*100</f>
        <v>4.4802867383512543</v>
      </c>
      <c r="L27" s="49">
        <f>Frumgögn!I94/Frumgögn!I74*100</f>
        <v>10.666666666666668</v>
      </c>
      <c r="M27" s="32">
        <f>Frumgögn!I84/Frumgögn!I74*100</f>
        <v>89.333333333333329</v>
      </c>
      <c r="N27" s="31">
        <f>Frumgögn!J74/Frumgögn!$J$66*100</f>
        <v>4.7192353643966545</v>
      </c>
      <c r="O27" s="31">
        <f>Frumgögn!J94/Frumgögn!J74*100</f>
        <v>12.658227848101266</v>
      </c>
      <c r="P27" s="31">
        <f>Frumgögn!J84/Frumgögn!J74*100</f>
        <v>87.341772151898738</v>
      </c>
      <c r="Q27" s="49">
        <f>Frumgögn!K74/Frumgögn!$K$66*100</f>
        <v>4.6126552335895914</v>
      </c>
      <c r="R27" s="49">
        <f>Frumgögn!K94/Frumgögn!K74*100</f>
        <v>10.256410256410255</v>
      </c>
      <c r="S27" s="32">
        <f>Frumgögn!K84/Frumgögn!K74*100</f>
        <v>91.025641025641022</v>
      </c>
      <c r="T27" s="31">
        <f>Frumgögn!L74/Frumgögn!$L$66*100</f>
        <v>4.8</v>
      </c>
      <c r="U27" s="31">
        <f>Frumgögn!L94/Frumgögn!L74*100</f>
        <v>11.904761904761903</v>
      </c>
      <c r="V27" s="31">
        <f>Frumgögn!L84/Frumgögn!L74*100</f>
        <v>88.095238095238088</v>
      </c>
    </row>
    <row r="28" spans="1:22" x14ac:dyDescent="0.25">
      <c r="A28" s="22" t="s">
        <v>53</v>
      </c>
      <c r="B28" s="31">
        <f>Frumgögn!F75/Frumgögn!$F$66*100</f>
        <v>8.056338028169014</v>
      </c>
      <c r="C28" s="31">
        <f>Frumgögn!F95/Frumgögn!F75*100</f>
        <v>39.86013986013986</v>
      </c>
      <c r="D28" s="31">
        <f>Frumgögn!F85/Frumgögn!F75*100</f>
        <v>59.44055944055944</v>
      </c>
      <c r="E28" s="49">
        <f>Frumgögn!G75/Frumgögn!$G$66*100</f>
        <v>7.0351758793969852</v>
      </c>
      <c r="F28" s="49">
        <f>Frumgögn!G95/Frumgögn!G75*100</f>
        <v>46.031746031746032</v>
      </c>
      <c r="G28" s="32">
        <f>Frumgögn!G85/Frumgögn!G75*100</f>
        <v>53.174603174603178</v>
      </c>
      <c r="H28" s="31">
        <f>Frumgögn!H75/Frumgögn!$H$66*100</f>
        <v>6.3095238095238093</v>
      </c>
      <c r="I28" s="31">
        <f>Frumgögn!H95/Frumgögn!H75*100</f>
        <v>51.886792452830186</v>
      </c>
      <c r="J28" s="31">
        <f>Frumgögn!H85/Frumgögn!H75*100</f>
        <v>48.113207547169814</v>
      </c>
      <c r="K28" s="49">
        <f>Frumgögn!I75/Frumgögn!$I$66*100</f>
        <v>5.913978494623656</v>
      </c>
      <c r="L28" s="49">
        <f>Frumgögn!I95/Frumgögn!I75*100</f>
        <v>48.484848484848484</v>
      </c>
      <c r="M28" s="32">
        <f>Frumgögn!I85/Frumgögn!I75*100</f>
        <v>51.515151515151516</v>
      </c>
      <c r="N28" s="31">
        <f>Frumgögn!J75/Frumgögn!$J$66*100</f>
        <v>5.6152927120669061</v>
      </c>
      <c r="O28" s="31">
        <f>Frumgögn!J95/Frumgögn!J75*100</f>
        <v>46.808510638297875</v>
      </c>
      <c r="P28" s="31">
        <f>Frumgögn!J85/Frumgögn!J75*100</f>
        <v>53.191489361702125</v>
      </c>
      <c r="Q28" s="49">
        <f>Frumgögn!K75/Frumgögn!$K$66*100</f>
        <v>6.564163217031342</v>
      </c>
      <c r="R28" s="49">
        <f>Frumgögn!K95/Frumgögn!K75*100</f>
        <v>46.846846846846844</v>
      </c>
      <c r="S28" s="32">
        <f>Frumgögn!K85/Frumgögn!K75*100</f>
        <v>53.153153153153156</v>
      </c>
      <c r="T28" s="31">
        <f>Frumgögn!L75/Frumgögn!$L$66*100</f>
        <v>6.4</v>
      </c>
      <c r="U28" s="31">
        <f>Frumgögn!L95/Frumgögn!L75*100</f>
        <v>46.428571428571431</v>
      </c>
      <c r="V28" s="31">
        <f>Frumgögn!L85/Frumgögn!L75*100</f>
        <v>54.464285714285708</v>
      </c>
    </row>
    <row r="29" spans="1:22" x14ac:dyDescent="0.25">
      <c r="A29" s="27" t="s">
        <v>46</v>
      </c>
      <c r="B29" s="50"/>
      <c r="C29" s="50">
        <f>Frumgögn!F86/Frumgögn!F66*100</f>
        <v>45.577464788732399</v>
      </c>
      <c r="D29" s="50">
        <f>Frumgögn!F76/Frumgögn!F66*100</f>
        <v>54.422535211267608</v>
      </c>
      <c r="E29" s="51"/>
      <c r="F29" s="51">
        <f>Frumgögn!G86/Frumgögn!G66*100</f>
        <v>45.784477945281964</v>
      </c>
      <c r="G29" s="51">
        <f>Frumgögn!G76/Frumgögn!G66*100</f>
        <v>54.215522054718036</v>
      </c>
      <c r="H29" s="50"/>
      <c r="I29" s="50">
        <f>Frumgögn!H86/Frumgögn!H66*100</f>
        <v>47.5</v>
      </c>
      <c r="J29" s="50">
        <f>Frumgögn!H76/Frumgögn!H66*100</f>
        <v>52.5</v>
      </c>
      <c r="K29" s="51"/>
      <c r="L29" s="51">
        <f>Frumgögn!I86/Frumgögn!I66*100</f>
        <v>47.968936678614099</v>
      </c>
      <c r="M29" s="51">
        <f>Frumgögn!I76/Frumgögn!I66*100</f>
        <v>52.031063321385908</v>
      </c>
      <c r="N29" s="50"/>
      <c r="O29" s="50">
        <f>Frumgögn!J86/Frumgögn!J66*100</f>
        <v>48.028673835125446</v>
      </c>
      <c r="P29" s="50">
        <f>Frumgögn!J76/Frumgögn!J66*100</f>
        <v>51.971326164874554</v>
      </c>
      <c r="Q29" s="51"/>
      <c r="R29" s="51">
        <f>Frumgögn!K86/Frumgögn!K66*100</f>
        <v>48.018923713778825</v>
      </c>
      <c r="S29" s="51">
        <f>Frumgögn!K76/Frumgögn!K66*100</f>
        <v>52.040212891780016</v>
      </c>
      <c r="T29" s="50"/>
      <c r="U29" s="50">
        <f>Frumgögn!L86/Frumgögn!L66*100</f>
        <v>47.885714285714286</v>
      </c>
      <c r="V29" s="50">
        <f>Frumgögn!L76/Frumgögn!L66*100</f>
        <v>52.114285714285714</v>
      </c>
    </row>
    <row r="30" spans="1:2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75"/>
      <c r="U30" s="75"/>
      <c r="V30" s="75"/>
    </row>
    <row r="31" spans="1:22" ht="14.25" customHeight="1" x14ac:dyDescent="0.25">
      <c r="A31" s="64" t="s">
        <v>55</v>
      </c>
      <c r="B31" s="66">
        <v>2014</v>
      </c>
      <c r="C31" s="66"/>
      <c r="D31" s="66"/>
      <c r="E31" s="66">
        <v>2015</v>
      </c>
      <c r="F31" s="66"/>
      <c r="G31" s="66"/>
      <c r="H31" s="66">
        <v>2016</v>
      </c>
      <c r="I31" s="66"/>
      <c r="J31" s="66"/>
      <c r="K31" s="66">
        <v>2017</v>
      </c>
      <c r="L31" s="66"/>
      <c r="M31" s="66"/>
      <c r="N31" s="67">
        <v>2018</v>
      </c>
      <c r="O31" s="67"/>
      <c r="P31" s="67"/>
      <c r="Q31" s="67">
        <v>2019</v>
      </c>
      <c r="R31" s="67"/>
      <c r="S31" s="67"/>
      <c r="T31" s="75"/>
      <c r="U31" s="75"/>
      <c r="V31" s="75"/>
    </row>
    <row r="32" spans="1:22" ht="8.25" customHeight="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7"/>
      <c r="O32" s="67"/>
      <c r="P32" s="67"/>
      <c r="Q32" s="67"/>
      <c r="R32" s="67"/>
      <c r="S32" s="67"/>
      <c r="T32" s="75"/>
      <c r="U32" s="75"/>
      <c r="V32" s="75"/>
    </row>
    <row r="33" spans="1:22" ht="30" x14ac:dyDescent="0.25">
      <c r="A33" s="14" t="s">
        <v>1</v>
      </c>
      <c r="B33" s="16" t="s">
        <v>42</v>
      </c>
      <c r="C33" s="16" t="s">
        <v>43</v>
      </c>
      <c r="D33" s="16" t="s">
        <v>44</v>
      </c>
      <c r="E33" s="15" t="s">
        <v>42</v>
      </c>
      <c r="F33" s="15" t="s">
        <v>43</v>
      </c>
      <c r="G33" s="15" t="s">
        <v>44</v>
      </c>
      <c r="H33" s="20" t="s">
        <v>42</v>
      </c>
      <c r="I33" s="20" t="s">
        <v>43</v>
      </c>
      <c r="J33" s="20" t="s">
        <v>44</v>
      </c>
      <c r="K33" s="21" t="s">
        <v>42</v>
      </c>
      <c r="L33" s="21" t="s">
        <v>43</v>
      </c>
      <c r="M33" s="21" t="s">
        <v>44</v>
      </c>
      <c r="N33" s="20" t="s">
        <v>42</v>
      </c>
      <c r="O33" s="20" t="s">
        <v>43</v>
      </c>
      <c r="P33" s="20" t="s">
        <v>44</v>
      </c>
      <c r="Q33" s="21" t="s">
        <v>42</v>
      </c>
      <c r="R33" s="21" t="s">
        <v>43</v>
      </c>
      <c r="S33" s="21" t="s">
        <v>44</v>
      </c>
      <c r="T33" s="75"/>
      <c r="U33" s="75"/>
      <c r="V33" s="75"/>
    </row>
    <row r="34" spans="1:22" x14ac:dyDescent="0.25">
      <c r="A34" s="22" t="s">
        <v>47</v>
      </c>
      <c r="B34" s="33">
        <f>Frumgögn!N6</f>
        <v>9.7592908164239009</v>
      </c>
      <c r="C34" s="33">
        <f>Frumgögn!N48</f>
        <v>36.471968646471439</v>
      </c>
      <c r="D34" s="33">
        <f>Frumgögn!N38</f>
        <v>63.528031353528561</v>
      </c>
      <c r="E34" s="52">
        <f>Frumgögn!O6</f>
        <v>10.899993879252577</v>
      </c>
      <c r="F34" s="35">
        <f>Frumgögn!O48</f>
        <v>35.308366965224685</v>
      </c>
      <c r="G34" s="35">
        <f>Frumgögn!O38</f>
        <v>64.691633034775336</v>
      </c>
      <c r="H34" s="49">
        <f>Frumgögn!P6</f>
        <v>8.1253401235033351</v>
      </c>
      <c r="I34" s="49">
        <f>Frumgögn!P48</f>
        <v>43.707391060107533</v>
      </c>
      <c r="J34" s="49">
        <f>Frumgögn!P38</f>
        <v>56.292608939892453</v>
      </c>
      <c r="K34" s="53">
        <f>Frumgögn!Q6</f>
        <v>6.65457394723067</v>
      </c>
      <c r="L34" s="53">
        <f>Frumgögn!Q48</f>
        <v>69.32312833400961</v>
      </c>
      <c r="M34" s="53">
        <f>Frumgögn!Q38</f>
        <v>30.676871665990397</v>
      </c>
      <c r="N34" s="49">
        <f>Frumgögn!R6</f>
        <v>7.1939319579961065</v>
      </c>
      <c r="O34" s="54">
        <f>Frumgögn!R48</f>
        <v>50.348186198259306</v>
      </c>
      <c r="P34" s="54">
        <f>Frumgögn!R38</f>
        <v>49.651813801740694</v>
      </c>
      <c r="Q34" s="53">
        <f>Frumgögn!S6</f>
        <v>9.9901948465132904</v>
      </c>
      <c r="R34" s="53">
        <f>Frumgögn!S48</f>
        <v>46.769571863510265</v>
      </c>
      <c r="S34" s="53">
        <f>Frumgögn!S38</f>
        <v>53.230428136489728</v>
      </c>
      <c r="T34" s="75"/>
      <c r="U34" s="75"/>
      <c r="V34" s="75"/>
    </row>
    <row r="35" spans="1:22" x14ac:dyDescent="0.25">
      <c r="A35" s="22" t="s">
        <v>4</v>
      </c>
      <c r="B35" s="33">
        <f>Frumgögn!N7</f>
        <v>12.37317202754828</v>
      </c>
      <c r="C35" s="33">
        <f>Frumgögn!N49</f>
        <v>66.467656712881933</v>
      </c>
      <c r="D35" s="33">
        <f>Frumgögn!N39</f>
        <v>33.532343287118017</v>
      </c>
      <c r="E35" s="52">
        <f>Frumgögn!O7</f>
        <v>11.948193137471963</v>
      </c>
      <c r="F35" s="35">
        <f>Frumgögn!O49</f>
        <v>68.701071491908706</v>
      </c>
      <c r="G35" s="35">
        <f>Frumgögn!O39</f>
        <v>31.29892850809124</v>
      </c>
      <c r="H35" s="49">
        <f>Frumgögn!P7</f>
        <v>14.48037462036806</v>
      </c>
      <c r="I35" s="49">
        <f>Frumgögn!P49</f>
        <v>53.433493054282188</v>
      </c>
      <c r="J35" s="49">
        <f>Frumgögn!P39</f>
        <v>46.566506945717819</v>
      </c>
      <c r="K35" s="53">
        <f>Frumgögn!Q7</f>
        <v>18.103801195598209</v>
      </c>
      <c r="L35" s="53">
        <f>Frumgögn!Q49</f>
        <v>59.265584720039058</v>
      </c>
      <c r="M35" s="53">
        <f>Frumgögn!Q39</f>
        <v>40.734415279960935</v>
      </c>
      <c r="N35" s="49">
        <f>Frumgögn!R7</f>
        <v>15.066028732430542</v>
      </c>
      <c r="O35" s="54">
        <f>Frumgögn!R49</f>
        <v>67.48141565052282</v>
      </c>
      <c r="P35" s="54">
        <f>Frumgögn!R39</f>
        <v>32.518584349477131</v>
      </c>
      <c r="Q35" s="53">
        <f>Frumgögn!S7</f>
        <v>17.893834380434129</v>
      </c>
      <c r="R35" s="53">
        <f>Frumgögn!S49</f>
        <v>58.540232427476965</v>
      </c>
      <c r="S35" s="53">
        <f>Frumgögn!S39</f>
        <v>41.459767572522985</v>
      </c>
      <c r="T35" s="75"/>
      <c r="U35" s="75"/>
      <c r="V35" s="75"/>
    </row>
    <row r="36" spans="1:22" x14ac:dyDescent="0.25">
      <c r="A36" s="22" t="s">
        <v>35</v>
      </c>
      <c r="B36" s="33">
        <f>Frumgögn!N8</f>
        <v>9.1220729736735748</v>
      </c>
      <c r="C36" s="33">
        <f>Frumgögn!N50</f>
        <v>50.452693829232153</v>
      </c>
      <c r="D36" s="33">
        <f>Frumgögn!N40</f>
        <v>49.54730617076784</v>
      </c>
      <c r="E36" s="52">
        <f>Frumgögn!O8</f>
        <v>9.0936108635260151</v>
      </c>
      <c r="F36" s="35">
        <f>Frumgögn!O50</f>
        <v>57.803181675910118</v>
      </c>
      <c r="G36" s="35">
        <f>Frumgögn!O40</f>
        <v>42.196818324089861</v>
      </c>
      <c r="H36" s="49">
        <f>Frumgögn!P8</f>
        <v>12.135199712852899</v>
      </c>
      <c r="I36" s="49">
        <f>Frumgögn!P50</f>
        <v>49.646828593090689</v>
      </c>
      <c r="J36" s="49">
        <f>Frumgögn!P40</f>
        <v>50.353171406909347</v>
      </c>
      <c r="K36" s="53">
        <f>Frumgögn!Q8</f>
        <v>13.034337958953618</v>
      </c>
      <c r="L36" s="53">
        <f>Frumgögn!Q50</f>
        <v>64.098588378227987</v>
      </c>
      <c r="M36" s="53">
        <f>Frumgögn!Q40</f>
        <v>35.901411621772034</v>
      </c>
      <c r="N36" s="49">
        <f>Frumgögn!R8</f>
        <v>14.773073838373726</v>
      </c>
      <c r="O36" s="54">
        <f>Frumgögn!R50</f>
        <v>45.820938325473811</v>
      </c>
      <c r="P36" s="54">
        <f>Frumgögn!R40</f>
        <v>54.179061674526153</v>
      </c>
      <c r="Q36" s="53">
        <f>Frumgögn!S8</f>
        <v>13.166930008390979</v>
      </c>
      <c r="R36" s="53">
        <f>Frumgögn!S50</f>
        <v>34.446491360265064</v>
      </c>
      <c r="S36" s="53">
        <f>Frumgögn!S40</f>
        <v>65.553508639734929</v>
      </c>
      <c r="T36" s="75"/>
      <c r="U36" s="75"/>
      <c r="V36" s="75"/>
    </row>
    <row r="37" spans="1:22" x14ac:dyDescent="0.25">
      <c r="A37" s="22" t="s">
        <v>6</v>
      </c>
      <c r="B37" s="33">
        <f>Frumgögn!N9</f>
        <v>5.2521964696243479</v>
      </c>
      <c r="C37" s="33">
        <f>Frumgögn!N51</f>
        <v>85.095083729378103</v>
      </c>
      <c r="D37" s="33">
        <f>Frumgögn!N41</f>
        <v>14.904916270621884</v>
      </c>
      <c r="E37" s="52">
        <f>Frumgögn!O9</f>
        <v>3.3716314589759024</v>
      </c>
      <c r="F37" s="35">
        <f>Frumgögn!O51</f>
        <v>86.375355549176689</v>
      </c>
      <c r="G37" s="35">
        <f>Frumgögn!O41</f>
        <v>13.624644450823306</v>
      </c>
      <c r="H37" s="49">
        <f>Frumgögn!P9</f>
        <v>4.4213522175253583</v>
      </c>
      <c r="I37" s="49">
        <f>Frumgögn!P51</f>
        <v>100</v>
      </c>
      <c r="J37" s="49">
        <f>Frumgögn!P41</f>
        <v>0</v>
      </c>
      <c r="K37" s="53">
        <f>Frumgögn!Q9</f>
        <v>3.3964715915536918</v>
      </c>
      <c r="L37" s="53">
        <f>Frumgögn!Q51</f>
        <v>81.275762843787859</v>
      </c>
      <c r="M37" s="53">
        <f>Frumgögn!Q41</f>
        <v>18.724237156212151</v>
      </c>
      <c r="N37" s="49">
        <f>Frumgögn!R9</f>
        <v>2.4451266533942086</v>
      </c>
      <c r="O37" s="54">
        <f>Frumgögn!R51</f>
        <v>100</v>
      </c>
      <c r="P37" s="54">
        <f>Frumgögn!R41</f>
        <v>0</v>
      </c>
      <c r="Q37" s="53">
        <f>Frumgögn!S9</f>
        <v>3.8959552399140298</v>
      </c>
      <c r="R37" s="53">
        <f>Frumgögn!S51</f>
        <v>100</v>
      </c>
      <c r="S37" s="53">
        <f>Frumgögn!S41</f>
        <v>0</v>
      </c>
      <c r="T37" s="75"/>
      <c r="U37" s="75"/>
      <c r="V37" s="75"/>
    </row>
    <row r="38" spans="1:22" x14ac:dyDescent="0.25">
      <c r="A38" s="22" t="s">
        <v>36</v>
      </c>
      <c r="B38" s="33">
        <f>Frumgögn!N10</f>
        <v>18.829516190648111</v>
      </c>
      <c r="C38" s="33">
        <f>Frumgögn!N52</f>
        <v>57.126593568312266</v>
      </c>
      <c r="D38" s="33">
        <f>Frumgögn!N42</f>
        <v>42.873406431687734</v>
      </c>
      <c r="E38" s="52">
        <f>Frumgögn!O10</f>
        <v>21.727969994436187</v>
      </c>
      <c r="F38" s="35">
        <f>Frumgögn!O52</f>
        <v>63.786291017608264</v>
      </c>
      <c r="G38" s="35">
        <f>Frumgögn!O42</f>
        <v>36.213708982391715</v>
      </c>
      <c r="H38" s="49">
        <f>Frumgögn!P10</f>
        <v>20.232239056961301</v>
      </c>
      <c r="I38" s="49">
        <f>Frumgögn!P52</f>
        <v>72.15937884449805</v>
      </c>
      <c r="J38" s="49">
        <f>Frumgögn!P42</f>
        <v>27.840621155501978</v>
      </c>
      <c r="K38" s="53">
        <f>Frumgögn!Q10</f>
        <v>15.426335511350139</v>
      </c>
      <c r="L38" s="53">
        <f>Frumgögn!Q52</f>
        <v>68.416776376909667</v>
      </c>
      <c r="M38" s="53">
        <f>Frumgögn!Q42</f>
        <v>31.583223623090301</v>
      </c>
      <c r="N38" s="49">
        <f>Frumgögn!R10</f>
        <v>21.176997128947438</v>
      </c>
      <c r="O38" s="54">
        <f>Frumgögn!R52</f>
        <v>56.019318899364833</v>
      </c>
      <c r="P38" s="54">
        <f>Frumgögn!R42</f>
        <v>43.980681100635138</v>
      </c>
      <c r="Q38" s="53">
        <f>Frumgögn!S10</f>
        <v>23.997968262182404</v>
      </c>
      <c r="R38" s="53">
        <f>Frumgögn!S52</f>
        <v>48.77686886535767</v>
      </c>
      <c r="S38" s="53">
        <f>Frumgögn!S42</f>
        <v>51.223131134642394</v>
      </c>
      <c r="T38" s="75"/>
      <c r="U38" s="75"/>
      <c r="V38" s="75"/>
    </row>
    <row r="39" spans="1:22" x14ac:dyDescent="0.25">
      <c r="A39" s="22" t="s">
        <v>8</v>
      </c>
      <c r="B39" s="33">
        <f>Frumgögn!N11</f>
        <v>9.7217427306750821</v>
      </c>
      <c r="C39" s="33">
        <f>Frumgögn!N53</f>
        <v>11.833756045318527</v>
      </c>
      <c r="D39" s="33">
        <f>Frumgögn!N43</f>
        <v>88.166243954681477</v>
      </c>
      <c r="E39" s="52">
        <f>Frumgögn!O11</f>
        <v>8.4890455484789413</v>
      </c>
      <c r="F39" s="35">
        <f>Frumgögn!O53</f>
        <v>5.7841156501833453</v>
      </c>
      <c r="G39" s="35">
        <f>Frumgögn!O43</f>
        <v>94.215884349816676</v>
      </c>
      <c r="H39" s="49">
        <f>Frumgögn!P11</f>
        <v>7.7414792594775781</v>
      </c>
      <c r="I39" s="49">
        <f>Frumgögn!P53</f>
        <v>15.278068837813564</v>
      </c>
      <c r="J39" s="49">
        <f>Frumgögn!P43</f>
        <v>84.721931162186465</v>
      </c>
      <c r="K39" s="53">
        <f>Frumgögn!Q11</f>
        <v>8.2375582021518259</v>
      </c>
      <c r="L39" s="53">
        <f>Frumgögn!Q53</f>
        <v>15.119984314149487</v>
      </c>
      <c r="M39" s="53">
        <f>Frumgögn!Q43</f>
        <v>84.880015685850523</v>
      </c>
      <c r="N39" s="49">
        <f>Frumgögn!R11</f>
        <v>10.315579305919179</v>
      </c>
      <c r="O39" s="54">
        <f>Frumgögn!R53</f>
        <v>15.50419256580588</v>
      </c>
      <c r="P39" s="54">
        <f>Frumgögn!R43</f>
        <v>84.49580743419412</v>
      </c>
      <c r="Q39" s="53">
        <f>Frumgögn!S11</f>
        <v>7.9703934296441235</v>
      </c>
      <c r="R39" s="53">
        <f>Frumgögn!S53</f>
        <v>12.614342853579984</v>
      </c>
      <c r="S39" s="53">
        <f>Frumgögn!S43</f>
        <v>87.385657146420044</v>
      </c>
      <c r="T39" s="75"/>
      <c r="U39" s="75"/>
      <c r="V39" s="75"/>
    </row>
    <row r="40" spans="1:22" x14ac:dyDescent="0.25">
      <c r="A40" s="22" t="s">
        <v>37</v>
      </c>
      <c r="B40" s="33">
        <f>Frumgögn!N12</f>
        <v>15.752106594928788</v>
      </c>
      <c r="C40" s="33">
        <f>Frumgögn!N54</f>
        <v>5.5057356413409879</v>
      </c>
      <c r="D40" s="33">
        <f>Frumgögn!N44</f>
        <v>94.494264358659024</v>
      </c>
      <c r="E40" s="52">
        <f>Frumgögn!O12</f>
        <v>14.032517328504618</v>
      </c>
      <c r="F40" s="35">
        <f>Frumgögn!O54</f>
        <v>12.158390699497094</v>
      </c>
      <c r="G40" s="35">
        <f>Frumgögn!O44</f>
        <v>87.841609300502924</v>
      </c>
      <c r="H40" s="49">
        <f>Frumgögn!P12</f>
        <v>11.68113789242747</v>
      </c>
      <c r="I40" s="49">
        <f>Frumgögn!P54</f>
        <v>13.072160450486049</v>
      </c>
      <c r="J40" s="49">
        <f>Frumgögn!P44</f>
        <v>86.927839549513948</v>
      </c>
      <c r="K40" s="53">
        <f>Frumgögn!Q12</f>
        <v>12.0337174580125</v>
      </c>
      <c r="L40" s="53">
        <f>Frumgögn!Q54</f>
        <v>16.344219206577584</v>
      </c>
      <c r="M40" s="53">
        <f>Frumgögn!Q44</f>
        <v>83.655780793422423</v>
      </c>
      <c r="N40" s="49">
        <f>Frumgögn!R12</f>
        <v>13.161103784542117</v>
      </c>
      <c r="O40" s="54">
        <f>Frumgögn!R54</f>
        <v>17.36694516286348</v>
      </c>
      <c r="P40" s="54">
        <f>Frumgögn!R44</f>
        <v>82.633054837136513</v>
      </c>
      <c r="Q40" s="53">
        <f>Frumgögn!S12</f>
        <v>9.1522233995593609</v>
      </c>
      <c r="R40" s="53">
        <f>Frumgögn!S54</f>
        <v>5.3943409868694463</v>
      </c>
      <c r="S40" s="53">
        <f>Frumgögn!S44</f>
        <v>94.605659013130548</v>
      </c>
      <c r="T40" s="75"/>
      <c r="U40" s="75"/>
      <c r="V40" s="75"/>
    </row>
    <row r="41" spans="1:22" x14ac:dyDescent="0.25">
      <c r="A41" s="22" t="s">
        <v>45</v>
      </c>
      <c r="B41" s="33">
        <f>Frumgögn!N13</f>
        <v>13.231764960521636</v>
      </c>
      <c r="C41" s="33">
        <f>Frumgögn!N55</f>
        <v>15.606395834317588</v>
      </c>
      <c r="D41" s="33">
        <f>Frumgögn!N45</f>
        <v>84.39360416568239</v>
      </c>
      <c r="E41" s="52">
        <f>Frumgögn!O13</f>
        <v>11.468855323157129</v>
      </c>
      <c r="F41" s="35">
        <f>Frumgögn!O55</f>
        <v>15.559516917304773</v>
      </c>
      <c r="G41" s="35">
        <f>Frumgögn!O45</f>
        <v>84.440483082695224</v>
      </c>
      <c r="H41" s="49">
        <f>Frumgögn!P13</f>
        <v>12.053911100289191</v>
      </c>
      <c r="I41" s="49">
        <f>Frumgögn!P55</f>
        <v>20.361480886511764</v>
      </c>
      <c r="J41" s="49">
        <f>Frumgögn!P45</f>
        <v>79.638519113488229</v>
      </c>
      <c r="K41" s="53">
        <f>Frumgögn!Q13</f>
        <v>13.979643516495569</v>
      </c>
      <c r="L41" s="53">
        <f>Frumgögn!Q55</f>
        <v>23.571976038114521</v>
      </c>
      <c r="M41" s="53">
        <f>Frumgögn!Q45</f>
        <v>76.428023961885472</v>
      </c>
      <c r="N41" s="49">
        <f>Frumgögn!R13</f>
        <v>10.752561021690452</v>
      </c>
      <c r="O41" s="54">
        <f>Frumgögn!R55</f>
        <v>14.228084242054059</v>
      </c>
      <c r="P41" s="54">
        <f>Frumgögn!R45</f>
        <v>85.771915757945948</v>
      </c>
      <c r="Q41" s="53">
        <f>Frumgögn!S13</f>
        <v>9.2140289772887698</v>
      </c>
      <c r="R41" s="53">
        <f>Frumgögn!S55</f>
        <v>6.1466679904813439</v>
      </c>
      <c r="S41" s="53">
        <f>Frumgögn!S45</f>
        <v>93.853332009518653</v>
      </c>
      <c r="T41" s="75"/>
      <c r="U41" s="75"/>
      <c r="V41" s="75"/>
    </row>
    <row r="42" spans="1:22" x14ac:dyDescent="0.25">
      <c r="A42" s="22" t="s">
        <v>53</v>
      </c>
      <c r="B42" s="33">
        <f>Frumgögn!N14</f>
        <v>5.9581372359562703</v>
      </c>
      <c r="C42" s="33">
        <f>Frumgögn!N56</f>
        <v>32.950778185179274</v>
      </c>
      <c r="D42" s="33">
        <f>Frumgögn!N46</f>
        <v>67.049221814820712</v>
      </c>
      <c r="E42" s="52">
        <f>Frumgögn!O14</f>
        <v>8.9681824661966498</v>
      </c>
      <c r="F42" s="35">
        <f>Frumgögn!O56</f>
        <v>34.281747503347084</v>
      </c>
      <c r="G42" s="35">
        <f>Frumgögn!O46</f>
        <v>65.718252496652937</v>
      </c>
      <c r="H42" s="49">
        <f>Frumgögn!P14</f>
        <v>9.1289660165946707</v>
      </c>
      <c r="I42" s="49">
        <f>Frumgögn!P56</f>
        <v>49.390885445721381</v>
      </c>
      <c r="J42" s="49">
        <f>Frumgögn!P46</f>
        <v>50.609114554278598</v>
      </c>
      <c r="K42" s="53">
        <f>Frumgögn!Q14</f>
        <v>9.133560618653684</v>
      </c>
      <c r="L42" s="53">
        <f>Frumgögn!Q56</f>
        <v>56.726506650528087</v>
      </c>
      <c r="M42" s="53">
        <f>Frumgögn!Q46</f>
        <v>43.273493349471934</v>
      </c>
      <c r="N42" s="49">
        <f>Frumgögn!R14</f>
        <v>5.1155975767061879</v>
      </c>
      <c r="O42" s="54">
        <f>Frumgögn!R56</f>
        <v>30.907048550430748</v>
      </c>
      <c r="P42" s="54">
        <f>Frumgögn!R46</f>
        <v>69.092951449569256</v>
      </c>
      <c r="Q42" s="53">
        <f>Frumgögn!S14</f>
        <v>4.7184714560726588</v>
      </c>
      <c r="R42" s="53">
        <f>Frumgögn!S56</f>
        <v>37.146422420823747</v>
      </c>
      <c r="S42" s="53">
        <f>Frumgögn!S46</f>
        <v>62.853577579176267</v>
      </c>
      <c r="T42" s="75"/>
      <c r="U42" s="75"/>
      <c r="V42" s="75"/>
    </row>
    <row r="43" spans="1:22" x14ac:dyDescent="0.25">
      <c r="A43" s="27" t="s">
        <v>46</v>
      </c>
      <c r="B43" s="51"/>
      <c r="C43" s="51">
        <f>Frumgögn!N47</f>
        <v>37.657887576659874</v>
      </c>
      <c r="D43" s="51">
        <f>Frumgögn!N37</f>
        <v>62.342112423340069</v>
      </c>
      <c r="E43" s="35"/>
      <c r="F43" s="36">
        <f>Frumgögn!O47</f>
        <v>41.141360435975464</v>
      </c>
      <c r="G43" s="36">
        <f>Frumgögn!O37</f>
        <v>58.858639564024415</v>
      </c>
      <c r="H43" s="55"/>
      <c r="I43" s="56">
        <f>Frumgögn!P47</f>
        <v>46.007253768450049</v>
      </c>
      <c r="J43" s="56">
        <f>Frumgögn!P37</f>
        <v>53.992746231549916</v>
      </c>
      <c r="K43" s="57"/>
      <c r="L43" s="58">
        <f>Frumgögn!Q47</f>
        <v>48.700781534306657</v>
      </c>
      <c r="M43" s="58">
        <f>Frumgögn!Q37</f>
        <v>51.299218465693265</v>
      </c>
      <c r="N43" s="49"/>
      <c r="O43" s="72">
        <f>Frumgögn!R47</f>
        <v>41.862273612751927</v>
      </c>
      <c r="P43" s="72">
        <f>Frumgögn!R37</f>
        <v>58.137726387248115</v>
      </c>
      <c r="Q43" s="57"/>
      <c r="R43" s="58">
        <f>Frumgögn!S47</f>
        <v>39.102635752506316</v>
      </c>
      <c r="S43" s="58">
        <f>Frumgögn!S37</f>
        <v>60.897364247493414</v>
      </c>
      <c r="T43" s="75"/>
      <c r="U43" s="75"/>
      <c r="V43" s="75"/>
    </row>
    <row r="44" spans="1:2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/>
      <c r="O44"/>
      <c r="P44"/>
      <c r="Q44"/>
      <c r="R44"/>
      <c r="S44"/>
      <c r="T44" s="17"/>
      <c r="U44" s="17"/>
      <c r="V44" s="17"/>
    </row>
    <row r="45" spans="1:22" ht="14.25" customHeight="1" x14ac:dyDescent="0.25">
      <c r="A45" s="64" t="s">
        <v>55</v>
      </c>
      <c r="B45" s="66">
        <v>2014</v>
      </c>
      <c r="C45" s="66"/>
      <c r="D45" s="66"/>
      <c r="E45" s="66">
        <v>2015</v>
      </c>
      <c r="F45" s="66"/>
      <c r="G45" s="66"/>
      <c r="H45" s="66">
        <v>2016</v>
      </c>
      <c r="I45" s="66"/>
      <c r="J45" s="66"/>
      <c r="K45" s="66">
        <v>2017</v>
      </c>
      <c r="L45" s="66"/>
      <c r="M45" s="66"/>
      <c r="N45" s="67">
        <v>2018</v>
      </c>
      <c r="O45" s="67"/>
      <c r="P45" s="67"/>
      <c r="Q45" s="66">
        <v>2019</v>
      </c>
      <c r="R45" s="66"/>
      <c r="S45" s="66"/>
      <c r="T45" s="17"/>
      <c r="U45" s="17"/>
      <c r="V45" s="17"/>
    </row>
    <row r="46" spans="1:22" ht="8.25" customHeight="1" x14ac:dyDescent="0.25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7"/>
      <c r="O46" s="67"/>
      <c r="P46" s="67"/>
      <c r="Q46" s="66"/>
      <c r="R46" s="66"/>
      <c r="S46" s="66"/>
      <c r="T46" s="17"/>
      <c r="U46" s="17"/>
      <c r="V46" s="17"/>
    </row>
    <row r="47" spans="1:22" ht="30" x14ac:dyDescent="0.25">
      <c r="A47" s="14" t="s">
        <v>48</v>
      </c>
      <c r="B47" s="16" t="s">
        <v>42</v>
      </c>
      <c r="C47" s="16" t="s">
        <v>43</v>
      </c>
      <c r="D47" s="16" t="s">
        <v>44</v>
      </c>
      <c r="E47" s="15" t="s">
        <v>42</v>
      </c>
      <c r="F47" s="15" t="s">
        <v>43</v>
      </c>
      <c r="G47" s="15" t="s">
        <v>44</v>
      </c>
      <c r="H47" s="20" t="s">
        <v>42</v>
      </c>
      <c r="I47" s="20" t="s">
        <v>43</v>
      </c>
      <c r="J47" s="20" t="s">
        <v>44</v>
      </c>
      <c r="K47" s="21" t="s">
        <v>42</v>
      </c>
      <c r="L47" s="21" t="s">
        <v>43</v>
      </c>
      <c r="M47" s="21" t="s">
        <v>44</v>
      </c>
      <c r="N47" s="20" t="s">
        <v>42</v>
      </c>
      <c r="O47" s="20" t="s">
        <v>43</v>
      </c>
      <c r="P47" s="20" t="s">
        <v>44</v>
      </c>
      <c r="Q47" s="21" t="s">
        <v>42</v>
      </c>
      <c r="R47" s="21" t="s">
        <v>43</v>
      </c>
      <c r="S47" s="21" t="s">
        <v>44</v>
      </c>
      <c r="T47" s="17"/>
      <c r="U47" s="17"/>
      <c r="V47" s="17"/>
    </row>
    <row r="48" spans="1:22" x14ac:dyDescent="0.25">
      <c r="A48" s="22" t="s">
        <v>47</v>
      </c>
      <c r="B48" s="49">
        <f>Frumgögn!M67/Frumgögn!$M$66*100</f>
        <v>9.6175478065241844</v>
      </c>
      <c r="C48" s="49">
        <f>Frumgögn!M87/Frumgögn!M67*100</f>
        <v>36.84210526315789</v>
      </c>
      <c r="D48" s="32">
        <f>Frumgögn!M77/Frumgögn!M67*100</f>
        <v>63.157894736842103</v>
      </c>
      <c r="E48" s="31">
        <f>Frumgögn!N67/Frumgögn!$N$66*100</f>
        <v>9.3630919978225364</v>
      </c>
      <c r="F48" s="31">
        <f>Frumgögn!N87/Frumgögn!N67*100</f>
        <v>37.790697674418603</v>
      </c>
      <c r="G48" s="31">
        <f>Frumgögn!N77/Frumgögn!N67*100</f>
        <v>62.790697674418603</v>
      </c>
      <c r="H48" s="54">
        <f>Frumgögn!O67/Frumgögn!$O$66*100</f>
        <v>10.230849947534102</v>
      </c>
      <c r="I48" s="54">
        <f>Frumgögn!O87/Frumgögn!O67*100</f>
        <v>33.846153846153847</v>
      </c>
      <c r="J48" s="54">
        <f>Frumgögn!O77/Frumgögn!O67*100</f>
        <v>66.153846153846146</v>
      </c>
      <c r="K48" s="59">
        <f>Frumgögn!Q67/Frumgögn!$Q$66*100</f>
        <v>10.131048387096774</v>
      </c>
      <c r="L48" s="59">
        <f>Frumgögn!Q87/Frumgögn!Q67*100</f>
        <v>40.298507462686565</v>
      </c>
      <c r="M48" s="59">
        <f>Frumgögn!Q77/Frumgögn!Q67*100</f>
        <v>59.701492537313428</v>
      </c>
      <c r="N48" s="54">
        <f>Frumgögn!P67/Frumgögn!$P$66*100</f>
        <v>10.154639175257731</v>
      </c>
      <c r="O48" s="54">
        <f>Frumgögn!P87/Frumgögn!P67*100</f>
        <v>31.472081218274113</v>
      </c>
      <c r="P48" s="54">
        <f>Frumgögn!P77/Frumgögn!P67*100</f>
        <v>68.527918781725887</v>
      </c>
      <c r="Q48" s="59">
        <f>Frumgögn!R67/Frumgögn!$R$66*100</f>
        <v>10.939830929885629</v>
      </c>
      <c r="R48" s="59">
        <f>Frumgögn!R87/Frumgögn!R67*100</f>
        <v>40.909090909090914</v>
      </c>
      <c r="S48" s="59">
        <f>Frumgögn!R77/Frumgögn!R67*100</f>
        <v>59.090909090909093</v>
      </c>
      <c r="T48" s="17"/>
      <c r="U48" s="17"/>
      <c r="V48" s="17"/>
    </row>
    <row r="49" spans="1:22" x14ac:dyDescent="0.25">
      <c r="A49" s="22" t="s">
        <v>4</v>
      </c>
      <c r="B49" s="49">
        <f>Frumgögn!M68/Frumgögn!$M$66*100</f>
        <v>21.653543307086615</v>
      </c>
      <c r="C49" s="49">
        <f>Frumgögn!M88/Frumgögn!M68*100</f>
        <v>59.480519480519476</v>
      </c>
      <c r="D49" s="32">
        <f>Frumgögn!M78/Frumgögn!M68*100</f>
        <v>40.519480519480524</v>
      </c>
      <c r="E49" s="31">
        <f>Frumgögn!N68/Frumgögn!$N$66*100</f>
        <v>22.754491017964071</v>
      </c>
      <c r="F49" s="31">
        <f>Frumgögn!N88/Frumgögn!N68*100</f>
        <v>60.047846889952147</v>
      </c>
      <c r="G49" s="31">
        <f>Frumgögn!N78/Frumgögn!N68*100</f>
        <v>39.952153110047846</v>
      </c>
      <c r="H49" s="54">
        <f>Frumgögn!O68/Frumgögn!$O$66*100</f>
        <v>23.34732423924449</v>
      </c>
      <c r="I49" s="54">
        <f>Frumgögn!O88/Frumgögn!O68*100</f>
        <v>58.202247191011239</v>
      </c>
      <c r="J49" s="54">
        <f>Frumgögn!O78/Frumgögn!O68*100</f>
        <v>42.022471910112358</v>
      </c>
      <c r="K49" s="59">
        <f>Frumgögn!Q68/Frumgögn!$Q$66*100</f>
        <v>23.639112903225808</v>
      </c>
      <c r="L49" s="59">
        <f>Frumgögn!Q88/Frumgögn!Q68*100</f>
        <v>57.142857142857139</v>
      </c>
      <c r="M49" s="59">
        <f>Frumgögn!Q78/Frumgögn!Q68*100</f>
        <v>42.857142857142854</v>
      </c>
      <c r="N49" s="54">
        <f>Frumgögn!P68/Frumgögn!$P$66*100</f>
        <v>22.989690721649485</v>
      </c>
      <c r="O49" s="54">
        <f>Frumgögn!P88/Frumgögn!P68*100</f>
        <v>58.520179372197312</v>
      </c>
      <c r="P49" s="54">
        <f>Frumgögn!P78/Frumgögn!P68*100</f>
        <v>41.479820627802688</v>
      </c>
      <c r="Q49" s="59">
        <f>Frumgögn!R68/Frumgögn!$R$66*100</f>
        <v>24.316260566882146</v>
      </c>
      <c r="R49" s="59">
        <f>Frumgögn!R88/Frumgögn!R68*100</f>
        <v>58.077709611451944</v>
      </c>
      <c r="S49" s="59">
        <f>Frumgögn!R78/Frumgögn!R68*100</f>
        <v>41.922290388548056</v>
      </c>
      <c r="T49" s="17"/>
      <c r="U49" s="17"/>
      <c r="V49" s="17"/>
    </row>
    <row r="50" spans="1:22" x14ac:dyDescent="0.25">
      <c r="A50" s="22" t="s">
        <v>35</v>
      </c>
      <c r="B50" s="49">
        <f>Frumgögn!M69/Frumgögn!$M$66*100</f>
        <v>14.735658042744657</v>
      </c>
      <c r="C50" s="49">
        <f>Frumgögn!M89/Frumgögn!M69*100</f>
        <v>56.87022900763359</v>
      </c>
      <c r="D50" s="32">
        <f>Frumgögn!M79/Frumgögn!M69*100</f>
        <v>43.511450381679388</v>
      </c>
      <c r="E50" s="31">
        <f>Frumgögn!N69/Frumgögn!$N$66*100</f>
        <v>14.697876973326075</v>
      </c>
      <c r="F50" s="31">
        <f>Frumgögn!N89/Frumgögn!N69*100</f>
        <v>55.185185185185183</v>
      </c>
      <c r="G50" s="31">
        <f>Frumgögn!N79/Frumgögn!N69*100</f>
        <v>44.81481481481481</v>
      </c>
      <c r="H50" s="54">
        <f>Frumgögn!O69/Frumgögn!$O$66*100</f>
        <v>15.110178384050368</v>
      </c>
      <c r="I50" s="54">
        <f>Frumgögn!O89/Frumgögn!O69*100</f>
        <v>53.125</v>
      </c>
      <c r="J50" s="54">
        <f>Frumgögn!O79/Frumgögn!O69*100</f>
        <v>46.875</v>
      </c>
      <c r="K50" s="59">
        <f>Frumgögn!Q69/Frumgögn!$Q$66*100</f>
        <v>14.616935483870968</v>
      </c>
      <c r="L50" s="59">
        <f>Frumgögn!Q89/Frumgögn!Q69*100</f>
        <v>54.827586206896548</v>
      </c>
      <c r="M50" s="59">
        <f>Frumgögn!Q79/Frumgögn!Q69*100</f>
        <v>45.172413793103452</v>
      </c>
      <c r="N50" s="54">
        <f>Frumgögn!P69/Frumgögn!$P$66*100</f>
        <v>15.360824742268042</v>
      </c>
      <c r="O50" s="54">
        <f>Frumgögn!P89/Frumgögn!P69*100</f>
        <v>54.697986577181211</v>
      </c>
      <c r="P50" s="54">
        <f>Frumgögn!P79/Frumgögn!P69*100</f>
        <v>45.302013422818796</v>
      </c>
      <c r="Q50" s="59">
        <f>Frumgögn!R69/Frumgögn!$R$66*100</f>
        <v>13.774241670810541</v>
      </c>
      <c r="R50" s="59">
        <f>Frumgögn!R89/Frumgögn!R69*100</f>
        <v>50.541516245487358</v>
      </c>
      <c r="S50" s="59">
        <f>Frumgögn!R79/Frumgögn!R69*100</f>
        <v>49.458483754512635</v>
      </c>
      <c r="T50" s="17"/>
      <c r="U50" s="17"/>
      <c r="V50" s="17"/>
    </row>
    <row r="51" spans="1:22" x14ac:dyDescent="0.25">
      <c r="A51" s="22" t="s">
        <v>6</v>
      </c>
      <c r="B51" s="49">
        <f>Frumgögn!M70/Frumgögn!$M$66*100</f>
        <v>4.0494938132733411</v>
      </c>
      <c r="C51" s="49">
        <f>Frumgögn!M90/Frumgögn!M70*100</f>
        <v>83.333333333333343</v>
      </c>
      <c r="D51" s="32">
        <f>Frumgögn!M80/Frumgögn!M70*100</f>
        <v>16.666666666666664</v>
      </c>
      <c r="E51" s="31">
        <f>Frumgögn!N70/Frumgögn!$N$66*100</f>
        <v>3.8649972781709305</v>
      </c>
      <c r="F51" s="31">
        <f>Frumgögn!N90/Frumgögn!N70*100</f>
        <v>84.507042253521121</v>
      </c>
      <c r="G51" s="31">
        <f>Frumgögn!N80/Frumgögn!N70*100</f>
        <v>15.492957746478872</v>
      </c>
      <c r="H51" s="54">
        <f>Frumgögn!O70/Frumgögn!$O$66*100</f>
        <v>4.6169989506820563</v>
      </c>
      <c r="I51" s="54">
        <f>Frumgögn!O90/Frumgögn!O70*100</f>
        <v>80.681818181818173</v>
      </c>
      <c r="J51" s="54">
        <f>Frumgögn!O80/Frumgögn!O70*100</f>
        <v>19.318181818181817</v>
      </c>
      <c r="K51" s="59">
        <f>Frumgögn!Q70/Frumgögn!$Q$66*100</f>
        <v>4.788306451612903</v>
      </c>
      <c r="L51" s="59">
        <f>Frumgögn!Q90/Frumgögn!Q70*100</f>
        <v>76.84210526315789</v>
      </c>
      <c r="M51" s="59">
        <f>Frumgögn!Q80/Frumgögn!Q70*100</f>
        <v>23.157894736842106</v>
      </c>
      <c r="N51" s="54">
        <f>Frumgögn!P70/Frumgögn!$P$66*100</f>
        <v>5.3092783505154637</v>
      </c>
      <c r="O51" s="54">
        <f>Frumgögn!P90/Frumgögn!P70*100</f>
        <v>79.611650485436897</v>
      </c>
      <c r="P51" s="54">
        <f>Frumgögn!P80/Frumgögn!P70*100</f>
        <v>19.417475728155338</v>
      </c>
      <c r="Q51" s="59">
        <f>Frumgögn!R70/Frumgögn!$R$66*100</f>
        <v>4.7240179015415222</v>
      </c>
      <c r="R51" s="59">
        <f>Frumgögn!R90/Frumgögn!R70*100</f>
        <v>78.94736842105263</v>
      </c>
      <c r="S51" s="59">
        <f>Frumgögn!R80/Frumgögn!R70*100</f>
        <v>21.052631578947366</v>
      </c>
      <c r="T51" s="17"/>
      <c r="U51" s="17"/>
      <c r="V51" s="17"/>
    </row>
    <row r="52" spans="1:22" x14ac:dyDescent="0.25">
      <c r="A52" s="22" t="s">
        <v>36</v>
      </c>
      <c r="B52" s="49">
        <f>Frumgögn!M71/Frumgögn!$M$66*100</f>
        <v>23.115860517435323</v>
      </c>
      <c r="C52" s="49">
        <f>Frumgögn!M91/Frumgögn!M71*100</f>
        <v>59.61070559610706</v>
      </c>
      <c r="D52" s="32">
        <f>Frumgögn!M81/Frumgögn!M71*100</f>
        <v>40.389294403892947</v>
      </c>
      <c r="E52" s="31">
        <f>Frumgögn!N71/Frumgögn!$N$66*100</f>
        <v>22.972237343494829</v>
      </c>
      <c r="F52" s="31">
        <f>Frumgögn!N91/Frumgögn!N71*100</f>
        <v>60.66350710900474</v>
      </c>
      <c r="G52" s="31">
        <f>Frumgögn!N81/Frumgögn!N71*100</f>
        <v>39.33649289099526</v>
      </c>
      <c r="H52" s="54">
        <f>Frumgögn!O71/Frumgögn!$O$66*100</f>
        <v>21.93074501573977</v>
      </c>
      <c r="I52" s="54">
        <f>Frumgögn!O91/Frumgögn!O71*100</f>
        <v>59.808612440191389</v>
      </c>
      <c r="J52" s="54">
        <f>Frumgögn!O81/Frumgögn!O71*100</f>
        <v>40.191387559808611</v>
      </c>
      <c r="K52" s="59">
        <f>Frumgögn!Q71/Frumgögn!$Q$66*100</f>
        <v>23.4375</v>
      </c>
      <c r="L52" s="59">
        <f>Frumgögn!Q91/Frumgögn!Q71*100</f>
        <v>56.129032258064512</v>
      </c>
      <c r="M52" s="59">
        <f>Frumgögn!Q81/Frumgögn!Q71*100</f>
        <v>44.086021505376344</v>
      </c>
      <c r="N52" s="54">
        <f>Frumgögn!P71/Frumgögn!$P$66*100</f>
        <v>21.855670103092784</v>
      </c>
      <c r="O52" s="54">
        <f>Frumgögn!P91/Frumgögn!P71*100</f>
        <v>57.783018867924532</v>
      </c>
      <c r="P52" s="54">
        <f>Frumgögn!P81/Frumgögn!P71*100</f>
        <v>42.452830188679243</v>
      </c>
      <c r="Q52" s="59">
        <f>Frumgögn!R71/Frumgögn!$R$66*100</f>
        <v>23.023371456986574</v>
      </c>
      <c r="R52" s="59">
        <f>Frumgögn!R91/Frumgögn!R71*100</f>
        <v>57.45140388768899</v>
      </c>
      <c r="S52" s="59">
        <f>Frumgögn!R81/Frumgögn!R71*100</f>
        <v>42.548596112311017</v>
      </c>
      <c r="T52" s="17"/>
      <c r="U52" s="17"/>
      <c r="V52" s="17"/>
    </row>
    <row r="53" spans="1:22" x14ac:dyDescent="0.25">
      <c r="A53" s="22" t="s">
        <v>8</v>
      </c>
      <c r="B53" s="49">
        <f>Frumgögn!M72/Frumgögn!$M$66*100</f>
        <v>3.8807649043869521</v>
      </c>
      <c r="C53" s="49">
        <f>Frumgögn!M92/Frumgögn!M72*100</f>
        <v>20.289855072463769</v>
      </c>
      <c r="D53" s="32">
        <f>Frumgögn!M82/Frumgögn!M72*100</f>
        <v>79.710144927536234</v>
      </c>
      <c r="E53" s="31">
        <f>Frumgögn!N72/Frumgögn!$N$66*100</f>
        <v>3.5383777898747955</v>
      </c>
      <c r="F53" s="31">
        <f>Frumgögn!N92/Frumgögn!N72*100</f>
        <v>15.384615384615385</v>
      </c>
      <c r="G53" s="31">
        <f>Frumgögn!N82/Frumgögn!N72*100</f>
        <v>84.615384615384613</v>
      </c>
      <c r="H53" s="54">
        <f>Frumgögn!O72/Frumgögn!$O$66*100</f>
        <v>3.2528856243441764</v>
      </c>
      <c r="I53" s="54">
        <f>Frumgögn!O92/Frumgögn!O72*100</f>
        <v>19.35483870967742</v>
      </c>
      <c r="J53" s="54">
        <f>Frumgögn!O82/Frumgögn!O72*100</f>
        <v>80.645161290322577</v>
      </c>
      <c r="K53" s="59">
        <f>Frumgögn!Q72/Frumgögn!$Q$66*100</f>
        <v>2.7721774193548385</v>
      </c>
      <c r="L53" s="59">
        <f>Frumgögn!Q92/Frumgögn!Q72*100</f>
        <v>14.545454545454545</v>
      </c>
      <c r="M53" s="59">
        <f>Frumgögn!Q82/Frumgögn!Q72*100</f>
        <v>85.454545454545453</v>
      </c>
      <c r="N53" s="54">
        <f>Frumgögn!P72/Frumgögn!$P$66*100</f>
        <v>2.938144329896907</v>
      </c>
      <c r="O53" s="54">
        <f>Frumgögn!P92/Frumgögn!P72*100</f>
        <v>19.298245614035086</v>
      </c>
      <c r="P53" s="54">
        <f>Frumgögn!P82/Frumgögn!P72*100</f>
        <v>80.701754385964904</v>
      </c>
      <c r="Q53" s="59">
        <f>Frumgögn!R72/Frumgögn!$R$66*100</f>
        <v>2.9835902536051715</v>
      </c>
      <c r="R53" s="59">
        <f>Frumgögn!R92/Frumgögn!R72*100</f>
        <v>16.666666666666664</v>
      </c>
      <c r="S53" s="59">
        <f>Frumgögn!R82/Frumgögn!R72*100</f>
        <v>83.333333333333343</v>
      </c>
      <c r="T53" s="17"/>
      <c r="U53" s="17"/>
      <c r="V53" s="17"/>
    </row>
    <row r="54" spans="1:22" x14ac:dyDescent="0.25">
      <c r="A54" s="22" t="s">
        <v>37</v>
      </c>
      <c r="B54" s="49">
        <f>Frumgögn!M73/Frumgögn!$M$66*100</f>
        <v>11.136107986501688</v>
      </c>
      <c r="C54" s="49">
        <f>Frumgögn!M93/Frumgögn!M73*100</f>
        <v>11.111111111111111</v>
      </c>
      <c r="D54" s="32">
        <f>Frumgögn!M83/Frumgögn!M73*100</f>
        <v>88.888888888888886</v>
      </c>
      <c r="E54" s="31">
        <f>Frumgögn!N73/Frumgögn!$N$66*100</f>
        <v>11.105062602068589</v>
      </c>
      <c r="F54" s="31">
        <f>Frumgögn!N93/Frumgögn!N73*100</f>
        <v>8.8235294117647065</v>
      </c>
      <c r="G54" s="31">
        <f>Frumgögn!N83/Frumgögn!N73*100</f>
        <v>91.17647058823529</v>
      </c>
      <c r="H54" s="54">
        <f>Frumgögn!O73/Frumgögn!$O$66*100</f>
        <v>10.283315844700944</v>
      </c>
      <c r="I54" s="54">
        <f>Frumgögn!O93/Frumgögn!O73*100</f>
        <v>11.73469387755102</v>
      </c>
      <c r="J54" s="54">
        <f>Frumgögn!O83/Frumgögn!O73*100</f>
        <v>87.755102040816325</v>
      </c>
      <c r="K54" s="59">
        <f>Frumgögn!Q73/Frumgögn!$Q$66*100</f>
        <v>10.534274193548388</v>
      </c>
      <c r="L54" s="59">
        <f>Frumgögn!Q93/Frumgögn!Q73*100</f>
        <v>8.6124401913875595</v>
      </c>
      <c r="M54" s="59">
        <f>Frumgögn!Q83/Frumgögn!Q73*100</f>
        <v>91.866028708133967</v>
      </c>
      <c r="N54" s="54">
        <f>Frumgögn!P73/Frumgögn!$P$66*100</f>
        <v>10.463917525773196</v>
      </c>
      <c r="O54" s="54">
        <f>Frumgögn!P93/Frumgögn!P73*100</f>
        <v>10.83743842364532</v>
      </c>
      <c r="P54" s="54">
        <f>Frumgögn!P83/Frumgögn!P73*100</f>
        <v>89.162561576354676</v>
      </c>
      <c r="Q54" s="59">
        <f>Frumgögn!R73/Frumgögn!$R$66*100</f>
        <v>9.8955743411238188</v>
      </c>
      <c r="R54" s="59">
        <f>Frumgögn!R93/Frumgögn!R73*100</f>
        <v>7.5376884422110546</v>
      </c>
      <c r="S54" s="59">
        <f>Frumgögn!R83/Frumgögn!R73*100</f>
        <v>92.964824120603012</v>
      </c>
      <c r="T54" s="17"/>
      <c r="U54" s="17"/>
      <c r="V54" s="17"/>
    </row>
    <row r="55" spans="1:22" x14ac:dyDescent="0.25">
      <c r="A55" s="22" t="s">
        <v>45</v>
      </c>
      <c r="B55" s="49">
        <f>Frumgögn!M74/Frumgögn!$M$66*100</f>
        <v>4.6119235095613043</v>
      </c>
      <c r="C55" s="49">
        <f>Frumgögn!M94/Frumgögn!M74*100</f>
        <v>10.975609756097562</v>
      </c>
      <c r="D55" s="32">
        <f>Frumgögn!M84/Frumgögn!M74*100</f>
        <v>89.024390243902445</v>
      </c>
      <c r="E55" s="31">
        <f>Frumgögn!N74/Frumgögn!$N$66*100</f>
        <v>4.8448557430593358</v>
      </c>
      <c r="F55" s="31">
        <f>Frumgögn!N94/Frumgögn!N74*100</f>
        <v>7.8651685393258424</v>
      </c>
      <c r="G55" s="31">
        <f>Frumgögn!N84/Frumgögn!N74*100</f>
        <v>92.134831460674164</v>
      </c>
      <c r="H55" s="54">
        <f>Frumgögn!O74/Frumgögn!$O$66*100</f>
        <v>4.7743966421825812</v>
      </c>
      <c r="I55" s="54">
        <f>Frumgögn!O94/Frumgögn!O74*100</f>
        <v>7.6923076923076925</v>
      </c>
      <c r="J55" s="54">
        <f>Frumgögn!O84/Frumgögn!O74*100</f>
        <v>92.307692307692307</v>
      </c>
      <c r="K55" s="59">
        <f>Frumgögn!Q74/Frumgögn!$Q$66*100</f>
        <v>4.838709677419355</v>
      </c>
      <c r="L55" s="59">
        <f>Frumgögn!Q94/Frumgögn!Q74*100</f>
        <v>9.375</v>
      </c>
      <c r="M55" s="59">
        <f>Frumgögn!Q84/Frumgögn!Q74*100</f>
        <v>90.625</v>
      </c>
      <c r="N55" s="54">
        <f>Frumgögn!P74/Frumgögn!$P$66*100</f>
        <v>5.1030927835051543</v>
      </c>
      <c r="O55" s="54">
        <f>Frumgögn!P94/Frumgögn!P74*100</f>
        <v>9.0909090909090917</v>
      </c>
      <c r="P55" s="54">
        <f>Frumgögn!P84/Frumgögn!P74*100</f>
        <v>90.909090909090907</v>
      </c>
      <c r="Q55" s="59">
        <f>Frumgögn!R74/Frumgögn!$R$66*100</f>
        <v>4.9229239184485332</v>
      </c>
      <c r="R55" s="59">
        <f>Frumgögn!R94/Frumgögn!R74*100</f>
        <v>7.0707070707070701</v>
      </c>
      <c r="S55" s="59">
        <f>Frumgögn!R84/Frumgögn!R74*100</f>
        <v>92.929292929292927</v>
      </c>
      <c r="T55" s="17"/>
      <c r="U55" s="17"/>
      <c r="V55" s="17"/>
    </row>
    <row r="56" spans="1:22" x14ac:dyDescent="0.25">
      <c r="A56" s="22" t="s">
        <v>53</v>
      </c>
      <c r="B56" s="49">
        <f>Frumgögn!M75/Frumgögn!$M$66*100</f>
        <v>7.1991001124859402</v>
      </c>
      <c r="C56" s="49">
        <f>Frumgögn!M95/Frumgögn!M75*100</f>
        <v>46.875</v>
      </c>
      <c r="D56" s="32">
        <f>Frumgögn!M85/Frumgögn!M75*100</f>
        <v>53.125</v>
      </c>
      <c r="E56" s="31">
        <f>Frumgögn!N75/Frumgögn!$N$66*100</f>
        <v>6.8045726728361453</v>
      </c>
      <c r="F56" s="31">
        <f>Frumgögn!N95/Frumgögn!N75*100</f>
        <v>46.400000000000006</v>
      </c>
      <c r="G56" s="31">
        <f>Frumgögn!N85/Frumgögn!N75*100</f>
        <v>53.6</v>
      </c>
      <c r="H56" s="54">
        <f>Frumgögn!O75/Frumgögn!$O$66*100</f>
        <v>6.4533053515215117</v>
      </c>
      <c r="I56" s="54">
        <f>Frumgögn!O95/Frumgögn!O75*100</f>
        <v>42.276422764227647</v>
      </c>
      <c r="J56" s="54">
        <f>Frumgögn!O85/Frumgögn!O75*100</f>
        <v>57.72357723577236</v>
      </c>
      <c r="K56" s="59">
        <f>Frumgögn!Q75/Frumgögn!$Q$66*100</f>
        <v>5.191532258064516</v>
      </c>
      <c r="L56" s="59">
        <f>Frumgögn!Q95/Frumgögn!Q75*100</f>
        <v>37.864077669902912</v>
      </c>
      <c r="M56" s="59">
        <f>Frumgögn!Q85/Frumgögn!Q75*100</f>
        <v>63.10679611650486</v>
      </c>
      <c r="N56" s="54">
        <f>Frumgögn!P75/Frumgögn!$P$66*100</f>
        <v>5.8247422680412368</v>
      </c>
      <c r="O56" s="54">
        <f>Frumgögn!P95/Frumgögn!P75*100</f>
        <v>42.477876106194692</v>
      </c>
      <c r="P56" s="54">
        <f>Frumgögn!P85/Frumgögn!P75*100</f>
        <v>58.407079646017699</v>
      </c>
      <c r="Q56" s="59">
        <f>Frumgögn!R75/Frumgögn!$R$66*100</f>
        <v>5.3704624564893093</v>
      </c>
      <c r="R56" s="59">
        <f>Frumgögn!R95/Frumgögn!R75*100</f>
        <v>38.888888888888893</v>
      </c>
      <c r="S56" s="59">
        <f>Frumgögn!R85/Frumgögn!R75*100</f>
        <v>61.111111111111114</v>
      </c>
      <c r="T56" s="17"/>
      <c r="U56" s="17"/>
      <c r="V56" s="17"/>
    </row>
    <row r="57" spans="1:22" x14ac:dyDescent="0.25">
      <c r="A57" s="27" t="s">
        <v>46</v>
      </c>
      <c r="B57" s="51"/>
      <c r="C57" s="51">
        <f>Frumgögn!M86/Frumgögn!M66*100</f>
        <v>47.806524184476942</v>
      </c>
      <c r="D57" s="51">
        <f>Frumgögn!M76/Frumgögn!M66*100</f>
        <v>52.193475815523058</v>
      </c>
      <c r="E57" s="50"/>
      <c r="F57" s="50">
        <f>Frumgögn!N86/Frumgögn!N66*100</f>
        <v>47.632008709853018</v>
      </c>
      <c r="G57" s="50">
        <f>Frumgögn!P76/Frumgögn!P66*100</f>
        <v>53.556701030927833</v>
      </c>
      <c r="H57" s="54"/>
      <c r="I57" s="60">
        <f>Frumgögn!O86/Frumgögn!O66*100</f>
        <v>46.852046169989507</v>
      </c>
      <c r="J57" s="60">
        <f>Frumgögn!O76/Frumgögn!O66*100</f>
        <v>53.147953830010493</v>
      </c>
      <c r="K57" s="59"/>
      <c r="L57" s="61">
        <f>Frumgögn!P86/Frumgögn!P66*100</f>
        <v>46.443298969072167</v>
      </c>
      <c r="M57" s="61">
        <f>Frumgögn!P76/Frumgögn!P66*100</f>
        <v>53.556701030927833</v>
      </c>
      <c r="N57" s="60"/>
      <c r="O57" s="60">
        <f>Frumgögn!Q86/Frumgögn!Q66*100</f>
        <v>46.169354838709673</v>
      </c>
      <c r="P57" s="60">
        <f>Frumgögn!Q76/Frumgögn!Q66*100</f>
        <v>53.881048387096776</v>
      </c>
      <c r="Q57" s="61"/>
      <c r="R57" s="61">
        <f>Frumgögn!R86/Frumgögn!R66*100</f>
        <v>46.195922426653411</v>
      </c>
      <c r="S57" s="61">
        <f>Frumgögn!R76/Frumgögn!R66*100</f>
        <v>53.804077573346596</v>
      </c>
      <c r="T57" s="17"/>
      <c r="U57" s="17"/>
      <c r="V57" s="17"/>
    </row>
    <row r="58" spans="1:22" x14ac:dyDescent="0.25">
      <c r="G58" s="1" t="s">
        <v>65</v>
      </c>
      <c r="H58" s="1" t="s">
        <v>58</v>
      </c>
      <c r="T58" s="17"/>
      <c r="U58" s="17"/>
      <c r="V58" s="17"/>
    </row>
    <row r="59" spans="1:22" ht="30" x14ac:dyDescent="0.25">
      <c r="A59" s="74" t="s">
        <v>57</v>
      </c>
      <c r="B59" s="74" t="s">
        <v>59</v>
      </c>
      <c r="C59" s="1" t="s">
        <v>60</v>
      </c>
      <c r="D59" s="1" t="s">
        <v>62</v>
      </c>
      <c r="G59" s="1">
        <f>($Q34/100)*R34</f>
        <v>4.6723713580447326</v>
      </c>
      <c r="H59" s="1">
        <f>($Q34/100)*S34</f>
        <v>5.3178234884685578</v>
      </c>
      <c r="T59" s="17"/>
      <c r="U59" s="17"/>
      <c r="V59" s="17"/>
    </row>
    <row r="60" spans="1:22" x14ac:dyDescent="0.25">
      <c r="A60" s="1">
        <f>($B6/100)*C6</f>
        <v>2.4019668725502692</v>
      </c>
      <c r="B60" s="1">
        <f>($B6/100)*D6</f>
        <v>5.5061906374648331</v>
      </c>
      <c r="C60" s="1">
        <f>($B20/100)*C20</f>
        <v>2.816901408450704</v>
      </c>
      <c r="D60" s="1">
        <f>($B20/100)*D20</f>
        <v>6.5915492957746471</v>
      </c>
      <c r="G60" s="1">
        <f>($Q35/100)*R35</f>
        <v>10.475092236493921</v>
      </c>
      <c r="H60" s="1">
        <f>($Q35/100)*S35</f>
        <v>7.4187421439401984</v>
      </c>
      <c r="T60" s="17"/>
      <c r="U60" s="17"/>
      <c r="V60" s="17"/>
    </row>
    <row r="61" spans="1:22" x14ac:dyDescent="0.25">
      <c r="A61" s="1">
        <f>($B7/100)*C7</f>
        <v>5.8158840138069134</v>
      </c>
      <c r="B61" s="1">
        <f>($B7/100)*D7</f>
        <v>3.3647025912948898</v>
      </c>
      <c r="C61" s="1">
        <f>($B21/100)*C21</f>
        <v>8.9577464788732382</v>
      </c>
      <c r="D61" s="1">
        <f>($B21/100)*D21</f>
        <v>8.5633802816901401</v>
      </c>
      <c r="G61" s="1">
        <f>($Q36/100)*R36</f>
        <v>4.5355454077525463</v>
      </c>
      <c r="H61" s="1">
        <f>($Q36/100)*S36</f>
        <v>8.6313846006384303</v>
      </c>
      <c r="T61" s="17"/>
      <c r="U61" s="17"/>
      <c r="V61" s="17"/>
    </row>
    <row r="62" spans="1:22" x14ac:dyDescent="0.25">
      <c r="A62" s="1">
        <f>($B8/100)*C8</f>
        <v>10.919077206731169</v>
      </c>
      <c r="B62" s="1">
        <f>($B8/100)*D8</f>
        <v>4.9775421242325608</v>
      </c>
      <c r="C62" s="1">
        <f>($B22/100)*C22</f>
        <v>9.8028169014084519</v>
      </c>
      <c r="D62" s="1">
        <f>($B22/100)*D22</f>
        <v>6.253521126760563</v>
      </c>
      <c r="G62" s="1">
        <f>($Q37/100)*R37</f>
        <v>3.8959552399140298</v>
      </c>
      <c r="H62" s="1">
        <f>($Q37/100)*S37</f>
        <v>0</v>
      </c>
      <c r="T62" s="17"/>
      <c r="U62" s="17"/>
      <c r="V62" s="17"/>
    </row>
    <row r="63" spans="1:22" x14ac:dyDescent="0.25">
      <c r="A63" s="1">
        <f>($B9/100)*C9</f>
        <v>6.2666399957409604</v>
      </c>
      <c r="B63" s="1">
        <f>($B9/100)*D9</f>
        <v>0.60519435713798531</v>
      </c>
      <c r="C63" s="1">
        <f>($B23/100)*C23</f>
        <v>5.7464788732394361</v>
      </c>
      <c r="D63" s="1">
        <f>($B23/100)*D23</f>
        <v>1.0140845070422535</v>
      </c>
      <c r="G63" s="1">
        <f>($Q38/100)*R38</f>
        <v>11.705457509594863</v>
      </c>
      <c r="H63" s="1">
        <f>($Q38/100)*S38</f>
        <v>12.292510752587555</v>
      </c>
      <c r="T63" s="17"/>
      <c r="U63" s="17"/>
      <c r="V63" s="17"/>
    </row>
    <row r="64" spans="1:22" x14ac:dyDescent="0.25">
      <c r="A64" s="1">
        <f>($B10/100)*C10</f>
        <v>8.8036433376790715</v>
      </c>
      <c r="B64" s="1">
        <f>($B10/100)*D10</f>
        <v>4.2634118552021869</v>
      </c>
      <c r="C64" s="1">
        <f>($B24/100)*C24</f>
        <v>12.788732394366198</v>
      </c>
      <c r="D64" s="1">
        <f>($B24/100)*D24</f>
        <v>7.887323943661972</v>
      </c>
      <c r="G64" s="1">
        <f>($Q39/100)*R39</f>
        <v>1.0054127539945221</v>
      </c>
      <c r="H64" s="1">
        <f>($Q39/100)*S39</f>
        <v>6.9649806756496035</v>
      </c>
      <c r="T64" s="17"/>
      <c r="U64" s="17"/>
      <c r="V64" s="17"/>
    </row>
    <row r="65" spans="1:22" x14ac:dyDescent="0.25">
      <c r="A65" s="1">
        <f>($B11/100)*C11</f>
        <v>5.1150201892127303</v>
      </c>
      <c r="B65" s="1">
        <f>($B11/100)*D11</f>
        <v>8.3528807299767927</v>
      </c>
      <c r="C65" s="1">
        <f>($B25/100)*C25</f>
        <v>0.78873239436619702</v>
      </c>
      <c r="D65" s="1">
        <f>($B25/100)*D25</f>
        <v>3.323943661971831</v>
      </c>
      <c r="G65" s="1">
        <f>($Q40/100)*R40</f>
        <v>0.49370213805228685</v>
      </c>
      <c r="H65" s="1">
        <f>($Q40/100)*S40</f>
        <v>8.6585212615070741</v>
      </c>
      <c r="T65" s="17"/>
      <c r="U65" s="17"/>
      <c r="V65" s="17"/>
    </row>
    <row r="66" spans="1:22" x14ac:dyDescent="0.25">
      <c r="A66" s="1">
        <f>($B12/100)*C12</f>
        <v>1.1254596171187199</v>
      </c>
      <c r="B66" s="1">
        <f>($B12/100)*D12</f>
        <v>13.802629760784271</v>
      </c>
      <c r="C66" s="1">
        <f>($B26/100)*C26</f>
        <v>1.1830985915492958</v>
      </c>
      <c r="D66" s="1">
        <f>($B26/100)*D26</f>
        <v>10.816901408450704</v>
      </c>
      <c r="G66" s="1">
        <f>($Q41/100)*R41</f>
        <v>0.56635576978068436</v>
      </c>
      <c r="H66" s="1">
        <f>($Q41/100)*S41</f>
        <v>8.6476732075080847</v>
      </c>
      <c r="T66" s="17"/>
      <c r="U66" s="17"/>
      <c r="V66" s="17"/>
    </row>
    <row r="67" spans="1:22" x14ac:dyDescent="0.25">
      <c r="A67" s="1">
        <f>($B13/100)*C13</f>
        <v>2.48591038668348</v>
      </c>
      <c r="B67" s="1">
        <f>($B13/100)*D13</f>
        <v>5.6303326874424089</v>
      </c>
      <c r="C67" s="1">
        <f>($B27/100)*C27</f>
        <v>0.3380281690140845</v>
      </c>
      <c r="D67" s="1">
        <f>($B27/100)*D27</f>
        <v>5.1267605633802811</v>
      </c>
      <c r="G67" s="1">
        <f>($Q42/100)*R42</f>
        <v>1.7527433388787428</v>
      </c>
      <c r="H67" s="1">
        <f>($Q42/100)*S42</f>
        <v>2.9657281171939167</v>
      </c>
      <c r="T67" s="17"/>
      <c r="U67" s="17"/>
      <c r="V67" s="17"/>
    </row>
    <row r="68" spans="1:22" x14ac:dyDescent="0.25">
      <c r="A68" s="1">
        <f>($B14/100)*C14</f>
        <v>5.2776612654839692</v>
      </c>
      <c r="B68" s="1">
        <f>($B14/100)*D14</f>
        <v>5.2858523714568699</v>
      </c>
      <c r="C68" s="1">
        <f>($B28/100)*C28</f>
        <v>3.2112676056338025</v>
      </c>
      <c r="D68" s="1">
        <f>($B28/100)*D28</f>
        <v>4.788732394366197</v>
      </c>
      <c r="T68" s="17"/>
      <c r="U68" s="17"/>
      <c r="V68" s="17"/>
    </row>
    <row r="69" spans="1:22" x14ac:dyDescent="0.25">
      <c r="T69" s="17"/>
      <c r="U69" s="17"/>
      <c r="V69" s="17"/>
    </row>
    <row r="70" spans="1:22" x14ac:dyDescent="0.25">
      <c r="T70" s="17"/>
      <c r="U70" s="17"/>
      <c r="V70" s="17"/>
    </row>
    <row r="71" spans="1:22" x14ac:dyDescent="0.25">
      <c r="T71" s="17"/>
      <c r="U71" s="17"/>
      <c r="V71" s="17"/>
    </row>
    <row r="72" spans="1:22" x14ac:dyDescent="0.25">
      <c r="G72" s="1" t="s">
        <v>66</v>
      </c>
      <c r="H72" s="1" t="s">
        <v>61</v>
      </c>
      <c r="T72" s="17"/>
      <c r="U72" s="17"/>
      <c r="V72" s="17"/>
    </row>
    <row r="73" spans="1:22" x14ac:dyDescent="0.25">
      <c r="G73" s="1">
        <f>($Q48/100)*R48</f>
        <v>4.4753853804077579</v>
      </c>
      <c r="H73" s="1">
        <f>($Q48/100)*S48</f>
        <v>6.4644455494778716</v>
      </c>
      <c r="T73" s="17"/>
      <c r="U73" s="17"/>
      <c r="V73" s="17"/>
    </row>
    <row r="74" spans="1:22" x14ac:dyDescent="0.25">
      <c r="G74" s="1">
        <f>($Q49/100)*R49</f>
        <v>14.122327200397812</v>
      </c>
      <c r="H74" s="1">
        <f>($Q49/100)*S49</f>
        <v>10.193933366484336</v>
      </c>
      <c r="T74" s="17"/>
      <c r="U74" s="17"/>
      <c r="V74" s="17"/>
    </row>
    <row r="75" spans="1:22" x14ac:dyDescent="0.25">
      <c r="G75" s="1">
        <f>($Q50/100)*R50</f>
        <v>6.9617105917453994</v>
      </c>
      <c r="H75" s="1">
        <f>($Q50/100)*S50</f>
        <v>6.812531079065141</v>
      </c>
      <c r="T75" s="17"/>
      <c r="U75" s="17"/>
      <c r="V75" s="17"/>
    </row>
    <row r="76" spans="1:22" x14ac:dyDescent="0.25">
      <c r="G76" s="1">
        <f>($Q51/100)*R51</f>
        <v>3.7294878170064649</v>
      </c>
      <c r="H76" s="1">
        <f>($Q51/100)*S51</f>
        <v>0.99453008453505731</v>
      </c>
      <c r="T76" s="17"/>
      <c r="U76" s="17"/>
      <c r="V76" s="17"/>
    </row>
    <row r="77" spans="1:22" x14ac:dyDescent="0.25">
      <c r="G77" s="1">
        <f>($Q52/100)*R52</f>
        <v>13.227250124316262</v>
      </c>
      <c r="H77" s="1">
        <f>($Q52/100)*S52</f>
        <v>9.7961213326703138</v>
      </c>
      <c r="T77" s="17"/>
      <c r="U77" s="17"/>
      <c r="V77" s="17"/>
    </row>
    <row r="78" spans="1:22" x14ac:dyDescent="0.25">
      <c r="G78" s="1">
        <f>($Q53/100)*R53</f>
        <v>0.49726504226752849</v>
      </c>
      <c r="H78" s="1">
        <f>($Q53/100)*S53</f>
        <v>2.4863252113376433</v>
      </c>
      <c r="T78" s="17"/>
      <c r="U78" s="17"/>
      <c r="V78" s="17"/>
    </row>
    <row r="79" spans="1:22" x14ac:dyDescent="0.25">
      <c r="G79" s="1">
        <f>($Q54/100)*R54</f>
        <v>0.74589756340129287</v>
      </c>
      <c r="H79" s="1">
        <f>($Q54/100)*S54</f>
        <v>9.1994032819492784</v>
      </c>
    </row>
    <row r="80" spans="1:22" x14ac:dyDescent="0.25">
      <c r="G80" s="1">
        <f>($Q55/100)*R55</f>
        <v>0.34808552958726996</v>
      </c>
      <c r="H80" s="1">
        <f>($Q55/100)*S55</f>
        <v>4.5748383888612629</v>
      </c>
    </row>
    <row r="81" spans="7:8" x14ac:dyDescent="0.25">
      <c r="G81" s="1">
        <f>($Q56/100)*R56</f>
        <v>2.0885131775236205</v>
      </c>
      <c r="H81" s="1">
        <f>($Q56/100)*S56</f>
        <v>3.2819492789656892</v>
      </c>
    </row>
  </sheetData>
  <mergeCells count="31">
    <mergeCell ref="K31:M32"/>
    <mergeCell ref="N45:P46"/>
    <mergeCell ref="Q45:S46"/>
    <mergeCell ref="A45:A46"/>
    <mergeCell ref="B45:D46"/>
    <mergeCell ref="E45:G46"/>
    <mergeCell ref="H45:J46"/>
    <mergeCell ref="K45:M46"/>
    <mergeCell ref="N31:P32"/>
    <mergeCell ref="Q31:S32"/>
    <mergeCell ref="Q3:S4"/>
    <mergeCell ref="T3:V4"/>
    <mergeCell ref="A17:A18"/>
    <mergeCell ref="B17:D18"/>
    <mergeCell ref="E17:G18"/>
    <mergeCell ref="H17:J18"/>
    <mergeCell ref="K17:M18"/>
    <mergeCell ref="N17:P18"/>
    <mergeCell ref="Q17:S18"/>
    <mergeCell ref="T17:V18"/>
    <mergeCell ref="A31:A32"/>
    <mergeCell ref="B31:D32"/>
    <mergeCell ref="E31:G32"/>
    <mergeCell ref="H31:J32"/>
    <mergeCell ref="A1:N1"/>
    <mergeCell ref="A3:A4"/>
    <mergeCell ref="B3:D4"/>
    <mergeCell ref="E3:G4"/>
    <mergeCell ref="H3:J4"/>
    <mergeCell ref="K3:M4"/>
    <mergeCell ref="N3:P4"/>
  </mergeCells>
  <pageMargins left="0.70866141732283472" right="0.70866141732283472" top="0.74803149606299213" bottom="0.74803149606299213" header="0.78740157480314965" footer="0.31496062992125984"/>
  <pageSetup paperSize="9" scale="50" fitToHeight="0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82"/>
  <sheetViews>
    <sheetView tabSelected="1" view="pageLayout" zoomScaleNormal="100" workbookViewId="0">
      <selection activeCell="N59" sqref="N59:Q62"/>
    </sheetView>
  </sheetViews>
  <sheetFormatPr defaultColWidth="9.28515625" defaultRowHeight="15" x14ac:dyDescent="0.25"/>
  <cols>
    <col min="1" max="1" width="29.28515625" style="1" bestFit="1" customWidth="1"/>
    <col min="2" max="2" width="12.42578125" style="1" bestFit="1" customWidth="1"/>
    <col min="3" max="4" width="12" style="1" bestFit="1" customWidth="1"/>
    <col min="5" max="16384" width="9.28515625" style="1"/>
  </cols>
  <sheetData>
    <row r="1" spans="1:26" s="4" customFormat="1" ht="21" x14ac:dyDescent="0.35">
      <c r="A1" s="63" t="str">
        <f>Frumgögn!A1</f>
        <v>1.2.1 - Kynjahlutföll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" t="str">
        <f>A1</f>
        <v>1.2.1 - Kynjahlutföll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5" customHeight="1" x14ac:dyDescent="0.25">
      <c r="A3" s="64" t="s">
        <v>55</v>
      </c>
      <c r="B3" s="66">
        <v>2007</v>
      </c>
      <c r="C3" s="66"/>
      <c r="D3" s="66"/>
      <c r="E3" s="66">
        <v>2008</v>
      </c>
      <c r="F3" s="66"/>
      <c r="G3" s="66"/>
      <c r="H3" s="66">
        <v>2009</v>
      </c>
      <c r="I3" s="66"/>
      <c r="J3" s="66"/>
      <c r="K3" s="66">
        <v>2010</v>
      </c>
      <c r="L3" s="66"/>
      <c r="M3" s="66"/>
      <c r="N3" s="66">
        <v>2011</v>
      </c>
      <c r="O3" s="66"/>
      <c r="P3" s="66"/>
      <c r="Q3" s="66">
        <v>2012</v>
      </c>
      <c r="R3" s="66"/>
      <c r="S3" s="66"/>
      <c r="T3" s="66">
        <v>2013</v>
      </c>
      <c r="U3" s="66"/>
      <c r="V3" s="66"/>
    </row>
    <row r="4" spans="1:26" ht="15" customHeight="1" x14ac:dyDescent="0.2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6" ht="15" customHeight="1" x14ac:dyDescent="0.25">
      <c r="A5" s="23" t="s">
        <v>1</v>
      </c>
      <c r="B5" s="24" t="s">
        <v>42</v>
      </c>
      <c r="C5" s="24" t="s">
        <v>43</v>
      </c>
      <c r="D5" s="24" t="s">
        <v>44</v>
      </c>
      <c r="E5" s="25" t="s">
        <v>42</v>
      </c>
      <c r="F5" s="25" t="s">
        <v>43</v>
      </c>
      <c r="G5" s="25" t="s">
        <v>44</v>
      </c>
      <c r="H5" s="24" t="s">
        <v>42</v>
      </c>
      <c r="I5" s="24" t="s">
        <v>43</v>
      </c>
      <c r="J5" s="24" t="s">
        <v>44</v>
      </c>
      <c r="K5" s="25" t="s">
        <v>42</v>
      </c>
      <c r="L5" s="25" t="s">
        <v>43</v>
      </c>
      <c r="M5" s="25" t="s">
        <v>44</v>
      </c>
      <c r="N5" s="24" t="s">
        <v>42</v>
      </c>
      <c r="O5" s="24" t="s">
        <v>43</v>
      </c>
      <c r="P5" s="24" t="s">
        <v>44</v>
      </c>
      <c r="Q5" s="26" t="s">
        <v>42</v>
      </c>
      <c r="R5" s="26" t="s">
        <v>43</v>
      </c>
      <c r="S5" s="26" t="s">
        <v>44</v>
      </c>
      <c r="T5" s="24" t="s">
        <v>42</v>
      </c>
      <c r="U5" s="24" t="s">
        <v>43</v>
      </c>
      <c r="V5" s="24" t="s">
        <v>44</v>
      </c>
    </row>
    <row r="6" spans="1:26" x14ac:dyDescent="0.25">
      <c r="A6" s="22" t="s">
        <v>47</v>
      </c>
      <c r="B6" s="76">
        <f>Úrvinnsla!B6/100</f>
        <v>7.9081575100151028E-2</v>
      </c>
      <c r="C6" s="76">
        <f>Úrvinnsla!C6/100</f>
        <v>0.30373280622045701</v>
      </c>
      <c r="D6" s="76">
        <f>Úrvinnsla!D6/100</f>
        <v>0.69626719377954283</v>
      </c>
      <c r="E6" s="81">
        <f>Úrvinnsla!E6/100</f>
        <v>9.5239081816904728E-2</v>
      </c>
      <c r="F6" s="81">
        <f>Úrvinnsla!F6/100</f>
        <v>0.47694195686866342</v>
      </c>
      <c r="G6" s="81">
        <f>Úrvinnsla!G6/100</f>
        <v>0.52305804313133708</v>
      </c>
      <c r="H6" s="76">
        <f>Úrvinnsla!H6/100</f>
        <v>6.5676164782187865E-2</v>
      </c>
      <c r="I6" s="76">
        <f>Úrvinnsla!I6/100</f>
        <v>0.56636414606219221</v>
      </c>
      <c r="J6" s="76">
        <f>Úrvinnsla!J6/100</f>
        <v>0.43363585393780779</v>
      </c>
      <c r="K6" s="81">
        <f>Úrvinnsla!K6/100</f>
        <v>4.8349455174097035E-2</v>
      </c>
      <c r="L6" s="81">
        <f>Úrvinnsla!L6/100</f>
        <v>0.38730554539807277</v>
      </c>
      <c r="M6" s="81">
        <f>Úrvinnsla!M6/100</f>
        <v>0.61269445460192684</v>
      </c>
      <c r="N6" s="76">
        <f>Úrvinnsla!N6/100</f>
        <v>0.10075369587156571</v>
      </c>
      <c r="O6" s="76">
        <f>Úrvinnsla!O6/100</f>
        <v>0.38974166654552433</v>
      </c>
      <c r="P6" s="76">
        <f>Úrvinnsla!P6/100</f>
        <v>0.61025833345447544</v>
      </c>
      <c r="Q6" s="81">
        <f>Úrvinnsla!Q6/100</f>
        <v>0.10026701033854589</v>
      </c>
      <c r="R6" s="81">
        <f>Úrvinnsla!R6/100</f>
        <v>0.48639354470061641</v>
      </c>
      <c r="S6" s="81">
        <f>Úrvinnsla!S6/100</f>
        <v>0.51360645529938376</v>
      </c>
      <c r="T6" s="76">
        <f>Úrvinnsla!T6/100</f>
        <v>0.10917084698935924</v>
      </c>
      <c r="U6" s="76">
        <f>Úrvinnsla!U6/100</f>
        <v>0.33203837800726377</v>
      </c>
      <c r="V6" s="76">
        <f>Úrvinnsla!V6/100</f>
        <v>0.66796162199273634</v>
      </c>
    </row>
    <row r="7" spans="1:26" x14ac:dyDescent="0.25">
      <c r="A7" s="22" t="s">
        <v>4</v>
      </c>
      <c r="B7" s="76">
        <f>Úrvinnsla!B7/100</f>
        <v>9.1805866051018037E-2</v>
      </c>
      <c r="C7" s="76">
        <f>Úrvinnsla!C7/100</f>
        <v>0.63349808285397913</v>
      </c>
      <c r="D7" s="76">
        <f>Úrvinnsla!D7/100</f>
        <v>0.36650191714602082</v>
      </c>
      <c r="E7" s="81">
        <f>Úrvinnsla!E7/100</f>
        <v>9.0089725873440149E-2</v>
      </c>
      <c r="F7" s="81">
        <f>Úrvinnsla!F7/100</f>
        <v>0.63115018356278241</v>
      </c>
      <c r="G7" s="81">
        <f>Úrvinnsla!G7/100</f>
        <v>0.3688498164372177</v>
      </c>
      <c r="H7" s="76">
        <f>Úrvinnsla!H7/100</f>
        <v>0.10947213653999804</v>
      </c>
      <c r="I7" s="76">
        <f>Úrvinnsla!I7/100</f>
        <v>0.6317787392396419</v>
      </c>
      <c r="J7" s="76">
        <f>Úrvinnsla!J7/100</f>
        <v>0.36822126076035838</v>
      </c>
      <c r="K7" s="81">
        <f>Úrvinnsla!K7/100</f>
        <v>0.10843420495719851</v>
      </c>
      <c r="L7" s="81">
        <f>Úrvinnsla!L7/100</f>
        <v>0.44400711010133326</v>
      </c>
      <c r="M7" s="81">
        <f>Úrvinnsla!M7/100</f>
        <v>0.55599288989866624</v>
      </c>
      <c r="N7" s="76">
        <f>Úrvinnsla!N7/100</f>
        <v>0.14511045764829614</v>
      </c>
      <c r="O7" s="76">
        <f>Úrvinnsla!O7/100</f>
        <v>0.55296728864912625</v>
      </c>
      <c r="P7" s="76">
        <f>Úrvinnsla!P7/100</f>
        <v>0.44703271135087363</v>
      </c>
      <c r="Q7" s="81">
        <f>Úrvinnsla!Q7/100</f>
        <v>0.15822616968629905</v>
      </c>
      <c r="R7" s="81">
        <f>Úrvinnsla!R7/100</f>
        <v>0.61993459010764962</v>
      </c>
      <c r="S7" s="81">
        <f>Úrvinnsla!S7/100</f>
        <v>0.38006540989235016</v>
      </c>
      <c r="T7" s="76">
        <f>Úrvinnsla!T7/100</f>
        <v>0.134541173574241</v>
      </c>
      <c r="U7" s="76">
        <f>Úrvinnsla!U7/100</f>
        <v>0.51535257969650894</v>
      </c>
      <c r="V7" s="76">
        <f>Úrvinnsla!V7/100</f>
        <v>0.48464742030349134</v>
      </c>
    </row>
    <row r="8" spans="1:26" x14ac:dyDescent="0.25">
      <c r="A8" s="22" t="s">
        <v>35</v>
      </c>
      <c r="B8" s="76">
        <f>Úrvinnsla!B8/100</f>
        <v>0.15896619330963732</v>
      </c>
      <c r="C8" s="76">
        <f>Úrvinnsla!C8/100</f>
        <v>0.68688046051796603</v>
      </c>
      <c r="D8" s="76">
        <f>Úrvinnsla!D8/100</f>
        <v>0.31311953948203386</v>
      </c>
      <c r="E8" s="81">
        <f>Úrvinnsla!E8/100</f>
        <v>0.13401432857191967</v>
      </c>
      <c r="F8" s="81">
        <f>Úrvinnsla!F8/100</f>
        <v>0.77795843706512136</v>
      </c>
      <c r="G8" s="81">
        <f>Úrvinnsla!G8/100</f>
        <v>0.22204156293487862</v>
      </c>
      <c r="H8" s="76">
        <f>Úrvinnsla!H8/100</f>
        <v>0.15568546282969337</v>
      </c>
      <c r="I8" s="76">
        <f>Úrvinnsla!I8/100</f>
        <v>0.66811895764632401</v>
      </c>
      <c r="J8" s="76">
        <f>Úrvinnsla!J8/100</f>
        <v>0.3318810423536761</v>
      </c>
      <c r="K8" s="81">
        <f>Úrvinnsla!K8/100</f>
        <v>0.13166492854742992</v>
      </c>
      <c r="L8" s="81">
        <f>Úrvinnsla!L8/100</f>
        <v>0.61991313426747385</v>
      </c>
      <c r="M8" s="81">
        <f>Úrvinnsla!M8/100</f>
        <v>0.38008686573252581</v>
      </c>
      <c r="N8" s="76">
        <f>Úrvinnsla!N8/100</f>
        <v>0.10490071657900524</v>
      </c>
      <c r="O8" s="76">
        <f>Úrvinnsla!O8/100</f>
        <v>0.57888537580907218</v>
      </c>
      <c r="P8" s="76">
        <f>Úrvinnsla!P8/100</f>
        <v>0.42111462419092727</v>
      </c>
      <c r="Q8" s="81">
        <f>Úrvinnsla!Q8/100</f>
        <v>0.11185674947903988</v>
      </c>
      <c r="R8" s="81">
        <f>Úrvinnsla!R8/100</f>
        <v>0.55150900322930541</v>
      </c>
      <c r="S8" s="81">
        <f>Úrvinnsla!S8/100</f>
        <v>0.44849099677069437</v>
      </c>
      <c r="T8" s="76">
        <f>Úrvinnsla!T8/100</f>
        <v>0.10756755503627322</v>
      </c>
      <c r="U8" s="76">
        <f>Úrvinnsla!U8/100</f>
        <v>0.48953877461750517</v>
      </c>
      <c r="V8" s="76">
        <f>Úrvinnsla!V8/100</f>
        <v>0.51046122538249494</v>
      </c>
    </row>
    <row r="9" spans="1:26" x14ac:dyDescent="0.25">
      <c r="A9" s="22" t="s">
        <v>6</v>
      </c>
      <c r="B9" s="76">
        <f>Úrvinnsla!B9/100</f>
        <v>6.8718343528789472E-2</v>
      </c>
      <c r="C9" s="76">
        <f>Úrvinnsla!C9/100</f>
        <v>0.9119311778980177</v>
      </c>
      <c r="D9" s="76">
        <f>Úrvinnsla!D9/100</f>
        <v>8.8068822101982108E-2</v>
      </c>
      <c r="E9" s="81">
        <f>Úrvinnsla!E9/100</f>
        <v>3.9482932744933384E-2</v>
      </c>
      <c r="F9" s="81">
        <f>Úrvinnsla!F9/100</f>
        <v>0.85107272467412964</v>
      </c>
      <c r="G9" s="81">
        <f>Úrvinnsla!G9/100</f>
        <v>0.1489272753258703</v>
      </c>
      <c r="H9" s="76">
        <f>Úrvinnsla!H9/100</f>
        <v>4.2180974250841802E-2</v>
      </c>
      <c r="I9" s="76">
        <f>Úrvinnsla!I9/100</f>
        <v>0.84981929103777376</v>
      </c>
      <c r="J9" s="76">
        <f>Úrvinnsla!J9/100</f>
        <v>0.15018070896222621</v>
      </c>
      <c r="K9" s="81">
        <f>Úrvinnsla!K9/100</f>
        <v>1.6109582486525737E-2</v>
      </c>
      <c r="L9" s="81">
        <f>Úrvinnsla!L9/100</f>
        <v>0.64812602298281718</v>
      </c>
      <c r="M9" s="81">
        <f>Úrvinnsla!M9/100</f>
        <v>0.35187397701718282</v>
      </c>
      <c r="N9" s="76">
        <f>Úrvinnsla!N9/100</f>
        <v>2.034466385719054E-2</v>
      </c>
      <c r="O9" s="76">
        <f>Úrvinnsla!O9/100</f>
        <v>0.71076085549731427</v>
      </c>
      <c r="P9" s="76">
        <f>Úrvinnsla!P9/100</f>
        <v>0.28923914450268556</v>
      </c>
      <c r="Q9" s="81">
        <f>Úrvinnsla!Q9/100</f>
        <v>3.0793645771480103E-2</v>
      </c>
      <c r="R9" s="81">
        <f>Úrvinnsla!R9/100</f>
        <v>0.91380525702740101</v>
      </c>
      <c r="S9" s="81">
        <f>Úrvinnsla!S9/100</f>
        <v>8.6194742972599075E-2</v>
      </c>
      <c r="T9" s="76">
        <f>Úrvinnsla!T9/100</f>
        <v>5.4465694966521865E-2</v>
      </c>
      <c r="U9" s="76">
        <f>Úrvinnsla!U9/100</f>
        <v>0.84911904686859774</v>
      </c>
      <c r="V9" s="76">
        <f>Úrvinnsla!V9/100</f>
        <v>0.15088095313140226</v>
      </c>
    </row>
    <row r="10" spans="1:26" x14ac:dyDescent="0.25">
      <c r="A10" s="22" t="s">
        <v>36</v>
      </c>
      <c r="B10" s="76">
        <f>Úrvinnsla!B10/100</f>
        <v>0.13067055192881258</v>
      </c>
      <c r="C10" s="76">
        <f>Úrvinnsla!C10/100</f>
        <v>0.67372818188409955</v>
      </c>
      <c r="D10" s="76">
        <f>Úrvinnsla!D10/100</f>
        <v>0.3262718181159005</v>
      </c>
      <c r="E10" s="81">
        <f>Úrvinnsla!E10/100</f>
        <v>0.14491391574072712</v>
      </c>
      <c r="F10" s="81">
        <f>Úrvinnsla!F10/100</f>
        <v>0.83248186154681603</v>
      </c>
      <c r="G10" s="81">
        <f>Úrvinnsla!G10/100</f>
        <v>0.16751813845318414</v>
      </c>
      <c r="H10" s="76">
        <f>Úrvinnsla!H10/100</f>
        <v>0.17280335505033403</v>
      </c>
      <c r="I10" s="76">
        <f>Úrvinnsla!I10/100</f>
        <v>0.74697145257392283</v>
      </c>
      <c r="J10" s="76">
        <f>Úrvinnsla!J10/100</f>
        <v>0.25302854742607733</v>
      </c>
      <c r="K10" s="81">
        <f>Úrvinnsla!K10/100</f>
        <v>0.21690869942802557</v>
      </c>
      <c r="L10" s="81">
        <f>Úrvinnsla!L10/100</f>
        <v>0.63998687726270398</v>
      </c>
      <c r="M10" s="81">
        <f>Úrvinnsla!M10/100</f>
        <v>0.36001312273729574</v>
      </c>
      <c r="N10" s="76">
        <f>Úrvinnsla!N10/100</f>
        <v>0.18918439133901604</v>
      </c>
      <c r="O10" s="76">
        <f>Úrvinnsla!O10/100</f>
        <v>0.70894948457939744</v>
      </c>
      <c r="P10" s="76">
        <f>Úrvinnsla!P10/100</f>
        <v>0.29105051542060256</v>
      </c>
      <c r="Q10" s="81">
        <f>Úrvinnsla!Q10/100</f>
        <v>0.22971485555062077</v>
      </c>
      <c r="R10" s="81">
        <f>Úrvinnsla!R10/100</f>
        <v>0.64570216185514884</v>
      </c>
      <c r="S10" s="81">
        <f>Úrvinnsla!S10/100</f>
        <v>0.354297838144851</v>
      </c>
      <c r="T10" s="76">
        <f>Úrvinnsla!T10/100</f>
        <v>0.20208682771677564</v>
      </c>
      <c r="U10" s="76">
        <f>Úrvinnsla!U10/100</f>
        <v>0.62107703844786721</v>
      </c>
      <c r="V10" s="76">
        <f>Úrvinnsla!V10/100</f>
        <v>0.37892296155213306</v>
      </c>
    </row>
    <row r="11" spans="1:26" x14ac:dyDescent="0.25">
      <c r="A11" s="22" t="s">
        <v>8</v>
      </c>
      <c r="B11" s="76">
        <f>Úrvinnsla!B11/100</f>
        <v>0.13467900919189524</v>
      </c>
      <c r="C11" s="76">
        <f>Úrvinnsla!C11/100</f>
        <v>0.37979342288779949</v>
      </c>
      <c r="D11" s="76">
        <f>Úrvinnsla!D11/100</f>
        <v>0.6202065771122004</v>
      </c>
      <c r="E11" s="81">
        <f>Úrvinnsla!E11/100</f>
        <v>0.13050918752600538</v>
      </c>
      <c r="F11" s="81">
        <f>Úrvinnsla!F11/100</f>
        <v>0.24803775974528444</v>
      </c>
      <c r="G11" s="81">
        <f>Úrvinnsla!G11/100</f>
        <v>0.7519622402547157</v>
      </c>
      <c r="H11" s="76">
        <f>Úrvinnsla!H11/100</f>
        <v>0.10803694051035961</v>
      </c>
      <c r="I11" s="76">
        <f>Úrvinnsla!I11/100</f>
        <v>0.22763896957231677</v>
      </c>
      <c r="J11" s="76">
        <f>Úrvinnsla!J11/100</f>
        <v>0.77236103042768323</v>
      </c>
      <c r="K11" s="81">
        <f>Úrvinnsla!K11/100</f>
        <v>0.10319061909189188</v>
      </c>
      <c r="L11" s="81">
        <f>Úrvinnsla!L11/100</f>
        <v>0.13773001435684445</v>
      </c>
      <c r="M11" s="81">
        <f>Úrvinnsla!M11/100</f>
        <v>0.8622699856431556</v>
      </c>
      <c r="N11" s="76">
        <f>Úrvinnsla!N11/100</f>
        <v>8.7363071281959359E-2</v>
      </c>
      <c r="O11" s="76">
        <f>Úrvinnsla!O11/100</f>
        <v>9.660339953908767E-2</v>
      </c>
      <c r="P11" s="76">
        <f>Úrvinnsla!P11/100</f>
        <v>0.9033966004609123</v>
      </c>
      <c r="Q11" s="81">
        <f>Úrvinnsla!Q11/100</f>
        <v>8.2686676738298409E-2</v>
      </c>
      <c r="R11" s="81">
        <f>Úrvinnsla!R11/100</f>
        <v>5.9499552778190017E-2</v>
      </c>
      <c r="S11" s="81">
        <f>Úrvinnsla!S11/100</f>
        <v>0.94050044722181003</v>
      </c>
      <c r="T11" s="76">
        <f>Úrvinnsla!T11/100</f>
        <v>7.5961164218383281E-2</v>
      </c>
      <c r="U11" s="76">
        <f>Úrvinnsla!U11/100</f>
        <v>7.7898567101222616E-2</v>
      </c>
      <c r="V11" s="76">
        <f>Úrvinnsla!V11/100</f>
        <v>0.92210143289877744</v>
      </c>
    </row>
    <row r="12" spans="1:26" x14ac:dyDescent="0.25">
      <c r="A12" s="22" t="s">
        <v>37</v>
      </c>
      <c r="B12" s="76">
        <f>Úrvinnsla!B12/100</f>
        <v>0.14928089377902992</v>
      </c>
      <c r="C12" s="76">
        <f>Úrvinnsla!C12/100</f>
        <v>7.539207387012696E-2</v>
      </c>
      <c r="D12" s="76">
        <f>Úrvinnsla!D12/100</f>
        <v>0.92460792612987286</v>
      </c>
      <c r="E12" s="81">
        <f>Úrvinnsla!E12/100</f>
        <v>0.14369645580669552</v>
      </c>
      <c r="F12" s="81">
        <f>Úrvinnsla!F12/100</f>
        <v>0.13207442539912903</v>
      </c>
      <c r="G12" s="81">
        <f>Úrvinnsla!G12/100</f>
        <v>0.86792557460087094</v>
      </c>
      <c r="H12" s="76">
        <f>Úrvinnsla!H12/100</f>
        <v>0.15657607736043389</v>
      </c>
      <c r="I12" s="76">
        <f>Úrvinnsla!I12/100</f>
        <v>0.24029940165034508</v>
      </c>
      <c r="J12" s="76">
        <f>Úrvinnsla!J12/100</f>
        <v>0.7597005983496552</v>
      </c>
      <c r="K12" s="81">
        <f>Úrvinnsla!K12/100</f>
        <v>0.15907868654603183</v>
      </c>
      <c r="L12" s="81">
        <f>Úrvinnsla!L12/100</f>
        <v>6.2974739690311199E-2</v>
      </c>
      <c r="M12" s="81">
        <f>Úrvinnsla!M12/100</f>
        <v>0.93702526030968869</v>
      </c>
      <c r="N12" s="76">
        <f>Úrvinnsla!N12/100</f>
        <v>0.17773074252756871</v>
      </c>
      <c r="O12" s="76">
        <f>Úrvinnsla!O12/100</f>
        <v>0.17135352226684661</v>
      </c>
      <c r="P12" s="76">
        <f>Úrvinnsla!P12/100</f>
        <v>0.82864647773315336</v>
      </c>
      <c r="Q12" s="81">
        <f>Úrvinnsla!Q12/100</f>
        <v>0.13268825872207024</v>
      </c>
      <c r="R12" s="81">
        <f>Úrvinnsla!R12/100</f>
        <v>0.29621213759134546</v>
      </c>
      <c r="S12" s="81">
        <f>Úrvinnsla!S12/100</f>
        <v>0.70378786240865476</v>
      </c>
      <c r="T12" s="76">
        <f>Úrvinnsla!T12/100</f>
        <v>0.16506099870326549</v>
      </c>
      <c r="U12" s="76">
        <f>Úrvinnsla!U12/100</f>
        <v>0.22433240582968017</v>
      </c>
      <c r="V12" s="76">
        <f>Úrvinnsla!V12/100</f>
        <v>0.77566759417031994</v>
      </c>
    </row>
    <row r="13" spans="1:26" x14ac:dyDescent="0.25">
      <c r="A13" s="22" t="s">
        <v>45</v>
      </c>
      <c r="B13" s="76">
        <f>Úrvinnsla!B13/100</f>
        <v>8.1162430741258895E-2</v>
      </c>
      <c r="C13" s="76">
        <f>Úrvinnsla!C13/100</f>
        <v>0.30628831147361979</v>
      </c>
      <c r="D13" s="76">
        <f>Úrvinnsla!D13/100</f>
        <v>0.6937116885263801</v>
      </c>
      <c r="E13" s="81">
        <f>Úrvinnsla!E13/100</f>
        <v>0.14370149711599695</v>
      </c>
      <c r="F13" s="81">
        <f>Úrvinnsla!F13/100</f>
        <v>0.22559044108818363</v>
      </c>
      <c r="G13" s="81">
        <f>Úrvinnsla!G13/100</f>
        <v>0.77440955891181662</v>
      </c>
      <c r="H13" s="76">
        <f>Úrvinnsla!H13/100</f>
        <v>0.11180607491873121</v>
      </c>
      <c r="I13" s="76">
        <f>Úrvinnsla!I13/100</f>
        <v>0.27157825002224334</v>
      </c>
      <c r="J13" s="76">
        <f>Úrvinnsla!J13/100</f>
        <v>0.72842174997775677</v>
      </c>
      <c r="K13" s="81">
        <f>Úrvinnsla!K13/100</f>
        <v>0.12862133575013593</v>
      </c>
      <c r="L13" s="81">
        <f>Úrvinnsla!L13/100</f>
        <v>0.13870875740088745</v>
      </c>
      <c r="M13" s="81">
        <f>Úrvinnsla!M13/100</f>
        <v>0.86129124259911238</v>
      </c>
      <c r="N13" s="76">
        <f>Úrvinnsla!N13/100</f>
        <v>0.11606005039625884</v>
      </c>
      <c r="O13" s="76">
        <f>Úrvinnsla!O13/100</f>
        <v>0.12674308448692911</v>
      </c>
      <c r="P13" s="76">
        <f>Úrvinnsla!P13/100</f>
        <v>0.87325691551307083</v>
      </c>
      <c r="Q13" s="81">
        <f>Úrvinnsla!Q13/100</f>
        <v>8.902643524731485E-2</v>
      </c>
      <c r="R13" s="81">
        <f>Úrvinnsla!R13/100</f>
        <v>0.12415143984906458</v>
      </c>
      <c r="S13" s="81">
        <f>Úrvinnsla!S13/100</f>
        <v>0.87584856015093548</v>
      </c>
      <c r="T13" s="76">
        <f>Úrvinnsla!T13/100</f>
        <v>0.11498520049105919</v>
      </c>
      <c r="U13" s="76">
        <f>Úrvinnsla!U13/100</f>
        <v>7.5967553921333864E-2</v>
      </c>
      <c r="V13" s="76">
        <f>Úrvinnsla!V13/100</f>
        <v>0.9240324460786663</v>
      </c>
    </row>
    <row r="14" spans="1:26" x14ac:dyDescent="0.25">
      <c r="A14" s="22" t="s">
        <v>53</v>
      </c>
      <c r="B14" s="76">
        <f>Úrvinnsla!B14/100</f>
        <v>0.10563513636940841</v>
      </c>
      <c r="C14" s="76">
        <f>Úrvinnsla!C14/100</f>
        <v>0.49961229254515005</v>
      </c>
      <c r="D14" s="76">
        <f>Úrvinnsla!D14/100</f>
        <v>0.50038770745484984</v>
      </c>
      <c r="E14" s="81">
        <f>Úrvinnsla!E14/100</f>
        <v>7.8352874803376701E-2</v>
      </c>
      <c r="F14" s="81">
        <f>Úrvinnsla!F14/100</f>
        <v>0.45400774417650863</v>
      </c>
      <c r="G14" s="81">
        <f>Úrvinnsla!G14/100</f>
        <v>0.5459922558234912</v>
      </c>
      <c r="H14" s="76">
        <f>Úrvinnsla!H14/100</f>
        <v>7.776281375742107E-2</v>
      </c>
      <c r="I14" s="76">
        <f>Úrvinnsla!I14/100</f>
        <v>0.56379837061425175</v>
      </c>
      <c r="J14" s="76">
        <f>Úrvinnsla!J14/100</f>
        <v>0.43620162938574814</v>
      </c>
      <c r="K14" s="81">
        <f>Úrvinnsla!K14/100</f>
        <v>8.7642488018662326E-2</v>
      </c>
      <c r="L14" s="81">
        <f>Úrvinnsla!L14/100</f>
        <v>0.43574183788490795</v>
      </c>
      <c r="M14" s="81">
        <f>Úrvinnsla!M14/100</f>
        <v>0.56425816211509183</v>
      </c>
      <c r="N14" s="76">
        <f>Úrvinnsla!N14/100</f>
        <v>5.8552210499139411E-2</v>
      </c>
      <c r="O14" s="76">
        <f>Úrvinnsla!O14/100</f>
        <v>0.37262975647254071</v>
      </c>
      <c r="P14" s="76">
        <f>Úrvinnsla!P14/100</f>
        <v>0.62737024352745907</v>
      </c>
      <c r="Q14" s="81">
        <f>Úrvinnsla!Q14/100</f>
        <v>6.4740198466331431E-2</v>
      </c>
      <c r="R14" s="81">
        <f>Úrvinnsla!R14/100</f>
        <v>0.44251920099280379</v>
      </c>
      <c r="S14" s="81">
        <f>Úrvinnsla!S14/100</f>
        <v>0.55748079900719638</v>
      </c>
      <c r="T14" s="76">
        <f>Úrvinnsla!T14/100</f>
        <v>3.6160538304120034E-2</v>
      </c>
      <c r="U14" s="76">
        <f>Úrvinnsla!U14/100</f>
        <v>0.14819845109727706</v>
      </c>
      <c r="V14" s="76">
        <f>Úrvinnsla!V14/100</f>
        <v>0.85180154890272286</v>
      </c>
    </row>
    <row r="15" spans="1:26" x14ac:dyDescent="0.25">
      <c r="A15" s="27" t="s">
        <v>46</v>
      </c>
      <c r="B15" s="82"/>
      <c r="C15" s="83">
        <f>Úrvinnsla!C15/100</f>
        <v>0.48211262885007228</v>
      </c>
      <c r="D15" s="83">
        <f>Úrvinnsla!D15/100</f>
        <v>0.51788737114992778</v>
      </c>
      <c r="E15" s="77"/>
      <c r="F15" s="83">
        <f>Úrvinnsla!F15/100</f>
        <v>0.48012262155499208</v>
      </c>
      <c r="G15" s="83">
        <f>Úrvinnsla!G15/100</f>
        <v>0.51987737844500748</v>
      </c>
      <c r="H15" s="77"/>
      <c r="I15" s="83">
        <f>Úrvinnsla!I15/100</f>
        <v>0.51172578267489499</v>
      </c>
      <c r="J15" s="83">
        <f>Úrvinnsla!J15/100</f>
        <v>0.48827421732510667</v>
      </c>
      <c r="K15" s="77"/>
      <c r="L15" s="83">
        <f>Úrvinnsla!L15/100</f>
        <v>0.37801293822871967</v>
      </c>
      <c r="M15" s="83">
        <f>Úrvinnsla!M15/100</f>
        <v>0.62198706177127971</v>
      </c>
      <c r="N15" s="82"/>
      <c r="O15" s="83">
        <f>Úrvinnsla!O15/100</f>
        <v>0.40423957095706775</v>
      </c>
      <c r="P15" s="83">
        <f>Úrvinnsla!P15/100</f>
        <v>0.59576042904293269</v>
      </c>
      <c r="Q15" s="82"/>
      <c r="R15" s="83">
        <f>Úrvinnsla!R15/100</f>
        <v>0.4689411149158329</v>
      </c>
      <c r="S15" s="83">
        <f>Úrvinnsla!S15/100</f>
        <v>0.53105888508416799</v>
      </c>
      <c r="T15" s="84"/>
      <c r="U15" s="83">
        <f>Úrvinnsla!U15/100</f>
        <v>0.38704276536431365</v>
      </c>
      <c r="V15" s="83">
        <f>Úrvinnsla!V15/100</f>
        <v>0.61295723463568597</v>
      </c>
    </row>
    <row r="16" spans="1:26" x14ac:dyDescent="0.25">
      <c r="A16" s="17"/>
      <c r="B16" s="17"/>
      <c r="C16" s="18"/>
      <c r="D16" s="18"/>
      <c r="E16" s="17"/>
      <c r="F16" s="18"/>
      <c r="G16" s="18"/>
      <c r="H16" s="17"/>
      <c r="I16" s="18"/>
      <c r="J16" s="18"/>
      <c r="K16" s="17"/>
      <c r="L16" s="18"/>
      <c r="M16" s="18"/>
      <c r="N16" s="17"/>
      <c r="O16" s="18"/>
      <c r="P16" s="18"/>
      <c r="Q16" s="17"/>
      <c r="R16" s="17"/>
      <c r="S16" s="19"/>
      <c r="T16" s="17"/>
      <c r="U16" s="17"/>
      <c r="V16" s="17"/>
    </row>
    <row r="17" spans="1:22" ht="15" customHeight="1" x14ac:dyDescent="0.25">
      <c r="A17" s="68" t="s">
        <v>55</v>
      </c>
      <c r="B17" s="70">
        <v>2007</v>
      </c>
      <c r="C17" s="70"/>
      <c r="D17" s="70"/>
      <c r="E17" s="70">
        <v>2008</v>
      </c>
      <c r="F17" s="70"/>
      <c r="G17" s="70"/>
      <c r="H17" s="70">
        <v>2009</v>
      </c>
      <c r="I17" s="70"/>
      <c r="J17" s="70"/>
      <c r="K17" s="70">
        <v>2010</v>
      </c>
      <c r="L17" s="70"/>
      <c r="M17" s="70"/>
      <c r="N17" s="70">
        <v>2011</v>
      </c>
      <c r="O17" s="70"/>
      <c r="P17" s="70"/>
      <c r="Q17" s="70">
        <v>2012</v>
      </c>
      <c r="R17" s="70"/>
      <c r="S17" s="70"/>
      <c r="T17" s="70">
        <v>2013</v>
      </c>
      <c r="U17" s="70"/>
      <c r="V17" s="70"/>
    </row>
    <row r="18" spans="1:22" ht="15" customHeight="1" x14ac:dyDescent="0.2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</row>
    <row r="19" spans="1:22" ht="30" x14ac:dyDescent="0.25">
      <c r="A19" s="23" t="s">
        <v>48</v>
      </c>
      <c r="B19" s="24" t="s">
        <v>42</v>
      </c>
      <c r="C19" s="24" t="s">
        <v>43</v>
      </c>
      <c r="D19" s="24" t="s">
        <v>44</v>
      </c>
      <c r="E19" s="25" t="s">
        <v>49</v>
      </c>
      <c r="F19" s="25" t="s">
        <v>50</v>
      </c>
      <c r="G19" s="25" t="s">
        <v>51</v>
      </c>
      <c r="H19" s="24" t="s">
        <v>52</v>
      </c>
      <c r="I19" s="24" t="s">
        <v>50</v>
      </c>
      <c r="J19" s="24" t="s">
        <v>51</v>
      </c>
      <c r="K19" s="25" t="s">
        <v>49</v>
      </c>
      <c r="L19" s="25" t="s">
        <v>50</v>
      </c>
      <c r="M19" s="25" t="s">
        <v>51</v>
      </c>
      <c r="N19" s="24" t="s">
        <v>42</v>
      </c>
      <c r="O19" s="24" t="s">
        <v>50</v>
      </c>
      <c r="P19" s="24" t="s">
        <v>51</v>
      </c>
      <c r="Q19" s="26" t="s">
        <v>42</v>
      </c>
      <c r="R19" s="26" t="s">
        <v>43</v>
      </c>
      <c r="S19" s="26" t="s">
        <v>44</v>
      </c>
      <c r="T19" s="24" t="s">
        <v>42</v>
      </c>
      <c r="U19" s="24" t="s">
        <v>43</v>
      </c>
      <c r="V19" s="24" t="s">
        <v>44</v>
      </c>
    </row>
    <row r="20" spans="1:22" x14ac:dyDescent="0.25">
      <c r="A20" s="22" t="s">
        <v>47</v>
      </c>
      <c r="B20" s="76">
        <f>Úrvinnsla!B20/100</f>
        <v>9.4084507042253518E-2</v>
      </c>
      <c r="C20" s="76">
        <f>Úrvinnsla!C20/100</f>
        <v>0.29940119760479039</v>
      </c>
      <c r="D20" s="76">
        <f>Úrvinnsla!D20/100</f>
        <v>0.70059880239520955</v>
      </c>
      <c r="E20" s="81">
        <f>Úrvinnsla!E20/100</f>
        <v>9.6035734226688999E-2</v>
      </c>
      <c r="F20" s="81">
        <f>Úrvinnsla!F20/100</f>
        <v>0.33139534883720928</v>
      </c>
      <c r="G20" s="81">
        <f>Úrvinnsla!G20/100</f>
        <v>0.66860465116279078</v>
      </c>
      <c r="H20" s="76">
        <f>Úrvinnsla!H20/100</f>
        <v>0.10119047619047619</v>
      </c>
      <c r="I20" s="76">
        <f>Úrvinnsla!I20/100</f>
        <v>0.3411764705882353</v>
      </c>
      <c r="J20" s="76">
        <f>Úrvinnsla!J20/100</f>
        <v>0.65882352941176459</v>
      </c>
      <c r="K20" s="81">
        <f>Úrvinnsla!K20/100</f>
        <v>8.7216248506571101E-2</v>
      </c>
      <c r="L20" s="81">
        <f>Úrvinnsla!L20/100</f>
        <v>0.34246575342465752</v>
      </c>
      <c r="M20" s="81">
        <f>Úrvinnsla!M20/100</f>
        <v>0.65753424657534243</v>
      </c>
      <c r="N20" s="76">
        <f>Úrvinnsla!N20/100</f>
        <v>8.9605734767025089E-2</v>
      </c>
      <c r="O20" s="76">
        <f>Úrvinnsla!O20/100</f>
        <v>0.38666666666666666</v>
      </c>
      <c r="P20" s="76">
        <f>Úrvinnsla!P20/100</f>
        <v>0.61333333333333329</v>
      </c>
      <c r="Q20" s="81">
        <f>Úrvinnsla!Q20/100</f>
        <v>0.1023063276167948</v>
      </c>
      <c r="R20" s="81">
        <f>Úrvinnsla!R20/100</f>
        <v>0.38150289017341038</v>
      </c>
      <c r="S20" s="81">
        <f>Úrvinnsla!S20/100</f>
        <v>0.61271676300578037</v>
      </c>
      <c r="T20" s="76">
        <f>Úrvinnsla!T20/100</f>
        <v>0.11028571428571428</v>
      </c>
      <c r="U20" s="76">
        <f>Úrvinnsla!U20/100</f>
        <v>0.36787564766839376</v>
      </c>
      <c r="V20" s="76">
        <f>Úrvinnsla!V20/100</f>
        <v>0.62694300518134716</v>
      </c>
    </row>
    <row r="21" spans="1:22" x14ac:dyDescent="0.25">
      <c r="A21" s="22" t="s">
        <v>4</v>
      </c>
      <c r="B21" s="76">
        <f>Úrvinnsla!B21/100</f>
        <v>0.1752112676056338</v>
      </c>
      <c r="C21" s="76">
        <f>Úrvinnsla!C21/100</f>
        <v>0.5112540192926045</v>
      </c>
      <c r="D21" s="76">
        <f>Úrvinnsla!D21/100</f>
        <v>0.4887459807073955</v>
      </c>
      <c r="E21" s="81">
        <f>Úrvinnsla!E21/100</f>
        <v>0.19932998324958123</v>
      </c>
      <c r="F21" s="81">
        <f>Úrvinnsla!F21/100</f>
        <v>0.51540616246498594</v>
      </c>
      <c r="G21" s="81">
        <f>Úrvinnsla!G21/100</f>
        <v>0.484593837535014</v>
      </c>
      <c r="H21" s="76">
        <f>Úrvinnsla!H21/100</f>
        <v>0.20714285714285716</v>
      </c>
      <c r="I21" s="76">
        <f>Úrvinnsla!I21/100</f>
        <v>0.55172413793103448</v>
      </c>
      <c r="J21" s="76">
        <f>Úrvinnsla!J21/100</f>
        <v>0.44827586206896552</v>
      </c>
      <c r="K21" s="81">
        <f>Úrvinnsla!K21/100</f>
        <v>0.21087216248506571</v>
      </c>
      <c r="L21" s="81">
        <f>Úrvinnsla!L21/100</f>
        <v>0.60339943342776203</v>
      </c>
      <c r="M21" s="81">
        <f>Úrvinnsla!M21/100</f>
        <v>0.39943342776203961</v>
      </c>
      <c r="N21" s="76">
        <f>Úrvinnsla!N21/100</f>
        <v>0.2132616487455197</v>
      </c>
      <c r="O21" s="76">
        <f>Úrvinnsla!O21/100</f>
        <v>0.59663865546218486</v>
      </c>
      <c r="P21" s="76">
        <f>Úrvinnsla!P21/100</f>
        <v>0.4061624649859944</v>
      </c>
      <c r="Q21" s="81">
        <f>Úrvinnsla!Q21/100</f>
        <v>0.21584861028976937</v>
      </c>
      <c r="R21" s="81">
        <f>Úrvinnsla!R21/100</f>
        <v>0.60547945205479448</v>
      </c>
      <c r="S21" s="81">
        <f>Úrvinnsla!S21/100</f>
        <v>0.39452054794520547</v>
      </c>
      <c r="T21" s="76">
        <f>Úrvinnsla!T21/100</f>
        <v>0.21142857142857141</v>
      </c>
      <c r="U21" s="76">
        <f>Úrvinnsla!U21/100</f>
        <v>0.59459459459459463</v>
      </c>
      <c r="V21" s="76">
        <f>Úrvinnsla!V21/100</f>
        <v>0.40540540540540543</v>
      </c>
    </row>
    <row r="22" spans="1:22" x14ac:dyDescent="0.25">
      <c r="A22" s="22" t="s">
        <v>35</v>
      </c>
      <c r="B22" s="76">
        <f>Úrvinnsla!B22/100</f>
        <v>0.16056338028169015</v>
      </c>
      <c r="C22" s="76">
        <f>Úrvinnsla!C22/100</f>
        <v>0.61052631578947369</v>
      </c>
      <c r="D22" s="76">
        <f>Úrvinnsla!D22/100</f>
        <v>0.38947368421052631</v>
      </c>
      <c r="E22" s="81">
        <f>Úrvinnsla!E22/100</f>
        <v>0.16471245114461194</v>
      </c>
      <c r="F22" s="81">
        <f>Úrvinnsla!F22/100</f>
        <v>0.62033898305084745</v>
      </c>
      <c r="G22" s="81">
        <f>Úrvinnsla!G22/100</f>
        <v>0.37966101694915255</v>
      </c>
      <c r="H22" s="76">
        <f>Úrvinnsla!H22/100</f>
        <v>0.1761904761904762</v>
      </c>
      <c r="I22" s="76">
        <f>Úrvinnsla!I22/100</f>
        <v>0.61148648648648651</v>
      </c>
      <c r="J22" s="76">
        <f>Úrvinnsla!J22/100</f>
        <v>0.38851351351351349</v>
      </c>
      <c r="K22" s="81">
        <f>Úrvinnsla!K22/100</f>
        <v>0.17682198327359619</v>
      </c>
      <c r="L22" s="81">
        <f>Úrvinnsla!L22/100</f>
        <v>0.57770270270270274</v>
      </c>
      <c r="M22" s="81">
        <f>Úrvinnsla!M22/100</f>
        <v>0.42229729729729731</v>
      </c>
      <c r="N22" s="76">
        <f>Úrvinnsla!N22/100</f>
        <v>0.15770609318996415</v>
      </c>
      <c r="O22" s="76">
        <f>Úrvinnsla!O22/100</f>
        <v>0.56060606060606055</v>
      </c>
      <c r="P22" s="76">
        <f>Úrvinnsla!P22/100</f>
        <v>0.43560606060606061</v>
      </c>
      <c r="Q22" s="81">
        <f>Úrvinnsla!Q22/100</f>
        <v>0.15493790656416323</v>
      </c>
      <c r="R22" s="81">
        <f>Úrvinnsla!R22/100</f>
        <v>0.54580152671755722</v>
      </c>
      <c r="S22" s="81">
        <f>Úrvinnsla!S22/100</f>
        <v>0.45419847328244273</v>
      </c>
      <c r="T22" s="76">
        <f>Úrvinnsla!T22/100</f>
        <v>0.15428571428571428</v>
      </c>
      <c r="U22" s="76">
        <f>Úrvinnsla!U22/100</f>
        <v>0.54814814814814816</v>
      </c>
      <c r="V22" s="76">
        <f>Úrvinnsla!V22/100</f>
        <v>0.45555555555555555</v>
      </c>
    </row>
    <row r="23" spans="1:22" x14ac:dyDescent="0.25">
      <c r="A23" s="22" t="s">
        <v>6</v>
      </c>
      <c r="B23" s="76">
        <f>Úrvinnsla!B23/100</f>
        <v>6.7605633802816895E-2</v>
      </c>
      <c r="C23" s="76">
        <f>Úrvinnsla!C23/100</f>
        <v>0.85</v>
      </c>
      <c r="D23" s="76">
        <f>Úrvinnsla!D23/100</f>
        <v>0.15</v>
      </c>
      <c r="E23" s="81">
        <f>Úrvinnsla!E23/100</f>
        <v>5.9743160245672805E-2</v>
      </c>
      <c r="F23" s="81">
        <f>Úrvinnsla!F23/100</f>
        <v>0.78504672897196259</v>
      </c>
      <c r="G23" s="81">
        <f>Úrvinnsla!G23/100</f>
        <v>0.20560747663551399</v>
      </c>
      <c r="H23" s="76">
        <f>Úrvinnsla!H23/100</f>
        <v>5.5952380952380955E-2</v>
      </c>
      <c r="I23" s="76">
        <f>Úrvinnsla!I23/100</f>
        <v>0.81914893617021278</v>
      </c>
      <c r="J23" s="76">
        <f>Úrvinnsla!J23/100</f>
        <v>0.18085106382978725</v>
      </c>
      <c r="K23" s="81">
        <f>Úrvinnsla!K23/100</f>
        <v>5.197132616487455E-2</v>
      </c>
      <c r="L23" s="81">
        <f>Úrvinnsla!L23/100</f>
        <v>0.81609195402298851</v>
      </c>
      <c r="M23" s="81">
        <f>Úrvinnsla!M23/100</f>
        <v>0.18390804597701149</v>
      </c>
      <c r="N23" s="76">
        <f>Úrvinnsla!N23/100</f>
        <v>4.7192353643966546E-2</v>
      </c>
      <c r="O23" s="76">
        <f>Úrvinnsla!O23/100</f>
        <v>0.79746835443037978</v>
      </c>
      <c r="P23" s="76">
        <f>Úrvinnsla!P23/100</f>
        <v>0.20253164556962028</v>
      </c>
      <c r="Q23" s="81">
        <f>Úrvinnsla!Q23/100</f>
        <v>4.4943820224719107E-2</v>
      </c>
      <c r="R23" s="81">
        <f>Úrvinnsla!R23/100</f>
        <v>0.78947368421052633</v>
      </c>
      <c r="S23" s="81">
        <f>Úrvinnsla!S23/100</f>
        <v>0.21052631578947367</v>
      </c>
      <c r="T23" s="76">
        <f>Úrvinnsla!T23/100</f>
        <v>3.8857142857142854E-2</v>
      </c>
      <c r="U23" s="76">
        <f>Úrvinnsla!U23/100</f>
        <v>0.82352941176470584</v>
      </c>
      <c r="V23" s="76">
        <f>Úrvinnsla!V23/100</f>
        <v>0.17647058823529413</v>
      </c>
    </row>
    <row r="24" spans="1:22" x14ac:dyDescent="0.25">
      <c r="A24" s="22" t="s">
        <v>36</v>
      </c>
      <c r="B24" s="76">
        <f>Úrvinnsla!B24/100</f>
        <v>0.20619718309859156</v>
      </c>
      <c r="C24" s="76">
        <f>Úrvinnsla!C24/100</f>
        <v>0.6202185792349727</v>
      </c>
      <c r="D24" s="76">
        <f>Úrvinnsla!D24/100</f>
        <v>0.38251366120218577</v>
      </c>
      <c r="E24" s="81">
        <f>Úrvinnsla!E24/100</f>
        <v>0.19765494137353434</v>
      </c>
      <c r="F24" s="81">
        <f>Úrvinnsla!F24/100</f>
        <v>0.60734463276836159</v>
      </c>
      <c r="G24" s="81">
        <f>Úrvinnsla!G24/100</f>
        <v>0.39548022598870053</v>
      </c>
      <c r="H24" s="76">
        <f>Úrvinnsla!H24/100</f>
        <v>0.19404761904761905</v>
      </c>
      <c r="I24" s="76">
        <f>Úrvinnsla!I24/100</f>
        <v>0.59815950920245398</v>
      </c>
      <c r="J24" s="76">
        <f>Úrvinnsla!J24/100</f>
        <v>0.40184049079754602</v>
      </c>
      <c r="K24" s="81">
        <f>Úrvinnsla!K24/100</f>
        <v>0.20489844683393069</v>
      </c>
      <c r="L24" s="81">
        <f>Úrvinnsla!L24/100</f>
        <v>0.61224489795918369</v>
      </c>
      <c r="M24" s="81">
        <f>Úrvinnsla!M24/100</f>
        <v>0.38775510204081631</v>
      </c>
      <c r="N24" s="76">
        <f>Úrvinnsla!N24/100</f>
        <v>0.21983273596176822</v>
      </c>
      <c r="O24" s="76">
        <f>Úrvinnsla!O24/100</f>
        <v>0.64130434782608692</v>
      </c>
      <c r="P24" s="76">
        <f>Úrvinnsla!P24/100</f>
        <v>0.35869565217391303</v>
      </c>
      <c r="Q24" s="81">
        <f>Úrvinnsla!Q24/100</f>
        <v>0.21289178001182735</v>
      </c>
      <c r="R24" s="81">
        <f>Úrvinnsla!R24/100</f>
        <v>0.62777777777777777</v>
      </c>
      <c r="S24" s="81">
        <f>Úrvinnsla!S24/100</f>
        <v>0.37222222222222223</v>
      </c>
      <c r="T24" s="76">
        <f>Úrvinnsla!T24/100</f>
        <v>0.22342857142857142</v>
      </c>
      <c r="U24" s="76">
        <f>Úrvinnsla!U24/100</f>
        <v>0.61636828644501274</v>
      </c>
      <c r="V24" s="76">
        <f>Úrvinnsla!V24/100</f>
        <v>0.38363171355498721</v>
      </c>
    </row>
    <row r="25" spans="1:22" x14ac:dyDescent="0.25">
      <c r="A25" s="22" t="s">
        <v>8</v>
      </c>
      <c r="B25" s="76">
        <f>Úrvinnsla!B25/100</f>
        <v>4.1126760563380278E-2</v>
      </c>
      <c r="C25" s="76">
        <f>Úrvinnsla!C25/100</f>
        <v>0.19178082191780821</v>
      </c>
      <c r="D25" s="76">
        <f>Úrvinnsla!D25/100</f>
        <v>0.80821917808219179</v>
      </c>
      <c r="E25" s="81">
        <f>Úrvinnsla!E25/100</f>
        <v>3.6850921273031828E-2</v>
      </c>
      <c r="F25" s="81">
        <f>Úrvinnsla!F25/100</f>
        <v>0.2121212121212121</v>
      </c>
      <c r="G25" s="81">
        <f>Úrvinnsla!G25/100</f>
        <v>0.80303030303030298</v>
      </c>
      <c r="H25" s="76">
        <f>Úrvinnsla!H25/100</f>
        <v>3.9285714285714285E-2</v>
      </c>
      <c r="I25" s="76">
        <f>Úrvinnsla!I25/100</f>
        <v>0.18181818181818182</v>
      </c>
      <c r="J25" s="76">
        <f>Úrvinnsla!J25/100</f>
        <v>0.81818181818181823</v>
      </c>
      <c r="K25" s="81">
        <f>Úrvinnsla!K25/100</f>
        <v>4.4802867383512544E-2</v>
      </c>
      <c r="L25" s="81">
        <f>Úrvinnsla!L25/100</f>
        <v>0.18666666666666668</v>
      </c>
      <c r="M25" s="81">
        <f>Úrvinnsla!M25/100</f>
        <v>0.81333333333333324</v>
      </c>
      <c r="N25" s="76">
        <f>Úrvinnsla!N25/100</f>
        <v>4.7192353643966546E-2</v>
      </c>
      <c r="O25" s="76">
        <f>Úrvinnsla!O25/100</f>
        <v>0.12658227848101267</v>
      </c>
      <c r="P25" s="76">
        <f>Úrvinnsla!P25/100</f>
        <v>0.87341772151898733</v>
      </c>
      <c r="Q25" s="81">
        <f>Úrvinnsla!Q25/100</f>
        <v>4.4352454169130695E-2</v>
      </c>
      <c r="R25" s="81">
        <f>Úrvinnsla!R25/100</f>
        <v>0.16</v>
      </c>
      <c r="S25" s="81">
        <f>Úrvinnsla!S25/100</f>
        <v>0.84</v>
      </c>
      <c r="T25" s="76">
        <f>Úrvinnsla!T25/100</f>
        <v>3.7714285714285714E-2</v>
      </c>
      <c r="U25" s="76">
        <f>Úrvinnsla!U25/100</f>
        <v>0.24242424242424243</v>
      </c>
      <c r="V25" s="76">
        <f>Úrvinnsla!V25/100</f>
        <v>0.77272727272727271</v>
      </c>
    </row>
    <row r="26" spans="1:22" x14ac:dyDescent="0.25">
      <c r="A26" s="22" t="s">
        <v>37</v>
      </c>
      <c r="B26" s="76">
        <f>Úrvinnsla!B26/100</f>
        <v>0.12</v>
      </c>
      <c r="C26" s="76">
        <f>Úrvinnsla!C26/100</f>
        <v>9.8591549295774641E-2</v>
      </c>
      <c r="D26" s="76">
        <f>Úrvinnsla!D26/100</f>
        <v>0.90140845070422548</v>
      </c>
      <c r="E26" s="81">
        <f>Úrvinnsla!E26/100</f>
        <v>0.12339475153545505</v>
      </c>
      <c r="F26" s="81">
        <f>Úrvinnsla!F26/100</f>
        <v>8.1447963800904966E-2</v>
      </c>
      <c r="G26" s="81">
        <f>Úrvinnsla!G26/100</f>
        <v>0.91855203619909498</v>
      </c>
      <c r="H26" s="76">
        <f>Úrvinnsla!H26/100</f>
        <v>0.1130952380952381</v>
      </c>
      <c r="I26" s="76">
        <f>Úrvinnsla!I26/100</f>
        <v>9.4736842105263175E-2</v>
      </c>
      <c r="J26" s="76">
        <f>Úrvinnsla!J26/100</f>
        <v>0.90526315789473688</v>
      </c>
      <c r="K26" s="81">
        <f>Úrvinnsla!K26/100</f>
        <v>0.11947431302270012</v>
      </c>
      <c r="L26" s="81">
        <f>Úrvinnsla!L26/100</f>
        <v>0.09</v>
      </c>
      <c r="M26" s="81">
        <f>Úrvinnsla!M26/100</f>
        <v>0.91</v>
      </c>
      <c r="N26" s="76">
        <f>Úrvinnsla!N26/100</f>
        <v>0.12246117084826763</v>
      </c>
      <c r="O26" s="76">
        <f>Úrvinnsla!O26/100</f>
        <v>0.10731707317073172</v>
      </c>
      <c r="P26" s="76">
        <f>Úrvinnsla!P26/100</f>
        <v>0.89268292682926831</v>
      </c>
      <c r="Q26" s="81">
        <f>Úrvinnsla!Q26/100</f>
        <v>0.11354228267297457</v>
      </c>
      <c r="R26" s="81">
        <f>Úrvinnsla!R26/100</f>
        <v>0.125</v>
      </c>
      <c r="S26" s="81">
        <f>Úrvinnsla!S26/100</f>
        <v>0.875</v>
      </c>
      <c r="T26" s="76">
        <f>Úrvinnsla!T26/100</f>
        <v>0.11200000000000002</v>
      </c>
      <c r="U26" s="76">
        <f>Úrvinnsla!U26/100</f>
        <v>0.12755102040816327</v>
      </c>
      <c r="V26" s="76">
        <f>Úrvinnsla!V26/100</f>
        <v>0.87244897959183676</v>
      </c>
    </row>
    <row r="27" spans="1:22" x14ac:dyDescent="0.25">
      <c r="A27" s="22" t="s">
        <v>45</v>
      </c>
      <c r="B27" s="76">
        <f>Úrvinnsla!B27/100</f>
        <v>5.4647887323943663E-2</v>
      </c>
      <c r="C27" s="76">
        <f>Úrvinnsla!C27/100</f>
        <v>6.1855670103092786E-2</v>
      </c>
      <c r="D27" s="76">
        <f>Úrvinnsla!D27/100</f>
        <v>0.9381443298969071</v>
      </c>
      <c r="E27" s="81">
        <f>Úrvinnsla!E27/100</f>
        <v>5.1926298157453935E-2</v>
      </c>
      <c r="F27" s="81">
        <f>Úrvinnsla!F27/100</f>
        <v>7.5268817204301078E-2</v>
      </c>
      <c r="G27" s="81">
        <f>Úrvinnsla!G27/100</f>
        <v>0.92473118279569888</v>
      </c>
      <c r="H27" s="76">
        <f>Úrvinnsla!H27/100</f>
        <v>0.05</v>
      </c>
      <c r="I27" s="76">
        <f>Úrvinnsla!I27/100</f>
        <v>0.10714285714285714</v>
      </c>
      <c r="J27" s="76">
        <f>Úrvinnsla!J27/100</f>
        <v>0.8928571428571429</v>
      </c>
      <c r="K27" s="81">
        <f>Úrvinnsla!K27/100</f>
        <v>4.4802867383512544E-2</v>
      </c>
      <c r="L27" s="81">
        <f>Úrvinnsla!L27/100</f>
        <v>0.10666666666666667</v>
      </c>
      <c r="M27" s="81">
        <f>Úrvinnsla!M27/100</f>
        <v>0.89333333333333331</v>
      </c>
      <c r="N27" s="76">
        <f>Úrvinnsla!N27/100</f>
        <v>4.7192353643966546E-2</v>
      </c>
      <c r="O27" s="76">
        <f>Úrvinnsla!O27/100</f>
        <v>0.12658227848101267</v>
      </c>
      <c r="P27" s="76">
        <f>Úrvinnsla!P27/100</f>
        <v>0.87341772151898733</v>
      </c>
      <c r="Q27" s="81">
        <f>Úrvinnsla!Q27/100</f>
        <v>4.6126552335895916E-2</v>
      </c>
      <c r="R27" s="81">
        <f>Úrvinnsla!R27/100</f>
        <v>0.10256410256410256</v>
      </c>
      <c r="S27" s="81">
        <f>Úrvinnsla!S27/100</f>
        <v>0.91025641025641024</v>
      </c>
      <c r="T27" s="76">
        <f>Úrvinnsla!T27/100</f>
        <v>4.8000000000000001E-2</v>
      </c>
      <c r="U27" s="76">
        <f>Úrvinnsla!U27/100</f>
        <v>0.11904761904761903</v>
      </c>
      <c r="V27" s="76">
        <f>Úrvinnsla!V27/100</f>
        <v>0.88095238095238093</v>
      </c>
    </row>
    <row r="28" spans="1:22" x14ac:dyDescent="0.25">
      <c r="A28" s="22" t="s">
        <v>53</v>
      </c>
      <c r="B28" s="76">
        <f>Úrvinnsla!B28/100</f>
        <v>8.0563380281690133E-2</v>
      </c>
      <c r="C28" s="76">
        <f>Úrvinnsla!C28/100</f>
        <v>0.39860139860139859</v>
      </c>
      <c r="D28" s="76">
        <f>Úrvinnsla!D28/100</f>
        <v>0.59440559440559437</v>
      </c>
      <c r="E28" s="81">
        <f>Úrvinnsla!E28/100</f>
        <v>7.0351758793969849E-2</v>
      </c>
      <c r="F28" s="81">
        <f>Úrvinnsla!F28/100</f>
        <v>0.46031746031746029</v>
      </c>
      <c r="G28" s="81">
        <f>Úrvinnsla!G28/100</f>
        <v>0.53174603174603174</v>
      </c>
      <c r="H28" s="76">
        <f>Úrvinnsla!H28/100</f>
        <v>6.3095238095238093E-2</v>
      </c>
      <c r="I28" s="76">
        <f>Úrvinnsla!I28/100</f>
        <v>0.51886792452830188</v>
      </c>
      <c r="J28" s="76">
        <f>Úrvinnsla!J28/100</f>
        <v>0.48113207547169812</v>
      </c>
      <c r="K28" s="81">
        <f>Úrvinnsla!K28/100</f>
        <v>5.9139784946236562E-2</v>
      </c>
      <c r="L28" s="81">
        <f>Úrvinnsla!L28/100</f>
        <v>0.48484848484848486</v>
      </c>
      <c r="M28" s="81">
        <f>Úrvinnsla!M28/100</f>
        <v>0.51515151515151514</v>
      </c>
      <c r="N28" s="76">
        <f>Úrvinnsla!N28/100</f>
        <v>5.6152927120669063E-2</v>
      </c>
      <c r="O28" s="76">
        <f>Úrvinnsla!O28/100</f>
        <v>0.46808510638297873</v>
      </c>
      <c r="P28" s="76">
        <f>Úrvinnsla!P28/100</f>
        <v>0.53191489361702127</v>
      </c>
      <c r="Q28" s="81">
        <f>Úrvinnsla!Q28/100</f>
        <v>6.5641632170313421E-2</v>
      </c>
      <c r="R28" s="81">
        <f>Úrvinnsla!R28/100</f>
        <v>0.46846846846846846</v>
      </c>
      <c r="S28" s="81">
        <f>Úrvinnsla!S28/100</f>
        <v>0.53153153153153154</v>
      </c>
      <c r="T28" s="76">
        <f>Úrvinnsla!T28/100</f>
        <v>6.4000000000000001E-2</v>
      </c>
      <c r="U28" s="76">
        <f>Úrvinnsla!U28/100</f>
        <v>0.4642857142857143</v>
      </c>
      <c r="V28" s="76">
        <f>Úrvinnsla!V28/100</f>
        <v>0.5446428571428571</v>
      </c>
    </row>
    <row r="29" spans="1:22" x14ac:dyDescent="0.25">
      <c r="A29" s="27" t="s">
        <v>46</v>
      </c>
      <c r="B29" s="83"/>
      <c r="C29" s="83">
        <f>Úrvinnsla!C29/100</f>
        <v>0.45577464788732397</v>
      </c>
      <c r="D29" s="83">
        <f>Úrvinnsla!D29/100</f>
        <v>0.54422535211267609</v>
      </c>
      <c r="E29" s="83"/>
      <c r="F29" s="83">
        <f>Úrvinnsla!F29/100</f>
        <v>0.45784477945281965</v>
      </c>
      <c r="G29" s="83">
        <f>Úrvinnsla!G29/100</f>
        <v>0.54215522054718035</v>
      </c>
      <c r="H29" s="83"/>
      <c r="I29" s="83">
        <f>Úrvinnsla!I29/100</f>
        <v>0.47499999999999998</v>
      </c>
      <c r="J29" s="83">
        <f>Úrvinnsla!J29/100</f>
        <v>0.52500000000000002</v>
      </c>
      <c r="K29" s="83"/>
      <c r="L29" s="83">
        <f>Úrvinnsla!L29/100</f>
        <v>0.47968936678614099</v>
      </c>
      <c r="M29" s="83">
        <f>Úrvinnsla!M29/100</f>
        <v>0.52031063321385906</v>
      </c>
      <c r="N29" s="83">
        <f>Úrvinnsla!N29/100</f>
        <v>0</v>
      </c>
      <c r="O29" s="83">
        <f>Úrvinnsla!O29/100</f>
        <v>0.48028673835125446</v>
      </c>
      <c r="P29" s="83">
        <f>Úrvinnsla!P29/100</f>
        <v>0.51971326164874554</v>
      </c>
      <c r="Q29" s="83"/>
      <c r="R29" s="83">
        <f>Úrvinnsla!R29/100</f>
        <v>0.48018923713778827</v>
      </c>
      <c r="S29" s="83">
        <f>Úrvinnsla!S29/100</f>
        <v>0.52040212891780013</v>
      </c>
      <c r="T29" s="83"/>
      <c r="U29" s="83">
        <f>Úrvinnsla!U29/100</f>
        <v>0.47885714285714287</v>
      </c>
      <c r="V29" s="83">
        <f>Úrvinnsla!V29/100</f>
        <v>0.52114285714285713</v>
      </c>
    </row>
    <row r="30" spans="1:2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75"/>
      <c r="U30" s="75"/>
      <c r="V30" s="75"/>
    </row>
    <row r="31" spans="1:22" ht="15" customHeight="1" x14ac:dyDescent="0.25">
      <c r="A31" s="64" t="s">
        <v>55</v>
      </c>
      <c r="B31" s="66">
        <v>2014</v>
      </c>
      <c r="C31" s="66"/>
      <c r="D31" s="66"/>
      <c r="E31" s="66">
        <v>2015</v>
      </c>
      <c r="F31" s="66"/>
      <c r="G31" s="66"/>
      <c r="H31" s="66">
        <v>2016</v>
      </c>
      <c r="I31" s="66"/>
      <c r="J31" s="66"/>
      <c r="K31" s="66">
        <v>2017</v>
      </c>
      <c r="L31" s="66"/>
      <c r="M31" s="66"/>
      <c r="N31" s="67">
        <v>2018</v>
      </c>
      <c r="O31" s="67"/>
      <c r="P31" s="67"/>
      <c r="Q31" s="67">
        <v>2019</v>
      </c>
      <c r="R31" s="67"/>
      <c r="S31" s="67"/>
      <c r="T31" s="75"/>
      <c r="U31" s="75"/>
      <c r="V31" s="75"/>
    </row>
    <row r="32" spans="1:22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7"/>
      <c r="O32" s="67"/>
      <c r="P32" s="67"/>
      <c r="Q32" s="67"/>
      <c r="R32" s="67"/>
      <c r="S32" s="67"/>
      <c r="T32" s="75"/>
      <c r="U32" s="75"/>
      <c r="V32" s="75"/>
    </row>
    <row r="33" spans="1:22" ht="30" x14ac:dyDescent="0.25">
      <c r="A33" s="14" t="s">
        <v>1</v>
      </c>
      <c r="B33" s="16" t="s">
        <v>42</v>
      </c>
      <c r="C33" s="16" t="s">
        <v>43</v>
      </c>
      <c r="D33" s="16" t="s">
        <v>44</v>
      </c>
      <c r="E33" s="15" t="s">
        <v>42</v>
      </c>
      <c r="F33" s="15" t="s">
        <v>43</v>
      </c>
      <c r="G33" s="15" t="s">
        <v>44</v>
      </c>
      <c r="H33" s="20" t="s">
        <v>42</v>
      </c>
      <c r="I33" s="20" t="s">
        <v>43</v>
      </c>
      <c r="J33" s="20" t="s">
        <v>44</v>
      </c>
      <c r="K33" s="21" t="s">
        <v>42</v>
      </c>
      <c r="L33" s="21" t="s">
        <v>43</v>
      </c>
      <c r="M33" s="21" t="s">
        <v>44</v>
      </c>
      <c r="N33" s="20" t="s">
        <v>42</v>
      </c>
      <c r="O33" s="20" t="s">
        <v>43</v>
      </c>
      <c r="P33" s="20" t="s">
        <v>44</v>
      </c>
      <c r="Q33" s="21" t="s">
        <v>42</v>
      </c>
      <c r="R33" s="21" t="s">
        <v>43</v>
      </c>
      <c r="S33" s="21" t="s">
        <v>44</v>
      </c>
      <c r="T33" s="75"/>
      <c r="U33" s="75"/>
      <c r="V33" s="75"/>
    </row>
    <row r="34" spans="1:22" x14ac:dyDescent="0.25">
      <c r="A34" s="22" t="s">
        <v>47</v>
      </c>
      <c r="B34" s="78">
        <f>Úrvinnsla!B34/100</f>
        <v>9.7592908164239003E-2</v>
      </c>
      <c r="C34" s="78">
        <f>Úrvinnsla!C34/100</f>
        <v>0.36471968646471437</v>
      </c>
      <c r="D34" s="78">
        <f>Úrvinnsla!D34/100</f>
        <v>0.63528031353528558</v>
      </c>
      <c r="E34" s="76">
        <f>Úrvinnsla!E34/100</f>
        <v>0.10899993879252577</v>
      </c>
      <c r="F34" s="76">
        <f>Úrvinnsla!F34/100</f>
        <v>0.35308366965224686</v>
      </c>
      <c r="G34" s="76">
        <f>Úrvinnsla!G34/100</f>
        <v>0.64691633034775331</v>
      </c>
      <c r="H34" s="78">
        <f>Úrvinnsla!H34/100</f>
        <v>8.1253401235033357E-2</v>
      </c>
      <c r="I34" s="78">
        <f>Úrvinnsla!I34/100</f>
        <v>0.43707391060107531</v>
      </c>
      <c r="J34" s="78">
        <f>Úrvinnsla!J34/100</f>
        <v>0.56292608939892452</v>
      </c>
      <c r="K34" s="76">
        <f>Úrvinnsla!K34/100</f>
        <v>6.65457394723067E-2</v>
      </c>
      <c r="L34" s="76">
        <f>Úrvinnsla!L34/100</f>
        <v>0.69323128334009609</v>
      </c>
      <c r="M34" s="76">
        <f>Úrvinnsla!M34/100</f>
        <v>0.30676871665990396</v>
      </c>
      <c r="N34" s="78">
        <f>Úrvinnsla!N34/100</f>
        <v>7.1939319579961067E-2</v>
      </c>
      <c r="O34" s="78">
        <f>Úrvinnsla!O34/100</f>
        <v>0.50348186198259304</v>
      </c>
      <c r="P34" s="78">
        <f>Úrvinnsla!P34/100</f>
        <v>0.49651813801740696</v>
      </c>
      <c r="Q34" s="76">
        <f>Úrvinnsla!Q34/100</f>
        <v>9.9901948465132909E-2</v>
      </c>
      <c r="R34" s="76">
        <f>Úrvinnsla!R34/100</f>
        <v>0.46769571863510268</v>
      </c>
      <c r="S34" s="76">
        <f>Úrvinnsla!S34/100</f>
        <v>0.53230428136489727</v>
      </c>
      <c r="T34" s="75"/>
      <c r="U34" s="75"/>
      <c r="V34" s="75"/>
    </row>
    <row r="35" spans="1:22" x14ac:dyDescent="0.25">
      <c r="A35" s="22" t="s">
        <v>4</v>
      </c>
      <c r="B35" s="78">
        <f>Úrvinnsla!B35/100</f>
        <v>0.12373172027548281</v>
      </c>
      <c r="C35" s="78">
        <f>Úrvinnsla!C35/100</f>
        <v>0.66467656712881928</v>
      </c>
      <c r="D35" s="78">
        <f>Úrvinnsla!D35/100</f>
        <v>0.33532343287118016</v>
      </c>
      <c r="E35" s="76">
        <f>Úrvinnsla!E35/100</f>
        <v>0.11948193137471963</v>
      </c>
      <c r="F35" s="76">
        <f>Úrvinnsla!F35/100</f>
        <v>0.68701071491908705</v>
      </c>
      <c r="G35" s="76">
        <f>Úrvinnsla!G35/100</f>
        <v>0.31298928508091239</v>
      </c>
      <c r="H35" s="78">
        <f>Úrvinnsla!H35/100</f>
        <v>0.14480374620368061</v>
      </c>
      <c r="I35" s="78">
        <f>Úrvinnsla!I35/100</f>
        <v>0.53433493054282188</v>
      </c>
      <c r="J35" s="78">
        <f>Úrvinnsla!J35/100</f>
        <v>0.46566506945717817</v>
      </c>
      <c r="K35" s="76">
        <f>Úrvinnsla!K35/100</f>
        <v>0.1810380119559821</v>
      </c>
      <c r="L35" s="76">
        <f>Úrvinnsla!L35/100</f>
        <v>0.59265584720039055</v>
      </c>
      <c r="M35" s="76">
        <f>Úrvinnsla!M35/100</f>
        <v>0.40734415279960934</v>
      </c>
      <c r="N35" s="78">
        <f>Úrvinnsla!N35/100</f>
        <v>0.15066028732430542</v>
      </c>
      <c r="O35" s="78">
        <f>Úrvinnsla!O35/100</f>
        <v>0.67481415650522825</v>
      </c>
      <c r="P35" s="78">
        <f>Úrvinnsla!P35/100</f>
        <v>0.32518584349477131</v>
      </c>
      <c r="Q35" s="76">
        <f>Úrvinnsla!Q35/100</f>
        <v>0.17893834380434129</v>
      </c>
      <c r="R35" s="76">
        <f>Úrvinnsla!R35/100</f>
        <v>0.58540232427476968</v>
      </c>
      <c r="S35" s="76">
        <f>Úrvinnsla!S35/100</f>
        <v>0.41459767572522987</v>
      </c>
      <c r="T35" s="75"/>
      <c r="U35" s="75"/>
      <c r="V35" s="75"/>
    </row>
    <row r="36" spans="1:22" x14ac:dyDescent="0.25">
      <c r="A36" s="22" t="s">
        <v>35</v>
      </c>
      <c r="B36" s="78">
        <f>Úrvinnsla!B36/100</f>
        <v>9.1220729736735742E-2</v>
      </c>
      <c r="C36" s="78">
        <f>Úrvinnsla!C36/100</f>
        <v>0.50452693829232154</v>
      </c>
      <c r="D36" s="78">
        <f>Úrvinnsla!D36/100</f>
        <v>0.49547306170767841</v>
      </c>
      <c r="E36" s="76">
        <f>Úrvinnsla!E36/100</f>
        <v>9.0936108635260152E-2</v>
      </c>
      <c r="F36" s="76">
        <f>Úrvinnsla!F36/100</f>
        <v>0.5780318167591012</v>
      </c>
      <c r="G36" s="76">
        <f>Úrvinnsla!G36/100</f>
        <v>0.42196818324089863</v>
      </c>
      <c r="H36" s="78">
        <f>Úrvinnsla!H36/100</f>
        <v>0.12135199712852898</v>
      </c>
      <c r="I36" s="78">
        <f>Úrvinnsla!I36/100</f>
        <v>0.49646828593090686</v>
      </c>
      <c r="J36" s="78">
        <f>Úrvinnsla!J36/100</f>
        <v>0.50353171406909347</v>
      </c>
      <c r="K36" s="76">
        <f>Úrvinnsla!K36/100</f>
        <v>0.13034337958953618</v>
      </c>
      <c r="L36" s="76">
        <f>Úrvinnsla!L36/100</f>
        <v>0.64098588378227983</v>
      </c>
      <c r="M36" s="76">
        <f>Úrvinnsla!M36/100</f>
        <v>0.35901411621772034</v>
      </c>
      <c r="N36" s="78">
        <f>Úrvinnsla!N36/100</f>
        <v>0.14773073838373726</v>
      </c>
      <c r="O36" s="78">
        <f>Úrvinnsla!O36/100</f>
        <v>0.45820938325473809</v>
      </c>
      <c r="P36" s="78">
        <f>Úrvinnsla!P36/100</f>
        <v>0.54179061674526152</v>
      </c>
      <c r="Q36" s="76">
        <f>Úrvinnsla!Q36/100</f>
        <v>0.13166930008390978</v>
      </c>
      <c r="R36" s="76">
        <f>Úrvinnsla!R36/100</f>
        <v>0.34446491360265064</v>
      </c>
      <c r="S36" s="76">
        <f>Úrvinnsla!S36/100</f>
        <v>0.65553508639734925</v>
      </c>
      <c r="T36" s="75"/>
      <c r="U36" s="75"/>
      <c r="V36" s="75"/>
    </row>
    <row r="37" spans="1:22" x14ac:dyDescent="0.25">
      <c r="A37" s="22" t="s">
        <v>6</v>
      </c>
      <c r="B37" s="78">
        <f>Úrvinnsla!B37/100</f>
        <v>5.2521964696243477E-2</v>
      </c>
      <c r="C37" s="78">
        <f>Úrvinnsla!C37/100</f>
        <v>0.85095083729378107</v>
      </c>
      <c r="D37" s="78">
        <f>Úrvinnsla!D37/100</f>
        <v>0.14904916270621885</v>
      </c>
      <c r="E37" s="76">
        <f>Úrvinnsla!E37/100</f>
        <v>3.3716314589759024E-2</v>
      </c>
      <c r="F37" s="76">
        <f>Úrvinnsla!F37/100</f>
        <v>0.86375355549176691</v>
      </c>
      <c r="G37" s="76">
        <f>Úrvinnsla!G37/100</f>
        <v>0.13624644450823306</v>
      </c>
      <c r="H37" s="78">
        <f>Úrvinnsla!H37/100</f>
        <v>4.4213522175253581E-2</v>
      </c>
      <c r="I37" s="78">
        <f>Úrvinnsla!I37/100</f>
        <v>1</v>
      </c>
      <c r="J37" s="78">
        <f>Úrvinnsla!J37/100</f>
        <v>0</v>
      </c>
      <c r="K37" s="76">
        <f>Úrvinnsla!K37/100</f>
        <v>3.3964715915536917E-2</v>
      </c>
      <c r="L37" s="76">
        <f>Úrvinnsla!L37/100</f>
        <v>0.81275762843787858</v>
      </c>
      <c r="M37" s="76">
        <f>Úrvinnsla!M37/100</f>
        <v>0.18724237156212151</v>
      </c>
      <c r="N37" s="78">
        <f>Úrvinnsla!N37/100</f>
        <v>2.4451266533942088E-2</v>
      </c>
      <c r="O37" s="78">
        <f>Úrvinnsla!O37/100</f>
        <v>1</v>
      </c>
      <c r="P37" s="78">
        <f>Úrvinnsla!P37/100</f>
        <v>0</v>
      </c>
      <c r="Q37" s="76">
        <f>Úrvinnsla!Q37/100</f>
        <v>3.8959552399140299E-2</v>
      </c>
      <c r="R37" s="76">
        <f>Úrvinnsla!R37/100</f>
        <v>1</v>
      </c>
      <c r="S37" s="76">
        <f>Úrvinnsla!S37/100</f>
        <v>0</v>
      </c>
      <c r="T37" s="75"/>
      <c r="U37" s="75"/>
      <c r="V37" s="75"/>
    </row>
    <row r="38" spans="1:22" x14ac:dyDescent="0.25">
      <c r="A38" s="22" t="s">
        <v>36</v>
      </c>
      <c r="B38" s="78">
        <f>Úrvinnsla!B38/100</f>
        <v>0.1882951619064811</v>
      </c>
      <c r="C38" s="78">
        <f>Úrvinnsla!C38/100</f>
        <v>0.57126593568312267</v>
      </c>
      <c r="D38" s="78">
        <f>Úrvinnsla!D38/100</f>
        <v>0.42873406431687733</v>
      </c>
      <c r="E38" s="76">
        <f>Úrvinnsla!E38/100</f>
        <v>0.21727969994436186</v>
      </c>
      <c r="F38" s="76">
        <f>Úrvinnsla!F38/100</f>
        <v>0.63786291017608265</v>
      </c>
      <c r="G38" s="76">
        <f>Úrvinnsla!G38/100</f>
        <v>0.36213708982391712</v>
      </c>
      <c r="H38" s="78">
        <f>Úrvinnsla!H38/100</f>
        <v>0.20232239056961301</v>
      </c>
      <c r="I38" s="78">
        <f>Úrvinnsla!I38/100</f>
        <v>0.72159378844498046</v>
      </c>
      <c r="J38" s="78">
        <f>Úrvinnsla!J38/100</f>
        <v>0.27840621155501977</v>
      </c>
      <c r="K38" s="76">
        <f>Úrvinnsla!K38/100</f>
        <v>0.15426335511350139</v>
      </c>
      <c r="L38" s="76">
        <f>Úrvinnsla!L38/100</f>
        <v>0.68416776376909672</v>
      </c>
      <c r="M38" s="76">
        <f>Úrvinnsla!M38/100</f>
        <v>0.31583223623090301</v>
      </c>
      <c r="N38" s="78">
        <f>Úrvinnsla!N38/100</f>
        <v>0.21176997128947439</v>
      </c>
      <c r="O38" s="78">
        <f>Úrvinnsla!O38/100</f>
        <v>0.56019318899364834</v>
      </c>
      <c r="P38" s="78">
        <f>Úrvinnsla!P38/100</f>
        <v>0.43980681100635138</v>
      </c>
      <c r="Q38" s="76">
        <f>Úrvinnsla!Q38/100</f>
        <v>0.23997968262182404</v>
      </c>
      <c r="R38" s="76">
        <f>Úrvinnsla!R38/100</f>
        <v>0.4877686886535767</v>
      </c>
      <c r="S38" s="76">
        <f>Úrvinnsla!S38/100</f>
        <v>0.51223131134642397</v>
      </c>
      <c r="T38" s="75"/>
      <c r="U38" s="75"/>
      <c r="V38" s="75"/>
    </row>
    <row r="39" spans="1:22" x14ac:dyDescent="0.25">
      <c r="A39" s="22" t="s">
        <v>8</v>
      </c>
      <c r="B39" s="78">
        <f>Úrvinnsla!B39/100</f>
        <v>9.7217427306750814E-2</v>
      </c>
      <c r="C39" s="78">
        <f>Úrvinnsla!C39/100</f>
        <v>0.11833756045318528</v>
      </c>
      <c r="D39" s="78">
        <f>Úrvinnsla!D39/100</f>
        <v>0.88166243954681478</v>
      </c>
      <c r="E39" s="76">
        <f>Úrvinnsla!E39/100</f>
        <v>8.4890455484789407E-2</v>
      </c>
      <c r="F39" s="76">
        <f>Úrvinnsla!F39/100</f>
        <v>5.7841156501833454E-2</v>
      </c>
      <c r="G39" s="76">
        <f>Úrvinnsla!G39/100</f>
        <v>0.94215884349816681</v>
      </c>
      <c r="H39" s="78">
        <f>Úrvinnsla!H39/100</f>
        <v>7.741479259477578E-2</v>
      </c>
      <c r="I39" s="78">
        <f>Úrvinnsla!I39/100</f>
        <v>0.15278068837813563</v>
      </c>
      <c r="J39" s="78">
        <f>Úrvinnsla!J39/100</f>
        <v>0.8472193116218647</v>
      </c>
      <c r="K39" s="76">
        <f>Úrvinnsla!K39/100</f>
        <v>8.2375582021518262E-2</v>
      </c>
      <c r="L39" s="76">
        <f>Úrvinnsla!L39/100</f>
        <v>0.15119984314149487</v>
      </c>
      <c r="M39" s="76">
        <f>Úrvinnsla!M39/100</f>
        <v>0.84880015685850518</v>
      </c>
      <c r="N39" s="78">
        <f>Úrvinnsla!N39/100</f>
        <v>0.1031557930591918</v>
      </c>
      <c r="O39" s="78">
        <f>Úrvinnsla!O39/100</f>
        <v>0.1550419256580588</v>
      </c>
      <c r="P39" s="78">
        <f>Úrvinnsla!P39/100</f>
        <v>0.84495807434194115</v>
      </c>
      <c r="Q39" s="76">
        <f>Úrvinnsla!Q39/100</f>
        <v>7.9703934296441237E-2</v>
      </c>
      <c r="R39" s="76">
        <f>Úrvinnsla!R39/100</f>
        <v>0.12614342853579985</v>
      </c>
      <c r="S39" s="76">
        <f>Úrvinnsla!S39/100</f>
        <v>0.87385657146420048</v>
      </c>
      <c r="T39" s="75"/>
      <c r="U39" s="75"/>
      <c r="V39" s="75"/>
    </row>
    <row r="40" spans="1:22" x14ac:dyDescent="0.25">
      <c r="A40" s="22" t="s">
        <v>37</v>
      </c>
      <c r="B40" s="78">
        <f>Úrvinnsla!B40/100</f>
        <v>0.15752106594928789</v>
      </c>
      <c r="C40" s="78">
        <f>Úrvinnsla!C40/100</f>
        <v>5.5057356413409878E-2</v>
      </c>
      <c r="D40" s="78">
        <f>Úrvinnsla!D40/100</f>
        <v>0.94494264358659019</v>
      </c>
      <c r="E40" s="76">
        <f>Úrvinnsla!E40/100</f>
        <v>0.14032517328504618</v>
      </c>
      <c r="F40" s="76">
        <f>Úrvinnsla!F40/100</f>
        <v>0.12158390699497094</v>
      </c>
      <c r="G40" s="76">
        <f>Úrvinnsla!G40/100</f>
        <v>0.87841609300502921</v>
      </c>
      <c r="H40" s="78">
        <f>Úrvinnsla!H40/100</f>
        <v>0.11681137892427471</v>
      </c>
      <c r="I40" s="78">
        <f>Úrvinnsla!I40/100</f>
        <v>0.13072160450486048</v>
      </c>
      <c r="J40" s="78">
        <f>Úrvinnsla!J40/100</f>
        <v>0.86927839549513952</v>
      </c>
      <c r="K40" s="76">
        <f>Úrvinnsla!K40/100</f>
        <v>0.12033717458012499</v>
      </c>
      <c r="L40" s="76">
        <f>Úrvinnsla!L40/100</f>
        <v>0.16344219206577584</v>
      </c>
      <c r="M40" s="76">
        <f>Úrvinnsla!M40/100</f>
        <v>0.83655780793422418</v>
      </c>
      <c r="N40" s="78">
        <f>Úrvinnsla!N40/100</f>
        <v>0.13161103784542116</v>
      </c>
      <c r="O40" s="78">
        <f>Úrvinnsla!O40/100</f>
        <v>0.17366945162863481</v>
      </c>
      <c r="P40" s="78">
        <f>Úrvinnsla!P40/100</f>
        <v>0.8263305483713651</v>
      </c>
      <c r="Q40" s="76">
        <f>Úrvinnsla!Q40/100</f>
        <v>9.1522233995593616E-2</v>
      </c>
      <c r="R40" s="76">
        <f>Úrvinnsla!R40/100</f>
        <v>5.3943409868694461E-2</v>
      </c>
      <c r="S40" s="76">
        <f>Úrvinnsla!S40/100</f>
        <v>0.9460565901313055</v>
      </c>
      <c r="T40" s="75"/>
      <c r="U40" s="75"/>
      <c r="V40" s="75"/>
    </row>
    <row r="41" spans="1:22" x14ac:dyDescent="0.25">
      <c r="A41" s="22" t="s">
        <v>45</v>
      </c>
      <c r="B41" s="78">
        <f>Úrvinnsla!B41/100</f>
        <v>0.13231764960521636</v>
      </c>
      <c r="C41" s="78">
        <f>Úrvinnsla!C41/100</f>
        <v>0.15606395834317588</v>
      </c>
      <c r="D41" s="78">
        <f>Úrvinnsla!D41/100</f>
        <v>0.8439360416568239</v>
      </c>
      <c r="E41" s="76">
        <f>Úrvinnsla!E41/100</f>
        <v>0.11468855323157129</v>
      </c>
      <c r="F41" s="76">
        <f>Úrvinnsla!F41/100</f>
        <v>0.15559516917304772</v>
      </c>
      <c r="G41" s="76">
        <f>Úrvinnsla!G41/100</f>
        <v>0.84440483082695228</v>
      </c>
      <c r="H41" s="78">
        <f>Úrvinnsla!H41/100</f>
        <v>0.12053911100289191</v>
      </c>
      <c r="I41" s="78">
        <f>Úrvinnsla!I41/100</f>
        <v>0.20361480886511762</v>
      </c>
      <c r="J41" s="78">
        <f>Úrvinnsla!J41/100</f>
        <v>0.79638519113488226</v>
      </c>
      <c r="K41" s="76">
        <f>Úrvinnsla!K41/100</f>
        <v>0.13979643516495568</v>
      </c>
      <c r="L41" s="76">
        <f>Úrvinnsla!L41/100</f>
        <v>0.2357197603811452</v>
      </c>
      <c r="M41" s="76">
        <f>Úrvinnsla!M41/100</f>
        <v>0.76428023961885472</v>
      </c>
      <c r="N41" s="78">
        <f>Úrvinnsla!N41/100</f>
        <v>0.10752561021690452</v>
      </c>
      <c r="O41" s="78">
        <f>Úrvinnsla!O41/100</f>
        <v>0.14228084242054059</v>
      </c>
      <c r="P41" s="78">
        <f>Úrvinnsla!P41/100</f>
        <v>0.85771915757945949</v>
      </c>
      <c r="Q41" s="76">
        <f>Úrvinnsla!Q41/100</f>
        <v>9.2140289772887699E-2</v>
      </c>
      <c r="R41" s="76">
        <f>Úrvinnsla!R41/100</f>
        <v>6.1466679904813443E-2</v>
      </c>
      <c r="S41" s="76">
        <f>Úrvinnsla!S41/100</f>
        <v>0.93853332009518653</v>
      </c>
      <c r="T41" s="75"/>
      <c r="U41" s="75"/>
      <c r="V41" s="75"/>
    </row>
    <row r="42" spans="1:22" x14ac:dyDescent="0.25">
      <c r="A42" s="22" t="s">
        <v>53</v>
      </c>
      <c r="B42" s="78">
        <f>Úrvinnsla!B42/100</f>
        <v>5.9581372359562706E-2</v>
      </c>
      <c r="C42" s="78">
        <f>Úrvinnsla!C42/100</f>
        <v>0.32950778185179275</v>
      </c>
      <c r="D42" s="78">
        <f>Úrvinnsla!D42/100</f>
        <v>0.67049221814820714</v>
      </c>
      <c r="E42" s="76">
        <f>Úrvinnsla!E42/100</f>
        <v>8.9681824661966503E-2</v>
      </c>
      <c r="F42" s="76">
        <f>Úrvinnsla!F42/100</f>
        <v>0.34281747503347082</v>
      </c>
      <c r="G42" s="76">
        <f>Úrvinnsla!G42/100</f>
        <v>0.6571825249665294</v>
      </c>
      <c r="H42" s="78">
        <f>Úrvinnsla!H42/100</f>
        <v>9.1289660165946709E-2</v>
      </c>
      <c r="I42" s="78">
        <f>Úrvinnsla!I42/100</f>
        <v>0.49390885445721383</v>
      </c>
      <c r="J42" s="78">
        <f>Úrvinnsla!J42/100</f>
        <v>0.506091145542786</v>
      </c>
      <c r="K42" s="76">
        <f>Úrvinnsla!K42/100</f>
        <v>9.1335606186536841E-2</v>
      </c>
      <c r="L42" s="76">
        <f>Úrvinnsla!L42/100</f>
        <v>0.56726506650528086</v>
      </c>
      <c r="M42" s="76">
        <f>Úrvinnsla!M42/100</f>
        <v>0.43273493349471936</v>
      </c>
      <c r="N42" s="78">
        <f>Úrvinnsla!N42/100</f>
        <v>5.1155975767061879E-2</v>
      </c>
      <c r="O42" s="78">
        <f>Úrvinnsla!O42/100</f>
        <v>0.30907048550430749</v>
      </c>
      <c r="P42" s="78">
        <f>Úrvinnsla!P42/100</f>
        <v>0.69092951449569251</v>
      </c>
      <c r="Q42" s="76">
        <f>Úrvinnsla!Q42/100</f>
        <v>4.7184714560726586E-2</v>
      </c>
      <c r="R42" s="76">
        <f>Úrvinnsla!R42/100</f>
        <v>0.37146422420823749</v>
      </c>
      <c r="S42" s="76">
        <f>Úrvinnsla!S42/100</f>
        <v>0.62853577579176267</v>
      </c>
      <c r="T42" s="75"/>
      <c r="U42" s="75"/>
      <c r="V42" s="75"/>
    </row>
    <row r="43" spans="1:22" x14ac:dyDescent="0.25">
      <c r="A43" s="27" t="s">
        <v>46</v>
      </c>
      <c r="B43" s="85"/>
      <c r="C43" s="85">
        <f>Úrvinnsla!C43/100</f>
        <v>0.37657887576659876</v>
      </c>
      <c r="D43" s="85">
        <f>Úrvinnsla!D43/100</f>
        <v>0.62342112423340068</v>
      </c>
      <c r="E43" s="85"/>
      <c r="F43" s="85">
        <f>Úrvinnsla!F43/100</f>
        <v>0.41141360435975466</v>
      </c>
      <c r="G43" s="85">
        <f>Úrvinnsla!G43/100</f>
        <v>0.58858639564024418</v>
      </c>
      <c r="H43" s="85"/>
      <c r="I43" s="85">
        <f>Úrvinnsla!I43/100</f>
        <v>0.46007253768450052</v>
      </c>
      <c r="J43" s="85">
        <f>Úrvinnsla!J43/100</f>
        <v>0.53992746231549915</v>
      </c>
      <c r="K43" s="85"/>
      <c r="L43" s="85">
        <f>Úrvinnsla!L43/100</f>
        <v>0.48700781534306659</v>
      </c>
      <c r="M43" s="85">
        <f>Úrvinnsla!M43/100</f>
        <v>0.51299218465693264</v>
      </c>
      <c r="N43" s="85"/>
      <c r="O43" s="85">
        <f>Úrvinnsla!O43/100</f>
        <v>0.41862273612751927</v>
      </c>
      <c r="P43" s="85">
        <f>Úrvinnsla!P43/100</f>
        <v>0.58137726387248112</v>
      </c>
      <c r="Q43" s="85"/>
      <c r="R43" s="85">
        <f>Úrvinnsla!R43/100</f>
        <v>0.39102635752506315</v>
      </c>
      <c r="S43" s="85">
        <f>Úrvinnsla!S43/100</f>
        <v>0.60897364247493413</v>
      </c>
      <c r="T43" s="75"/>
      <c r="U43" s="75"/>
      <c r="V43" s="75"/>
    </row>
    <row r="44" spans="1:2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/>
      <c r="O44"/>
      <c r="P44"/>
      <c r="Q44"/>
      <c r="R44"/>
      <c r="S44"/>
      <c r="T44" s="17"/>
      <c r="U44" s="17"/>
      <c r="V44" s="17"/>
    </row>
    <row r="45" spans="1:22" x14ac:dyDescent="0.25">
      <c r="A45" s="64" t="s">
        <v>55</v>
      </c>
      <c r="B45" s="66">
        <v>2014</v>
      </c>
      <c r="C45" s="66"/>
      <c r="D45" s="66"/>
      <c r="E45" s="66">
        <v>2015</v>
      </c>
      <c r="F45" s="66"/>
      <c r="G45" s="66"/>
      <c r="H45" s="66">
        <v>2016</v>
      </c>
      <c r="I45" s="66"/>
      <c r="J45" s="66"/>
      <c r="K45" s="66">
        <v>2017</v>
      </c>
      <c r="L45" s="66"/>
      <c r="M45" s="66"/>
      <c r="N45" s="67">
        <v>2018</v>
      </c>
      <c r="O45" s="67"/>
      <c r="P45" s="67"/>
      <c r="Q45" s="66">
        <v>2019</v>
      </c>
      <c r="R45" s="66"/>
      <c r="S45" s="66"/>
      <c r="T45" s="17"/>
      <c r="U45" s="17"/>
      <c r="V45" s="17"/>
    </row>
    <row r="46" spans="1:22" x14ac:dyDescent="0.25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7"/>
      <c r="O46" s="67"/>
      <c r="P46" s="67"/>
      <c r="Q46" s="66"/>
      <c r="R46" s="66"/>
      <c r="S46" s="66"/>
      <c r="T46" s="17"/>
      <c r="U46" s="17"/>
      <c r="V46" s="17"/>
    </row>
    <row r="47" spans="1:22" ht="30" x14ac:dyDescent="0.25">
      <c r="A47" s="14" t="s">
        <v>48</v>
      </c>
      <c r="B47" s="16" t="s">
        <v>42</v>
      </c>
      <c r="C47" s="16" t="s">
        <v>43</v>
      </c>
      <c r="D47" s="16" t="s">
        <v>44</v>
      </c>
      <c r="E47" s="15" t="s">
        <v>42</v>
      </c>
      <c r="F47" s="15" t="s">
        <v>43</v>
      </c>
      <c r="G47" s="15" t="s">
        <v>44</v>
      </c>
      <c r="H47" s="20" t="s">
        <v>42</v>
      </c>
      <c r="I47" s="20" t="s">
        <v>43</v>
      </c>
      <c r="J47" s="20" t="s">
        <v>44</v>
      </c>
      <c r="K47" s="21" t="s">
        <v>42</v>
      </c>
      <c r="L47" s="21" t="s">
        <v>43</v>
      </c>
      <c r="M47" s="21" t="s">
        <v>44</v>
      </c>
      <c r="N47" s="20" t="s">
        <v>42</v>
      </c>
      <c r="O47" s="20" t="s">
        <v>43</v>
      </c>
      <c r="P47" s="20" t="s">
        <v>44</v>
      </c>
      <c r="Q47" s="21" t="s">
        <v>42</v>
      </c>
      <c r="R47" s="21" t="s">
        <v>43</v>
      </c>
      <c r="S47" s="21" t="s">
        <v>44</v>
      </c>
      <c r="T47" s="17"/>
      <c r="U47" s="17"/>
      <c r="V47" s="17"/>
    </row>
    <row r="48" spans="1:22" x14ac:dyDescent="0.25">
      <c r="A48" s="22" t="s">
        <v>47</v>
      </c>
      <c r="B48" s="79">
        <f>Úrvinnsla!B48/100</f>
        <v>9.6175478065241848E-2</v>
      </c>
      <c r="C48" s="79">
        <f>Úrvinnsla!C48/100</f>
        <v>0.36842105263157893</v>
      </c>
      <c r="D48" s="79">
        <f>Úrvinnsla!D48/100</f>
        <v>0.63157894736842102</v>
      </c>
      <c r="E48" s="80">
        <f>Úrvinnsla!E48/100</f>
        <v>9.3630919978225369E-2</v>
      </c>
      <c r="F48" s="80">
        <f>Úrvinnsla!F48/100</f>
        <v>0.37790697674418605</v>
      </c>
      <c r="G48" s="80">
        <f>Úrvinnsla!G48/100</f>
        <v>0.62790697674418605</v>
      </c>
      <c r="H48" s="79">
        <f>Úrvinnsla!H48/100</f>
        <v>0.10230849947534101</v>
      </c>
      <c r="I48" s="79">
        <f>Úrvinnsla!I48/100</f>
        <v>0.33846153846153848</v>
      </c>
      <c r="J48" s="79">
        <f>Úrvinnsla!J48/100</f>
        <v>0.66153846153846141</v>
      </c>
      <c r="K48" s="80">
        <f>Úrvinnsla!K48/100</f>
        <v>0.10131048387096774</v>
      </c>
      <c r="L48" s="80">
        <f>Úrvinnsla!L48/100</f>
        <v>0.40298507462686567</v>
      </c>
      <c r="M48" s="80">
        <f>Úrvinnsla!M48/100</f>
        <v>0.59701492537313428</v>
      </c>
      <c r="N48" s="79">
        <f>Úrvinnsla!N48/100</f>
        <v>0.10154639175257732</v>
      </c>
      <c r="O48" s="79">
        <f>Úrvinnsla!O48/100</f>
        <v>0.31472081218274112</v>
      </c>
      <c r="P48" s="79">
        <f>Úrvinnsla!P48/100</f>
        <v>0.68527918781725883</v>
      </c>
      <c r="Q48" s="80">
        <f>Úrvinnsla!Q48/100</f>
        <v>0.10939830929885629</v>
      </c>
      <c r="R48" s="80">
        <f>Úrvinnsla!R48/100</f>
        <v>0.40909090909090912</v>
      </c>
      <c r="S48" s="80">
        <f>Úrvinnsla!S48/100</f>
        <v>0.59090909090909094</v>
      </c>
      <c r="T48" s="17"/>
      <c r="U48" s="17"/>
      <c r="V48" s="17"/>
    </row>
    <row r="49" spans="1:22" x14ac:dyDescent="0.25">
      <c r="A49" s="22" t="s">
        <v>4</v>
      </c>
      <c r="B49" s="79">
        <f>Úrvinnsla!B49/100</f>
        <v>0.21653543307086615</v>
      </c>
      <c r="C49" s="79">
        <f>Úrvinnsla!C49/100</f>
        <v>0.59480519480519478</v>
      </c>
      <c r="D49" s="79">
        <f>Úrvinnsla!D49/100</f>
        <v>0.40519480519480522</v>
      </c>
      <c r="E49" s="80">
        <f>Úrvinnsla!E49/100</f>
        <v>0.22754491017964071</v>
      </c>
      <c r="F49" s="80">
        <f>Úrvinnsla!F49/100</f>
        <v>0.6004784688995215</v>
      </c>
      <c r="G49" s="80">
        <f>Úrvinnsla!G49/100</f>
        <v>0.39952153110047844</v>
      </c>
      <c r="H49" s="79">
        <f>Úrvinnsla!H49/100</f>
        <v>0.23347324239244491</v>
      </c>
      <c r="I49" s="79">
        <f>Úrvinnsla!I49/100</f>
        <v>0.58202247191011236</v>
      </c>
      <c r="J49" s="79">
        <f>Úrvinnsla!J49/100</f>
        <v>0.42022471910112358</v>
      </c>
      <c r="K49" s="80">
        <f>Úrvinnsla!K49/100</f>
        <v>0.23639112903225809</v>
      </c>
      <c r="L49" s="80">
        <f>Úrvinnsla!L49/100</f>
        <v>0.5714285714285714</v>
      </c>
      <c r="M49" s="80">
        <f>Úrvinnsla!M49/100</f>
        <v>0.42857142857142855</v>
      </c>
      <c r="N49" s="79">
        <f>Úrvinnsla!N49/100</f>
        <v>0.22989690721649483</v>
      </c>
      <c r="O49" s="79">
        <f>Úrvinnsla!O49/100</f>
        <v>0.58520179372197312</v>
      </c>
      <c r="P49" s="79">
        <f>Úrvinnsla!P49/100</f>
        <v>0.41479820627802688</v>
      </c>
      <c r="Q49" s="80">
        <f>Úrvinnsla!Q49/100</f>
        <v>0.24316260566882147</v>
      </c>
      <c r="R49" s="80">
        <f>Úrvinnsla!R49/100</f>
        <v>0.58077709611451944</v>
      </c>
      <c r="S49" s="80">
        <f>Úrvinnsla!S49/100</f>
        <v>0.41922290388548056</v>
      </c>
      <c r="T49" s="17"/>
      <c r="U49" s="17"/>
      <c r="V49" s="17"/>
    </row>
    <row r="50" spans="1:22" x14ac:dyDescent="0.25">
      <c r="A50" s="22" t="s">
        <v>35</v>
      </c>
      <c r="B50" s="79">
        <f>Úrvinnsla!B50/100</f>
        <v>0.14735658042744657</v>
      </c>
      <c r="C50" s="79">
        <f>Úrvinnsla!C50/100</f>
        <v>0.56870229007633588</v>
      </c>
      <c r="D50" s="79">
        <f>Úrvinnsla!D50/100</f>
        <v>0.4351145038167939</v>
      </c>
      <c r="E50" s="80">
        <f>Úrvinnsla!E50/100</f>
        <v>0.14697876973326074</v>
      </c>
      <c r="F50" s="80">
        <f>Úrvinnsla!F50/100</f>
        <v>0.55185185185185182</v>
      </c>
      <c r="G50" s="80">
        <f>Úrvinnsla!G50/100</f>
        <v>0.44814814814814807</v>
      </c>
      <c r="H50" s="79">
        <f>Úrvinnsla!H50/100</f>
        <v>0.15110178384050368</v>
      </c>
      <c r="I50" s="79">
        <f>Úrvinnsla!I50/100</f>
        <v>0.53125</v>
      </c>
      <c r="J50" s="79">
        <f>Úrvinnsla!J50/100</f>
        <v>0.46875</v>
      </c>
      <c r="K50" s="80">
        <f>Úrvinnsla!K50/100</f>
        <v>0.14616935483870969</v>
      </c>
      <c r="L50" s="80">
        <f>Úrvinnsla!L50/100</f>
        <v>0.5482758620689655</v>
      </c>
      <c r="M50" s="80">
        <f>Úrvinnsla!M50/100</f>
        <v>0.4517241379310345</v>
      </c>
      <c r="N50" s="79">
        <f>Úrvinnsla!N50/100</f>
        <v>0.15360824742268042</v>
      </c>
      <c r="O50" s="79">
        <f>Úrvinnsla!O50/100</f>
        <v>0.54697986577181212</v>
      </c>
      <c r="P50" s="79">
        <f>Úrvinnsla!P50/100</f>
        <v>0.45302013422818793</v>
      </c>
      <c r="Q50" s="80">
        <f>Úrvinnsla!Q50/100</f>
        <v>0.13774241670810541</v>
      </c>
      <c r="R50" s="80">
        <f>Úrvinnsla!R50/100</f>
        <v>0.50541516245487361</v>
      </c>
      <c r="S50" s="80">
        <f>Úrvinnsla!S50/100</f>
        <v>0.49458483754512633</v>
      </c>
      <c r="T50" s="17"/>
      <c r="U50" s="17"/>
      <c r="V50" s="17"/>
    </row>
    <row r="51" spans="1:22" x14ac:dyDescent="0.25">
      <c r="A51" s="22" t="s">
        <v>6</v>
      </c>
      <c r="B51" s="79">
        <f>Úrvinnsla!B51/100</f>
        <v>4.0494938132733409E-2</v>
      </c>
      <c r="C51" s="79">
        <f>Úrvinnsla!C51/100</f>
        <v>0.83333333333333348</v>
      </c>
      <c r="D51" s="79">
        <f>Úrvinnsla!D51/100</f>
        <v>0.16666666666666663</v>
      </c>
      <c r="E51" s="80">
        <f>Úrvinnsla!E51/100</f>
        <v>3.8649972781709306E-2</v>
      </c>
      <c r="F51" s="80">
        <f>Úrvinnsla!F51/100</f>
        <v>0.84507042253521125</v>
      </c>
      <c r="G51" s="80">
        <f>Úrvinnsla!G51/100</f>
        <v>0.15492957746478872</v>
      </c>
      <c r="H51" s="79">
        <f>Úrvinnsla!H51/100</f>
        <v>4.6169989506820566E-2</v>
      </c>
      <c r="I51" s="79">
        <f>Úrvinnsla!I51/100</f>
        <v>0.80681818181818177</v>
      </c>
      <c r="J51" s="79">
        <f>Úrvinnsla!J51/100</f>
        <v>0.19318181818181818</v>
      </c>
      <c r="K51" s="80">
        <f>Úrvinnsla!K51/100</f>
        <v>4.7883064516129031E-2</v>
      </c>
      <c r="L51" s="80">
        <f>Úrvinnsla!L51/100</f>
        <v>0.76842105263157889</v>
      </c>
      <c r="M51" s="80">
        <f>Úrvinnsla!M51/100</f>
        <v>0.23157894736842105</v>
      </c>
      <c r="N51" s="79">
        <f>Úrvinnsla!N51/100</f>
        <v>5.3092783505154638E-2</v>
      </c>
      <c r="O51" s="79">
        <f>Úrvinnsla!O51/100</f>
        <v>0.79611650485436902</v>
      </c>
      <c r="P51" s="79">
        <f>Úrvinnsla!P51/100</f>
        <v>0.1941747572815534</v>
      </c>
      <c r="Q51" s="80">
        <f>Úrvinnsla!Q51/100</f>
        <v>4.7240179015415225E-2</v>
      </c>
      <c r="R51" s="80">
        <f>Úrvinnsla!R51/100</f>
        <v>0.78947368421052633</v>
      </c>
      <c r="S51" s="80">
        <f>Úrvinnsla!S51/100</f>
        <v>0.21052631578947367</v>
      </c>
      <c r="T51" s="17"/>
      <c r="U51" s="17"/>
      <c r="V51" s="17"/>
    </row>
    <row r="52" spans="1:22" x14ac:dyDescent="0.25">
      <c r="A52" s="22" t="s">
        <v>36</v>
      </c>
      <c r="B52" s="79">
        <f>Úrvinnsla!B52/100</f>
        <v>0.23115860517435322</v>
      </c>
      <c r="C52" s="79">
        <f>Úrvinnsla!C52/100</f>
        <v>0.59610705596107061</v>
      </c>
      <c r="D52" s="79">
        <f>Úrvinnsla!D52/100</f>
        <v>0.40389294403892945</v>
      </c>
      <c r="E52" s="80">
        <f>Úrvinnsla!E52/100</f>
        <v>0.22972237343494828</v>
      </c>
      <c r="F52" s="80">
        <f>Úrvinnsla!F52/100</f>
        <v>0.60663507109004744</v>
      </c>
      <c r="G52" s="80">
        <f>Úrvinnsla!G52/100</f>
        <v>0.39336492890995262</v>
      </c>
      <c r="H52" s="79">
        <f>Úrvinnsla!H52/100</f>
        <v>0.21930745015739769</v>
      </c>
      <c r="I52" s="79">
        <f>Úrvinnsla!I52/100</f>
        <v>0.59808612440191389</v>
      </c>
      <c r="J52" s="79">
        <f>Úrvinnsla!J52/100</f>
        <v>0.40191387559808611</v>
      </c>
      <c r="K52" s="80">
        <f>Úrvinnsla!K52/100</f>
        <v>0.234375</v>
      </c>
      <c r="L52" s="80">
        <f>Úrvinnsla!L52/100</f>
        <v>0.56129032258064515</v>
      </c>
      <c r="M52" s="80">
        <f>Úrvinnsla!M52/100</f>
        <v>0.44086021505376344</v>
      </c>
      <c r="N52" s="79">
        <f>Úrvinnsla!N52/100</f>
        <v>0.21855670103092784</v>
      </c>
      <c r="O52" s="79">
        <f>Úrvinnsla!O52/100</f>
        <v>0.57783018867924529</v>
      </c>
      <c r="P52" s="79">
        <f>Úrvinnsla!P52/100</f>
        <v>0.42452830188679241</v>
      </c>
      <c r="Q52" s="80">
        <f>Úrvinnsla!Q52/100</f>
        <v>0.23023371456986574</v>
      </c>
      <c r="R52" s="80">
        <f>Úrvinnsla!R52/100</f>
        <v>0.5745140388768899</v>
      </c>
      <c r="S52" s="80">
        <f>Úrvinnsla!S52/100</f>
        <v>0.42548596112311016</v>
      </c>
      <c r="T52" s="17"/>
      <c r="U52" s="17"/>
      <c r="V52" s="17"/>
    </row>
    <row r="53" spans="1:22" x14ac:dyDescent="0.25">
      <c r="A53" s="22" t="s">
        <v>8</v>
      </c>
      <c r="B53" s="79">
        <f>Úrvinnsla!B53/100</f>
        <v>3.8807649043869519E-2</v>
      </c>
      <c r="C53" s="79">
        <f>Úrvinnsla!C53/100</f>
        <v>0.20289855072463769</v>
      </c>
      <c r="D53" s="79">
        <f>Úrvinnsla!D53/100</f>
        <v>0.79710144927536231</v>
      </c>
      <c r="E53" s="80">
        <f>Úrvinnsla!E53/100</f>
        <v>3.5383777898747956E-2</v>
      </c>
      <c r="F53" s="80">
        <f>Úrvinnsla!F53/100</f>
        <v>0.15384615384615385</v>
      </c>
      <c r="G53" s="80">
        <f>Úrvinnsla!G53/100</f>
        <v>0.84615384615384615</v>
      </c>
      <c r="H53" s="79">
        <f>Úrvinnsla!H53/100</f>
        <v>3.2528856243441762E-2</v>
      </c>
      <c r="I53" s="79">
        <f>Úrvinnsla!I53/100</f>
        <v>0.19354838709677419</v>
      </c>
      <c r="J53" s="79">
        <f>Úrvinnsla!J53/100</f>
        <v>0.80645161290322576</v>
      </c>
      <c r="K53" s="80">
        <f>Úrvinnsla!K53/100</f>
        <v>2.7721774193548387E-2</v>
      </c>
      <c r="L53" s="80">
        <f>Úrvinnsla!L53/100</f>
        <v>0.14545454545454545</v>
      </c>
      <c r="M53" s="80">
        <f>Úrvinnsla!M53/100</f>
        <v>0.8545454545454545</v>
      </c>
      <c r="N53" s="79">
        <f>Úrvinnsla!N53/100</f>
        <v>2.9381443298969068E-2</v>
      </c>
      <c r="O53" s="79">
        <f>Úrvinnsla!O53/100</f>
        <v>0.19298245614035087</v>
      </c>
      <c r="P53" s="79">
        <f>Úrvinnsla!P53/100</f>
        <v>0.80701754385964908</v>
      </c>
      <c r="Q53" s="80">
        <f>Úrvinnsla!Q53/100</f>
        <v>2.9835902536051714E-2</v>
      </c>
      <c r="R53" s="80">
        <f>Úrvinnsla!R53/100</f>
        <v>0.16666666666666663</v>
      </c>
      <c r="S53" s="80">
        <f>Úrvinnsla!S53/100</f>
        <v>0.83333333333333348</v>
      </c>
      <c r="T53" s="17"/>
      <c r="U53" s="17"/>
      <c r="V53" s="17"/>
    </row>
    <row r="54" spans="1:22" x14ac:dyDescent="0.25">
      <c r="A54" s="22" t="s">
        <v>37</v>
      </c>
      <c r="B54" s="79">
        <f>Úrvinnsla!B54/100</f>
        <v>0.11136107986501688</v>
      </c>
      <c r="C54" s="79">
        <f>Úrvinnsla!C54/100</f>
        <v>0.1111111111111111</v>
      </c>
      <c r="D54" s="79">
        <f>Úrvinnsla!D54/100</f>
        <v>0.88888888888888884</v>
      </c>
      <c r="E54" s="80">
        <f>Úrvinnsla!E54/100</f>
        <v>0.11105062602068588</v>
      </c>
      <c r="F54" s="80">
        <f>Úrvinnsla!F54/100</f>
        <v>8.8235294117647065E-2</v>
      </c>
      <c r="G54" s="80">
        <f>Úrvinnsla!G54/100</f>
        <v>0.91176470588235292</v>
      </c>
      <c r="H54" s="79">
        <f>Úrvinnsla!H54/100</f>
        <v>0.10283315844700944</v>
      </c>
      <c r="I54" s="79">
        <f>Úrvinnsla!I54/100</f>
        <v>0.11734693877551021</v>
      </c>
      <c r="J54" s="79">
        <f>Úrvinnsla!J54/100</f>
        <v>0.87755102040816324</v>
      </c>
      <c r="K54" s="80">
        <f>Úrvinnsla!K54/100</f>
        <v>0.10534274193548387</v>
      </c>
      <c r="L54" s="80">
        <f>Úrvinnsla!L54/100</f>
        <v>8.612440191387559E-2</v>
      </c>
      <c r="M54" s="80">
        <f>Úrvinnsla!M54/100</f>
        <v>0.91866028708133962</v>
      </c>
      <c r="N54" s="79">
        <f>Úrvinnsla!N54/100</f>
        <v>0.10463917525773196</v>
      </c>
      <c r="O54" s="79">
        <f>Úrvinnsla!O54/100</f>
        <v>0.10837438423645321</v>
      </c>
      <c r="P54" s="79">
        <f>Úrvinnsla!P54/100</f>
        <v>0.89162561576354671</v>
      </c>
      <c r="Q54" s="80">
        <f>Úrvinnsla!Q54/100</f>
        <v>9.8955743411238195E-2</v>
      </c>
      <c r="R54" s="80">
        <f>Úrvinnsla!R54/100</f>
        <v>7.5376884422110546E-2</v>
      </c>
      <c r="S54" s="80">
        <f>Úrvinnsla!S54/100</f>
        <v>0.92964824120603007</v>
      </c>
      <c r="T54" s="17"/>
      <c r="U54" s="17"/>
      <c r="V54" s="17"/>
    </row>
    <row r="55" spans="1:22" x14ac:dyDescent="0.25">
      <c r="A55" s="22" t="s">
        <v>45</v>
      </c>
      <c r="B55" s="79">
        <f>Úrvinnsla!B55/100</f>
        <v>4.611923509561304E-2</v>
      </c>
      <c r="C55" s="79">
        <f>Úrvinnsla!C55/100</f>
        <v>0.10975609756097562</v>
      </c>
      <c r="D55" s="79">
        <f>Úrvinnsla!D55/100</f>
        <v>0.8902439024390244</v>
      </c>
      <c r="E55" s="80">
        <f>Úrvinnsla!E55/100</f>
        <v>4.8448557430593356E-2</v>
      </c>
      <c r="F55" s="80">
        <f>Úrvinnsla!F55/100</f>
        <v>7.8651685393258425E-2</v>
      </c>
      <c r="G55" s="80">
        <f>Úrvinnsla!G55/100</f>
        <v>0.9213483146067416</v>
      </c>
      <c r="H55" s="79">
        <f>Úrvinnsla!H55/100</f>
        <v>4.7743966421825809E-2</v>
      </c>
      <c r="I55" s="79">
        <f>Úrvinnsla!I55/100</f>
        <v>7.6923076923076927E-2</v>
      </c>
      <c r="J55" s="79">
        <f>Úrvinnsla!J55/100</f>
        <v>0.92307692307692302</v>
      </c>
      <c r="K55" s="80">
        <f>Úrvinnsla!K55/100</f>
        <v>4.8387096774193547E-2</v>
      </c>
      <c r="L55" s="80">
        <f>Úrvinnsla!L55/100</f>
        <v>9.375E-2</v>
      </c>
      <c r="M55" s="80">
        <f>Úrvinnsla!M55/100</f>
        <v>0.90625</v>
      </c>
      <c r="N55" s="79">
        <f>Úrvinnsla!N55/100</f>
        <v>5.1030927835051546E-2</v>
      </c>
      <c r="O55" s="79">
        <f>Úrvinnsla!O55/100</f>
        <v>9.0909090909090912E-2</v>
      </c>
      <c r="P55" s="79">
        <f>Úrvinnsla!P55/100</f>
        <v>0.90909090909090906</v>
      </c>
      <c r="Q55" s="80">
        <f>Úrvinnsla!Q55/100</f>
        <v>4.9229239184485331E-2</v>
      </c>
      <c r="R55" s="80">
        <f>Úrvinnsla!R55/100</f>
        <v>7.0707070707070704E-2</v>
      </c>
      <c r="S55" s="80">
        <f>Úrvinnsla!S55/100</f>
        <v>0.92929292929292928</v>
      </c>
      <c r="T55" s="17"/>
      <c r="U55" s="17"/>
      <c r="V55" s="17"/>
    </row>
    <row r="56" spans="1:22" x14ac:dyDescent="0.25">
      <c r="A56" s="22" t="s">
        <v>53</v>
      </c>
      <c r="B56" s="79">
        <f>Úrvinnsla!B56/100</f>
        <v>7.19910011248594E-2</v>
      </c>
      <c r="C56" s="79">
        <f>Úrvinnsla!C56/100</f>
        <v>0.46875</v>
      </c>
      <c r="D56" s="79">
        <f>Úrvinnsla!D56/100</f>
        <v>0.53125</v>
      </c>
      <c r="E56" s="80">
        <f>Úrvinnsla!E56/100</f>
        <v>6.8045726728361455E-2</v>
      </c>
      <c r="F56" s="80">
        <f>Úrvinnsla!F56/100</f>
        <v>0.46400000000000008</v>
      </c>
      <c r="G56" s="80">
        <f>Úrvinnsla!G56/100</f>
        <v>0.53600000000000003</v>
      </c>
      <c r="H56" s="79">
        <f>Úrvinnsla!H56/100</f>
        <v>6.4533053515215114E-2</v>
      </c>
      <c r="I56" s="79">
        <f>Úrvinnsla!I56/100</f>
        <v>0.42276422764227645</v>
      </c>
      <c r="J56" s="79">
        <f>Úrvinnsla!J56/100</f>
        <v>0.57723577235772361</v>
      </c>
      <c r="K56" s="80">
        <f>Úrvinnsla!K56/100</f>
        <v>5.1915322580645157E-2</v>
      </c>
      <c r="L56" s="80">
        <f>Úrvinnsla!L56/100</f>
        <v>0.37864077669902912</v>
      </c>
      <c r="M56" s="80">
        <f>Úrvinnsla!M56/100</f>
        <v>0.6310679611650486</v>
      </c>
      <c r="N56" s="79">
        <f>Úrvinnsla!N56/100</f>
        <v>5.8247422680412365E-2</v>
      </c>
      <c r="O56" s="79">
        <f>Úrvinnsla!O56/100</f>
        <v>0.4247787610619469</v>
      </c>
      <c r="P56" s="79">
        <f>Úrvinnsla!P56/100</f>
        <v>0.58407079646017701</v>
      </c>
      <c r="Q56" s="80">
        <f>Úrvinnsla!Q56/100</f>
        <v>5.370462456489309E-2</v>
      </c>
      <c r="R56" s="80">
        <f>Úrvinnsla!R56/100</f>
        <v>0.38888888888888895</v>
      </c>
      <c r="S56" s="80">
        <f>Úrvinnsla!S56/100</f>
        <v>0.61111111111111116</v>
      </c>
      <c r="T56" s="17"/>
      <c r="U56" s="17"/>
      <c r="V56" s="17"/>
    </row>
    <row r="57" spans="1:22" x14ac:dyDescent="0.25">
      <c r="A57" s="27" t="s">
        <v>46</v>
      </c>
      <c r="B57" s="86"/>
      <c r="C57" s="86">
        <f>Úrvinnsla!C57/100</f>
        <v>0.4780652418447694</v>
      </c>
      <c r="D57" s="86">
        <f>Úrvinnsla!D57/100</f>
        <v>0.5219347581552306</v>
      </c>
      <c r="E57" s="86"/>
      <c r="F57" s="86">
        <f>Úrvinnsla!F57/100</f>
        <v>0.47632008709853019</v>
      </c>
      <c r="G57" s="86">
        <f>Úrvinnsla!G57/100</f>
        <v>0.53556701030927834</v>
      </c>
      <c r="H57" s="86"/>
      <c r="I57" s="86">
        <f>Úrvinnsla!I57/100</f>
        <v>0.46852046169989509</v>
      </c>
      <c r="J57" s="86">
        <f>Úrvinnsla!J57/100</f>
        <v>0.53147953830010497</v>
      </c>
      <c r="K57" s="86"/>
      <c r="L57" s="86">
        <f>Úrvinnsla!L57/100</f>
        <v>0.46443298969072166</v>
      </c>
      <c r="M57" s="86">
        <f>Úrvinnsla!M57/100</f>
        <v>0.53556701030927834</v>
      </c>
      <c r="N57" s="86"/>
      <c r="O57" s="86">
        <f>Úrvinnsla!O57/100</f>
        <v>0.46169354838709675</v>
      </c>
      <c r="P57" s="86">
        <f>Úrvinnsla!P57/100</f>
        <v>0.53881048387096775</v>
      </c>
      <c r="Q57" s="86"/>
      <c r="R57" s="86">
        <f>Úrvinnsla!R57/100</f>
        <v>0.46195922426653413</v>
      </c>
      <c r="S57" s="86">
        <f>Úrvinnsla!S57/100</f>
        <v>0.53804077573346598</v>
      </c>
      <c r="T57" s="17"/>
      <c r="U57" s="17"/>
      <c r="V57" s="17"/>
    </row>
    <row r="58" spans="1:22" x14ac:dyDescent="0.25">
      <c r="A58" s="3"/>
      <c r="D58" s="3"/>
      <c r="E58" s="3"/>
      <c r="K58" s="3"/>
      <c r="L58" s="3"/>
      <c r="M58" s="3"/>
    </row>
    <row r="60" spans="1:22" x14ac:dyDescent="0.25">
      <c r="L60" s="3"/>
      <c r="O60" s="73"/>
      <c r="P60" s="73"/>
    </row>
    <row r="62" spans="1:22" x14ac:dyDescent="0.25">
      <c r="A62" s="3"/>
    </row>
    <row r="72" spans="12:22" x14ac:dyDescent="0.25">
      <c r="L72" s="1" t="s">
        <v>64</v>
      </c>
      <c r="R72" s="1" t="s">
        <v>63</v>
      </c>
    </row>
    <row r="73" spans="12:22" ht="30" x14ac:dyDescent="0.25">
      <c r="M73" s="1" t="s">
        <v>57</v>
      </c>
      <c r="N73" s="1" t="s">
        <v>59</v>
      </c>
      <c r="O73" s="73" t="s">
        <v>60</v>
      </c>
      <c r="P73" s="73" t="s">
        <v>62</v>
      </c>
      <c r="S73" s="1" t="s">
        <v>57</v>
      </c>
      <c r="T73" s="1" t="s">
        <v>59</v>
      </c>
      <c r="U73" s="1" t="s">
        <v>60</v>
      </c>
      <c r="V73" s="1" t="s">
        <v>62</v>
      </c>
    </row>
    <row r="74" spans="12:22" x14ac:dyDescent="0.25">
      <c r="L74" s="1" t="s">
        <v>47</v>
      </c>
      <c r="M74" s="1">
        <v>4.6723713580447326</v>
      </c>
      <c r="N74" s="1">
        <v>5.3178234884685578</v>
      </c>
      <c r="O74" s="1">
        <v>4.4753853804077579</v>
      </c>
      <c r="P74" s="1">
        <v>6.4644455494778716</v>
      </c>
      <c r="R74" s="1" t="s">
        <v>47</v>
      </c>
      <c r="S74" s="1">
        <v>2.4019668725502692</v>
      </c>
      <c r="T74" s="1">
        <v>5.5061906374648331</v>
      </c>
      <c r="U74" s="1">
        <v>2.816901408450704</v>
      </c>
      <c r="V74" s="1">
        <v>6.5915492957746471</v>
      </c>
    </row>
    <row r="75" spans="12:22" x14ac:dyDescent="0.25">
      <c r="L75" s="1" t="s">
        <v>4</v>
      </c>
      <c r="M75" s="1">
        <v>10.475092236493921</v>
      </c>
      <c r="N75" s="1">
        <v>7.4187421439401984</v>
      </c>
      <c r="O75" s="1">
        <v>14.122327200397812</v>
      </c>
      <c r="P75" s="1">
        <v>10.193933366484336</v>
      </c>
      <c r="R75" s="1" t="s">
        <v>4</v>
      </c>
      <c r="S75" s="1">
        <v>5.8158840138069134</v>
      </c>
      <c r="T75" s="1">
        <v>3.3647025912948898</v>
      </c>
      <c r="U75" s="1">
        <v>8.9577464788732382</v>
      </c>
      <c r="V75" s="1">
        <v>8.5633802816901401</v>
      </c>
    </row>
    <row r="76" spans="12:22" x14ac:dyDescent="0.25">
      <c r="L76" s="1" t="s">
        <v>35</v>
      </c>
      <c r="M76" s="1">
        <v>4.5355454077525463</v>
      </c>
      <c r="N76" s="1">
        <v>8.6313846006384303</v>
      </c>
      <c r="O76" s="1">
        <v>6.9617105917453994</v>
      </c>
      <c r="P76" s="1">
        <v>6.812531079065141</v>
      </c>
      <c r="R76" s="1" t="s">
        <v>35</v>
      </c>
      <c r="S76" s="1">
        <v>10.919077206731169</v>
      </c>
      <c r="T76" s="1">
        <v>4.9775421242325608</v>
      </c>
      <c r="U76" s="1">
        <v>9.8028169014084519</v>
      </c>
      <c r="V76" s="1">
        <v>6.253521126760563</v>
      </c>
    </row>
    <row r="77" spans="12:22" x14ac:dyDescent="0.25">
      <c r="L77" s="1" t="s">
        <v>6</v>
      </c>
      <c r="M77" s="1">
        <v>3.8959552399140298</v>
      </c>
      <c r="N77" s="1">
        <v>0</v>
      </c>
      <c r="O77" s="1">
        <v>3.7294878170064649</v>
      </c>
      <c r="P77" s="1">
        <v>0.99453008453505731</v>
      </c>
      <c r="R77" s="1" t="s">
        <v>6</v>
      </c>
      <c r="S77" s="1">
        <v>6.2666399957409604</v>
      </c>
      <c r="T77" s="1">
        <v>0.60519435713798531</v>
      </c>
      <c r="U77" s="1">
        <v>5.7464788732394361</v>
      </c>
      <c r="V77" s="1">
        <v>1.0140845070422535</v>
      </c>
    </row>
    <row r="78" spans="12:22" x14ac:dyDescent="0.25">
      <c r="L78" s="1" t="s">
        <v>36</v>
      </c>
      <c r="M78" s="1">
        <v>11.705457509594863</v>
      </c>
      <c r="N78" s="1">
        <v>12.292510752587555</v>
      </c>
      <c r="O78" s="1">
        <v>13.227250124316262</v>
      </c>
      <c r="P78" s="1">
        <v>9.7961213326703138</v>
      </c>
      <c r="R78" s="1" t="s">
        <v>36</v>
      </c>
      <c r="S78" s="1">
        <v>8.8036433376790715</v>
      </c>
      <c r="T78" s="1">
        <v>4.2634118552021869</v>
      </c>
      <c r="U78" s="1">
        <v>12.788732394366198</v>
      </c>
      <c r="V78" s="1">
        <v>7.887323943661972</v>
      </c>
    </row>
    <row r="79" spans="12:22" x14ac:dyDescent="0.25">
      <c r="L79" s="1" t="s">
        <v>8</v>
      </c>
      <c r="M79" s="1">
        <v>1.0054127539945221</v>
      </c>
      <c r="N79" s="1">
        <v>6.9649806756496035</v>
      </c>
      <c r="O79" s="1">
        <v>0.49726504226752849</v>
      </c>
      <c r="P79" s="1">
        <v>2.4863252113376433</v>
      </c>
      <c r="R79" s="1" t="s">
        <v>8</v>
      </c>
      <c r="S79" s="1">
        <v>5.1150201892127303</v>
      </c>
      <c r="T79" s="1">
        <v>8.3528807299767927</v>
      </c>
      <c r="U79" s="1">
        <v>0.78873239436619702</v>
      </c>
      <c r="V79" s="1">
        <v>3.323943661971831</v>
      </c>
    </row>
    <row r="80" spans="12:22" x14ac:dyDescent="0.25">
      <c r="L80" s="1" t="s">
        <v>37</v>
      </c>
      <c r="M80" s="1">
        <v>0.49370213805228685</v>
      </c>
      <c r="N80" s="1">
        <v>8.6585212615070741</v>
      </c>
      <c r="O80" s="1">
        <v>0.74589756340129287</v>
      </c>
      <c r="P80" s="1">
        <v>9.1994032819492784</v>
      </c>
      <c r="R80" s="1" t="s">
        <v>37</v>
      </c>
      <c r="S80" s="1">
        <v>1.1254596171187199</v>
      </c>
      <c r="T80" s="1">
        <v>13.802629760784271</v>
      </c>
      <c r="U80" s="1">
        <v>1.1830985915492958</v>
      </c>
      <c r="V80" s="1">
        <v>10.816901408450704</v>
      </c>
    </row>
    <row r="81" spans="12:22" x14ac:dyDescent="0.25">
      <c r="L81" s="1" t="s">
        <v>45</v>
      </c>
      <c r="M81" s="1">
        <v>0.56635576978068436</v>
      </c>
      <c r="N81" s="1">
        <v>8.6476732075080847</v>
      </c>
      <c r="O81" s="1">
        <v>0.34808552958726996</v>
      </c>
      <c r="P81" s="1">
        <v>4.5748383888612629</v>
      </c>
      <c r="R81" s="1" t="s">
        <v>45</v>
      </c>
      <c r="S81" s="1">
        <v>2.48591038668348</v>
      </c>
      <c r="T81" s="1">
        <v>5.6303326874424089</v>
      </c>
      <c r="U81" s="1">
        <v>0.3380281690140845</v>
      </c>
      <c r="V81" s="1">
        <v>5.1267605633802811</v>
      </c>
    </row>
    <row r="82" spans="12:22" x14ac:dyDescent="0.25">
      <c r="L82" s="1" t="s">
        <v>53</v>
      </c>
      <c r="M82" s="1">
        <v>1.7527433388787428</v>
      </c>
      <c r="N82" s="1">
        <v>2.9657281171939167</v>
      </c>
      <c r="O82" s="1">
        <v>2.0885131775236205</v>
      </c>
      <c r="P82" s="1">
        <v>3.2819492789656892</v>
      </c>
      <c r="R82" s="1" t="s">
        <v>53</v>
      </c>
      <c r="S82" s="1">
        <v>5.2776612654839692</v>
      </c>
      <c r="T82" s="1">
        <v>5.2858523714568699</v>
      </c>
      <c r="U82" s="1">
        <v>3.2112676056338025</v>
      </c>
      <c r="V82" s="1">
        <v>4.788732394366197</v>
      </c>
    </row>
  </sheetData>
  <mergeCells count="32">
    <mergeCell ref="K31:M32"/>
    <mergeCell ref="N31:P32"/>
    <mergeCell ref="Q31:S32"/>
    <mergeCell ref="A45:A46"/>
    <mergeCell ref="B45:D46"/>
    <mergeCell ref="E45:G46"/>
    <mergeCell ref="H45:J46"/>
    <mergeCell ref="K45:M46"/>
    <mergeCell ref="N45:P46"/>
    <mergeCell ref="Q45:S46"/>
    <mergeCell ref="A31:A32"/>
    <mergeCell ref="B31:D32"/>
    <mergeCell ref="E31:G32"/>
    <mergeCell ref="H31:J32"/>
    <mergeCell ref="Q3:S4"/>
    <mergeCell ref="T3:V4"/>
    <mergeCell ref="A17:A18"/>
    <mergeCell ref="B17:D18"/>
    <mergeCell ref="E17:G18"/>
    <mergeCell ref="H17:J18"/>
    <mergeCell ref="K17:M18"/>
    <mergeCell ref="N17:P18"/>
    <mergeCell ref="Q17:S18"/>
    <mergeCell ref="T17:V18"/>
    <mergeCell ref="A3:A4"/>
    <mergeCell ref="B3:D4"/>
    <mergeCell ref="E3:G4"/>
    <mergeCell ref="H3:J4"/>
    <mergeCell ref="K3:M4"/>
    <mergeCell ref="N3:P4"/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scale="48" fitToHeight="0" pageOrder="overThenDown" orientation="landscape" r:id="rId1"/>
  <headerFooter>
    <oddHeader>&amp;L&amp;A&amp;C&amp;G&amp;R&amp;P af &amp;N</oddHeader>
    <oddFooter>&amp;LHlutfall karla og kvenna í mismunandi störfum á Austurlandi
samanborið við kynjahlutföll í sambærilegum störfum á landsvísu.&amp;C&amp;"-,Bold"https://www.sjalfbaerni.is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www.w3.org/XML/1998/namespace"/>
    <ds:schemaRef ds:uri="http://purl.org/dc/elements/1.1/"/>
    <ds:schemaRef ds:uri="60700310-1e95-4a2d-902b-55f378dec2f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c6de4c7-8526-40f9-9830-bae303b4b474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4500DE8-F99C-4127-9BAE-D3D214734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2020-05-14T21:03:42Z</cp:lastPrinted>
  <dcterms:created xsi:type="dcterms:W3CDTF">2020-02-07T14:51:12Z</dcterms:created>
  <dcterms:modified xsi:type="dcterms:W3CDTF">2020-05-14T21:08:16Z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