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1 Íbúafjöldi/2022/"/>
    </mc:Choice>
  </mc:AlternateContent>
  <xr:revisionPtr revIDLastSave="383" documentId="8_{C8B217A5-0A8F-448F-92DA-099313DAC628}" xr6:coauthVersionLast="47" xr6:coauthVersionMax="47" xr10:uidLastSave="{84165B1E-F29D-4372-BE97-75BE5354AA73}"/>
  <bookViews>
    <workbookView xWindow="-120" yWindow="-120" windowWidth="38640" windowHeight="21120" xr2:uid="{95EE343A-A00D-435C-A1B6-23F75405F674}"/>
  </bookViews>
  <sheets>
    <sheet name="Frumgögn" sheetId="3" r:id="rId1"/>
    <sheet name="Úrvinnsla" sheetId="7" r:id="rId2"/>
    <sheet name="Highcharts" sheetId="9" r:id="rId3"/>
    <sheet name="Birting" sheetId="8" r:id="rId4"/>
  </sheets>
  <definedNames>
    <definedName name="Mynd1_Ar">OFFSET(Frumgögn!$B$15,,,COUNTIF(Frumgögn!$B$15:'Frumgögn'!$B$100,"&lt;&gt;"))</definedName>
    <definedName name="Mynd1_Karlar">OFFSET(Frumgögn!$G$15,,,COUNTIF(Frumgögn!$G$15:'Frumgögn'!$G$100,"&lt;&gt;"))</definedName>
    <definedName name="Mynd1_Konur">OFFSET(Frumgögn!$H$15,,,COUNTIF(Frumgögn!$H$15:'Frumgögn'!$H$100,"&lt;&gt;"))</definedName>
    <definedName name="Mynd1_Samtals">OFFSET(Frumgögn!$F$15,,,COUNTIF(Frumgögn!$F$15:'Frumgögn'!$F$100,"&lt;&gt;"))</definedName>
    <definedName name="Mynd2_Ar">OFFSET(Frumgögn!$B$10,,,COUNTIF(Frumgögn!$B$10:'Frumgögn'!$B$100,"&lt;&gt;"))</definedName>
    <definedName name="Mynd2_AUSTALLS">OFFSET(Frumgögn!$F$10,,,COUNTIF(Frumgögn!$F$10:'Frumgögn'!$F$100,"&lt;&gt;"))</definedName>
    <definedName name="Mynd2_Hlutfall">OFFSET(Frumgögn!$I$10,,,COUNTIF(Frumgögn!$I$10:'Frumgögn'!$I$100,"&lt;&gt;"))</definedName>
    <definedName name="Mynd2_ISLALLS">OFFSET(Frumgögn!$C$10,,,COUNTIF(Frumgögn!$C$10:'Frumgögn'!$C$100,"&lt;&gt;"))</definedName>
    <definedName name="Mynd3_Aust">OFFSET(Úrvinnsla!$P$7,,,COUNTA(Frumgögn!$F$10:'Frumgögn'!$F$100))</definedName>
    <definedName name="Mynd3_ISL">OFFSET(Úrvinnsla!$O$7,,,COUNTA(Frumgögn!$C$10:'Frumgögn'!$C$100))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U11" i="9"/>
  <c r="T11" i="9"/>
  <c r="S11" i="9"/>
  <c r="U10" i="9"/>
  <c r="T10" i="9"/>
  <c r="S10" i="9"/>
  <c r="U9" i="9"/>
  <c r="T9" i="9"/>
  <c r="S9" i="9"/>
  <c r="U8" i="9"/>
  <c r="T8" i="9"/>
  <c r="S8" i="9"/>
  <c r="U7" i="9"/>
  <c r="T7" i="9"/>
  <c r="S7" i="9"/>
  <c r="T11" i="7"/>
  <c r="U11" i="7"/>
  <c r="S11" i="7"/>
  <c r="S8" i="7"/>
  <c r="S9" i="7"/>
  <c r="S10" i="7"/>
  <c r="S7" i="7"/>
  <c r="U8" i="7"/>
  <c r="U9" i="7"/>
  <c r="U10" i="7"/>
  <c r="U7" i="7"/>
  <c r="T8" i="7"/>
  <c r="T9" i="7"/>
  <c r="T10" i="7"/>
  <c r="T7" i="7"/>
  <c r="N31" i="9"/>
  <c r="O31" i="9"/>
  <c r="P31" i="9"/>
  <c r="N32" i="9"/>
  <c r="O32" i="9"/>
  <c r="P32" i="9"/>
  <c r="N33" i="9"/>
  <c r="O33" i="9"/>
  <c r="P33" i="9"/>
  <c r="N34" i="9"/>
  <c r="O34" i="9"/>
  <c r="P34" i="9"/>
  <c r="N35" i="9"/>
  <c r="O35" i="9"/>
  <c r="P35" i="9"/>
  <c r="N36" i="9"/>
  <c r="O36" i="9"/>
  <c r="P36" i="9"/>
  <c r="N37" i="9"/>
  <c r="O37" i="9"/>
  <c r="P37" i="9"/>
  <c r="N38" i="9"/>
  <c r="O38" i="9"/>
  <c r="P38" i="9"/>
  <c r="N39" i="9"/>
  <c r="O39" i="9"/>
  <c r="P39" i="9"/>
  <c r="N40" i="9"/>
  <c r="O40" i="9"/>
  <c r="P40" i="9"/>
  <c r="N41" i="9"/>
  <c r="O41" i="9"/>
  <c r="P41" i="9"/>
  <c r="N42" i="9"/>
  <c r="O42" i="9"/>
  <c r="P42" i="9"/>
  <c r="N43" i="9"/>
  <c r="O43" i="9"/>
  <c r="P43" i="9"/>
  <c r="N44" i="9"/>
  <c r="O44" i="9"/>
  <c r="P44" i="9"/>
  <c r="N45" i="9"/>
  <c r="O45" i="9"/>
  <c r="P45" i="9"/>
  <c r="N46" i="9"/>
  <c r="O46" i="9"/>
  <c r="P46" i="9"/>
  <c r="N47" i="9"/>
  <c r="O47" i="9"/>
  <c r="P47" i="9"/>
  <c r="N48" i="9"/>
  <c r="O48" i="9"/>
  <c r="P48" i="9"/>
  <c r="N49" i="9"/>
  <c r="O49" i="9"/>
  <c r="P49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3" i="9"/>
  <c r="O23" i="9"/>
  <c r="N23" i="9"/>
  <c r="P22" i="9"/>
  <c r="O22" i="9"/>
  <c r="N22" i="9"/>
  <c r="P21" i="9"/>
  <c r="O21" i="9"/>
  <c r="N21" i="9"/>
  <c r="P20" i="9"/>
  <c r="O20" i="9"/>
  <c r="N20" i="9"/>
  <c r="P19" i="9"/>
  <c r="O19" i="9"/>
  <c r="N19" i="9"/>
  <c r="P18" i="9"/>
  <c r="O18" i="9"/>
  <c r="N18" i="9"/>
  <c r="P17" i="9"/>
  <c r="O17" i="9"/>
  <c r="N17" i="9"/>
  <c r="P16" i="9"/>
  <c r="O16" i="9"/>
  <c r="N16" i="9"/>
  <c r="P15" i="9"/>
  <c r="O15" i="9"/>
  <c r="N15" i="9"/>
  <c r="P14" i="9"/>
  <c r="O14" i="9"/>
  <c r="N14" i="9"/>
  <c r="P13" i="9"/>
  <c r="O13" i="9"/>
  <c r="N13" i="9"/>
  <c r="P12" i="9"/>
  <c r="O12" i="9"/>
  <c r="N12" i="9"/>
  <c r="P11" i="9"/>
  <c r="O11" i="9"/>
  <c r="N11" i="9"/>
  <c r="P10" i="9"/>
  <c r="O10" i="9"/>
  <c r="N10" i="9"/>
  <c r="P9" i="9"/>
  <c r="O9" i="9"/>
  <c r="N9" i="9"/>
  <c r="P8" i="9"/>
  <c r="O8" i="9"/>
  <c r="N8" i="9"/>
  <c r="P7" i="9"/>
  <c r="O7" i="9"/>
  <c r="N7" i="9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7" i="7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7" i="9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J29" i="9" s="1"/>
  <c r="I33" i="3"/>
  <c r="J30" i="7" s="1"/>
  <c r="I10" i="3"/>
  <c r="P33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7" i="7"/>
  <c r="J51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I30" i="9"/>
  <c r="H30" i="9"/>
  <c r="G30" i="9"/>
  <c r="D30" i="9"/>
  <c r="C30" i="9"/>
  <c r="B30" i="9"/>
  <c r="A30" i="9"/>
  <c r="I29" i="9"/>
  <c r="H29" i="9"/>
  <c r="G29" i="9"/>
  <c r="D29" i="9"/>
  <c r="C29" i="9"/>
  <c r="B29" i="9"/>
  <c r="A29" i="9"/>
  <c r="I28" i="9"/>
  <c r="H28" i="9"/>
  <c r="G28" i="9"/>
  <c r="D28" i="9"/>
  <c r="C28" i="9"/>
  <c r="B28" i="9"/>
  <c r="A28" i="9"/>
  <c r="I27" i="9"/>
  <c r="H27" i="9"/>
  <c r="G27" i="9"/>
  <c r="D27" i="9"/>
  <c r="C27" i="9"/>
  <c r="B27" i="9"/>
  <c r="A27" i="9"/>
  <c r="I26" i="9"/>
  <c r="H26" i="9"/>
  <c r="G26" i="9"/>
  <c r="D26" i="9"/>
  <c r="C26" i="9"/>
  <c r="B26" i="9"/>
  <c r="A26" i="9"/>
  <c r="I25" i="9"/>
  <c r="H25" i="9"/>
  <c r="G25" i="9"/>
  <c r="D25" i="9"/>
  <c r="C25" i="9"/>
  <c r="B25" i="9"/>
  <c r="A25" i="9"/>
  <c r="I24" i="9"/>
  <c r="H24" i="9"/>
  <c r="G24" i="9"/>
  <c r="D24" i="9"/>
  <c r="C24" i="9"/>
  <c r="B24" i="9"/>
  <c r="A24" i="9"/>
  <c r="I23" i="9"/>
  <c r="H23" i="9"/>
  <c r="G23" i="9"/>
  <c r="D23" i="9"/>
  <c r="C23" i="9"/>
  <c r="B23" i="9"/>
  <c r="A23" i="9"/>
  <c r="I22" i="9"/>
  <c r="H22" i="9"/>
  <c r="G22" i="9"/>
  <c r="D22" i="9"/>
  <c r="C22" i="9"/>
  <c r="B22" i="9"/>
  <c r="A22" i="9"/>
  <c r="I21" i="9"/>
  <c r="H21" i="9"/>
  <c r="G21" i="9"/>
  <c r="D21" i="9"/>
  <c r="C21" i="9"/>
  <c r="B21" i="9"/>
  <c r="A21" i="9"/>
  <c r="I20" i="9"/>
  <c r="H20" i="9"/>
  <c r="G20" i="9"/>
  <c r="D20" i="9"/>
  <c r="C20" i="9"/>
  <c r="B20" i="9"/>
  <c r="A20" i="9"/>
  <c r="I19" i="9"/>
  <c r="H19" i="9"/>
  <c r="G19" i="9"/>
  <c r="D19" i="9"/>
  <c r="C19" i="9"/>
  <c r="B19" i="9"/>
  <c r="A19" i="9"/>
  <c r="I18" i="9"/>
  <c r="H18" i="9"/>
  <c r="G18" i="9"/>
  <c r="D18" i="9"/>
  <c r="C18" i="9"/>
  <c r="B18" i="9"/>
  <c r="A18" i="9"/>
  <c r="I17" i="9"/>
  <c r="H17" i="9"/>
  <c r="G17" i="9"/>
  <c r="D17" i="9"/>
  <c r="C17" i="9"/>
  <c r="B17" i="9"/>
  <c r="A17" i="9"/>
  <c r="I16" i="9"/>
  <c r="H16" i="9"/>
  <c r="G16" i="9"/>
  <c r="D16" i="9"/>
  <c r="C16" i="9"/>
  <c r="B16" i="9"/>
  <c r="A16" i="9"/>
  <c r="I15" i="9"/>
  <c r="H15" i="9"/>
  <c r="G15" i="9"/>
  <c r="D15" i="9"/>
  <c r="C15" i="9"/>
  <c r="B15" i="9"/>
  <c r="A15" i="9"/>
  <c r="I14" i="9"/>
  <c r="H14" i="9"/>
  <c r="G14" i="9"/>
  <c r="D14" i="9"/>
  <c r="C14" i="9"/>
  <c r="B14" i="9"/>
  <c r="A14" i="9"/>
  <c r="I13" i="9"/>
  <c r="H13" i="9"/>
  <c r="G13" i="9"/>
  <c r="D13" i="9"/>
  <c r="C13" i="9"/>
  <c r="B13" i="9"/>
  <c r="A13" i="9"/>
  <c r="I12" i="9"/>
  <c r="H12" i="9"/>
  <c r="G12" i="9"/>
  <c r="D12" i="9"/>
  <c r="C12" i="9"/>
  <c r="B12" i="9"/>
  <c r="A12" i="9"/>
  <c r="I11" i="9"/>
  <c r="H11" i="9"/>
  <c r="G11" i="9"/>
  <c r="D11" i="9"/>
  <c r="C11" i="9"/>
  <c r="B11" i="9"/>
  <c r="A11" i="9"/>
  <c r="I10" i="9"/>
  <c r="H10" i="9"/>
  <c r="G10" i="9"/>
  <c r="D10" i="9"/>
  <c r="C10" i="9"/>
  <c r="B10" i="9"/>
  <c r="A10" i="9"/>
  <c r="I9" i="9"/>
  <c r="H9" i="9"/>
  <c r="G9" i="9"/>
  <c r="D9" i="9"/>
  <c r="C9" i="9"/>
  <c r="B9" i="9"/>
  <c r="A9" i="9"/>
  <c r="I8" i="9"/>
  <c r="H8" i="9"/>
  <c r="G8" i="9"/>
  <c r="D8" i="9"/>
  <c r="C8" i="9"/>
  <c r="B8" i="9"/>
  <c r="A8" i="9"/>
  <c r="I7" i="9"/>
  <c r="H7" i="9"/>
  <c r="G7" i="9"/>
  <c r="D7" i="9"/>
  <c r="C7" i="9"/>
  <c r="B7" i="9"/>
  <c r="A7" i="9"/>
  <c r="A1" i="9"/>
  <c r="J36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J33" i="7" s="1"/>
  <c r="I34" i="7"/>
  <c r="J34" i="7" s="1"/>
  <c r="I35" i="7"/>
  <c r="J35" i="7" s="1"/>
  <c r="I36" i="7"/>
  <c r="I37" i="7"/>
  <c r="J37" i="7" s="1"/>
  <c r="I38" i="7"/>
  <c r="J38" i="7" s="1"/>
  <c r="I39" i="7"/>
  <c r="I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J39" i="7" s="1"/>
  <c r="H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7" i="7"/>
  <c r="B39" i="7"/>
  <c r="C39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7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7" i="7"/>
  <c r="A1" i="8"/>
  <c r="A1" i="7"/>
  <c r="J29" i="7" l="1"/>
  <c r="J32" i="7"/>
  <c r="J31" i="7"/>
</calcChain>
</file>

<file path=xl/sharedStrings.xml><?xml version="1.0" encoding="utf-8"?>
<sst xmlns="http://schemas.openxmlformats.org/spreadsheetml/2006/main" count="68" uniqueCount="34">
  <si>
    <t>1.1.1 - Íbúafjöldi</t>
  </si>
  <si>
    <t>https://px.hagstofa.is:443/pxis/sq/fe8e10aa-df8e-437c-8864-8605cebdea80</t>
  </si>
  <si>
    <t>Ár</t>
  </si>
  <si>
    <t>Frumgögn fyrir vísi</t>
  </si>
  <si>
    <t>Slóð á töflu á Hagstofa.is</t>
  </si>
  <si>
    <t>Slóð á CSV</t>
  </si>
  <si>
    <t xml:space="preserve"> Fast upphafstímabil, með hækkandi fjölda uppfærðra tímabila Snið: Semíkommuskipt án töfluheits (CSV)</t>
  </si>
  <si>
    <t>Ísland Karlar</t>
  </si>
  <si>
    <t>Ísland Konur</t>
  </si>
  <si>
    <t>Austurland alls</t>
  </si>
  <si>
    <t>Austurland karlar</t>
  </si>
  <si>
    <t>Austurland konur</t>
  </si>
  <si>
    <t>Ísland alls</t>
  </si>
  <si>
    <t>Mannfjöldi eftir kyni, aldri og sveitarfélögum 1998-2021 - Sveitarfélagaskipan 1. janúar 2021</t>
  </si>
  <si>
    <t>Afrita gögn úr CSV yfir gulu reitina (ekki taka með efstu línuna)</t>
  </si>
  <si>
    <t>Íbúafjöldi á Austurlandi 2003-2021</t>
  </si>
  <si>
    <t>Mynd 1</t>
  </si>
  <si>
    <t>Karlar</t>
  </si>
  <si>
    <t>Konur</t>
  </si>
  <si>
    <t>Samtals</t>
  </si>
  <si>
    <t>Töflur og gröf uppfærast sjálfkrafa</t>
  </si>
  <si>
    <t>Heildarmannfjöldi á Austurlandi sem hlutfall af heildarmannfjölda á Íslandi</t>
  </si>
  <si>
    <t>Mynd 2</t>
  </si>
  <si>
    <t>Austurland</t>
  </si>
  <si>
    <t>Hlutfall af heildarmannfjölda á Íslandi</t>
  </si>
  <si>
    <t>Hlutfall</t>
  </si>
  <si>
    <t>Mynd 3</t>
  </si>
  <si>
    <t>Íbúaþróun á Íslandi og Austurlandi</t>
  </si>
  <si>
    <t>Ísland</t>
  </si>
  <si>
    <t>&lt;- Draga formúlu niður þegar gögnum er bætt við</t>
  </si>
  <si>
    <t>1998 = 100</t>
  </si>
  <si>
    <t>Mynd 4</t>
  </si>
  <si>
    <t>Grunnástand</t>
  </si>
  <si>
    <t>https://px.hagstofa.is:443/pxis/sq/53ca19ad-817f-4cfe-9464-8680c65d0d9a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</si>
</sst>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0" fillId="3" borderId="0" xfId="0" applyFill="1"/>
    <xf numFmtId="3" fontId="0" fillId="0" borderId="0" xfId="0" applyNumberFormat="1" applyFill="1"/>
    <xf numFmtId="10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0" fontId="1" fillId="0" borderId="0" xfId="0" applyFont="1"/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7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NumberFormat="1" applyFill="1"/>
  </cellXfs>
  <cellStyles count="3">
    <cellStyle name="Hyperlink" xfId="2" builtinId="8"/>
    <cellStyle name="Normal" xfId="0" builtinId="0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Íbúafjöldi á Austurlandi</a:t>
            </a:r>
          </a:p>
          <a:p>
            <a:pPr>
              <a:defRPr/>
            </a:pPr>
            <a:r>
              <a:rPr lang="is-IS" sz="1800" b="0" i="0" baseline="0">
                <a:effectLst/>
              </a:rPr>
              <a:t>2003-2022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Karlar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[0]!Mynd1_Ar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[0]!Mynd1_Karlar</c:f>
              <c:numCache>
                <c:formatCode>General</c:formatCode>
                <c:ptCount val="20"/>
                <c:pt idx="0">
                  <c:v>4804</c:v>
                </c:pt>
                <c:pt idx="1">
                  <c:v>4933</c:v>
                </c:pt>
                <c:pt idx="2">
                  <c:v>5497</c:v>
                </c:pt>
                <c:pt idx="3">
                  <c:v>6768</c:v>
                </c:pt>
                <c:pt idx="4">
                  <c:v>8298</c:v>
                </c:pt>
                <c:pt idx="5">
                  <c:v>6900</c:v>
                </c:pt>
                <c:pt idx="6">
                  <c:v>5841</c:v>
                </c:pt>
                <c:pt idx="7">
                  <c:v>5515</c:v>
                </c:pt>
                <c:pt idx="8">
                  <c:v>5406</c:v>
                </c:pt>
                <c:pt idx="9">
                  <c:v>5390</c:v>
                </c:pt>
                <c:pt idx="10">
                  <c:v>5425</c:v>
                </c:pt>
                <c:pt idx="11">
                  <c:v>5456</c:v>
                </c:pt>
                <c:pt idx="12">
                  <c:v>5441</c:v>
                </c:pt>
                <c:pt idx="13">
                  <c:v>5412</c:v>
                </c:pt>
                <c:pt idx="14">
                  <c:v>5434</c:v>
                </c:pt>
                <c:pt idx="15">
                  <c:v>5490</c:v>
                </c:pt>
                <c:pt idx="16">
                  <c:v>5590</c:v>
                </c:pt>
                <c:pt idx="17">
                  <c:v>5649</c:v>
                </c:pt>
                <c:pt idx="18">
                  <c:v>5706</c:v>
                </c:pt>
                <c:pt idx="19">
                  <c:v>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F-4B20-BB34-4E36874C855C}"/>
            </c:ext>
          </c:extLst>
        </c:ser>
        <c:ser>
          <c:idx val="2"/>
          <c:order val="2"/>
          <c:tx>
            <c:v>Konur</c:v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[0]!Mynd1_Ar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[0]!Mynd1_Konur</c:f>
              <c:numCache>
                <c:formatCode>General</c:formatCode>
                <c:ptCount val="20"/>
                <c:pt idx="0">
                  <c:v>4476</c:v>
                </c:pt>
                <c:pt idx="1">
                  <c:v>4520</c:v>
                </c:pt>
                <c:pt idx="2">
                  <c:v>4576</c:v>
                </c:pt>
                <c:pt idx="3">
                  <c:v>4748</c:v>
                </c:pt>
                <c:pt idx="4">
                  <c:v>4887</c:v>
                </c:pt>
                <c:pt idx="5">
                  <c:v>4977</c:v>
                </c:pt>
                <c:pt idx="6">
                  <c:v>4896</c:v>
                </c:pt>
                <c:pt idx="7">
                  <c:v>4858</c:v>
                </c:pt>
                <c:pt idx="8">
                  <c:v>4781</c:v>
                </c:pt>
                <c:pt idx="9">
                  <c:v>4823</c:v>
                </c:pt>
                <c:pt idx="10">
                  <c:v>4843</c:v>
                </c:pt>
                <c:pt idx="11">
                  <c:v>4901</c:v>
                </c:pt>
                <c:pt idx="12">
                  <c:v>4905</c:v>
                </c:pt>
                <c:pt idx="13">
                  <c:v>4869</c:v>
                </c:pt>
                <c:pt idx="14">
                  <c:v>4876</c:v>
                </c:pt>
                <c:pt idx="15">
                  <c:v>4995</c:v>
                </c:pt>
                <c:pt idx="16">
                  <c:v>5080</c:v>
                </c:pt>
                <c:pt idx="17">
                  <c:v>5090</c:v>
                </c:pt>
                <c:pt idx="18">
                  <c:v>5144</c:v>
                </c:pt>
                <c:pt idx="19">
                  <c:v>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F-4B20-BB34-4E36874C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469295"/>
        <c:axId val="1240469711"/>
      </c:barChart>
      <c:lineChart>
        <c:grouping val="standard"/>
        <c:varyColors val="0"/>
        <c:ser>
          <c:idx val="0"/>
          <c:order val="0"/>
          <c:tx>
            <c:v>Samtals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[0]!Mynd1_Ar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[0]!Mynd1_Samtals</c:f>
              <c:numCache>
                <c:formatCode>General</c:formatCode>
                <c:ptCount val="20"/>
                <c:pt idx="0">
                  <c:v>9280</c:v>
                </c:pt>
                <c:pt idx="1">
                  <c:v>9453</c:v>
                </c:pt>
                <c:pt idx="2">
                  <c:v>10073</c:v>
                </c:pt>
                <c:pt idx="3">
                  <c:v>11516</c:v>
                </c:pt>
                <c:pt idx="4">
                  <c:v>13185</c:v>
                </c:pt>
                <c:pt idx="5">
                  <c:v>11877</c:v>
                </c:pt>
                <c:pt idx="6">
                  <c:v>10737</c:v>
                </c:pt>
                <c:pt idx="7">
                  <c:v>10373</c:v>
                </c:pt>
                <c:pt idx="8">
                  <c:v>10187</c:v>
                </c:pt>
                <c:pt idx="9">
                  <c:v>10213</c:v>
                </c:pt>
                <c:pt idx="10">
                  <c:v>10268</c:v>
                </c:pt>
                <c:pt idx="11">
                  <c:v>10357</c:v>
                </c:pt>
                <c:pt idx="12">
                  <c:v>10346</c:v>
                </c:pt>
                <c:pt idx="13">
                  <c:v>10281</c:v>
                </c:pt>
                <c:pt idx="14">
                  <c:v>10310</c:v>
                </c:pt>
                <c:pt idx="15">
                  <c:v>10485</c:v>
                </c:pt>
                <c:pt idx="16">
                  <c:v>10670</c:v>
                </c:pt>
                <c:pt idx="17">
                  <c:v>10739</c:v>
                </c:pt>
                <c:pt idx="18">
                  <c:v>10850</c:v>
                </c:pt>
                <c:pt idx="19">
                  <c:v>11031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DF-4B20-BB34-4E36874C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469295"/>
        <c:axId val="1240469711"/>
      </c:lineChart>
      <c:catAx>
        <c:axId val="124046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69711"/>
        <c:crosses val="autoZero"/>
        <c:auto val="1"/>
        <c:lblAlgn val="ctr"/>
        <c:lblOffset val="100"/>
        <c:noMultiLvlLbl val="0"/>
      </c:catAx>
      <c:valAx>
        <c:axId val="124046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6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Heildarmannfjöldi á Austurlandi (vinstri ás) sem hlutfall af heildarmannfjölda á Íslandi (hægri ás)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Heildar mannfjöldi á Austurlandi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[0]!Mynd2_Ar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[0]!Mynd2_AUSTALLS</c:f>
              <c:numCache>
                <c:formatCode>General</c:formatCode>
                <c:ptCount val="25"/>
                <c:pt idx="0">
                  <c:v>9946</c:v>
                </c:pt>
                <c:pt idx="1">
                  <c:v>9707</c:v>
                </c:pt>
                <c:pt idx="2">
                  <c:v>9568</c:v>
                </c:pt>
                <c:pt idx="3">
                  <c:v>9408</c:v>
                </c:pt>
                <c:pt idx="4">
                  <c:v>9325</c:v>
                </c:pt>
                <c:pt idx="5">
                  <c:v>9280</c:v>
                </c:pt>
                <c:pt idx="6">
                  <c:v>9453</c:v>
                </c:pt>
                <c:pt idx="7">
                  <c:v>10073</c:v>
                </c:pt>
                <c:pt idx="8">
                  <c:v>11516</c:v>
                </c:pt>
                <c:pt idx="9">
                  <c:v>13185</c:v>
                </c:pt>
                <c:pt idx="10">
                  <c:v>11877</c:v>
                </c:pt>
                <c:pt idx="11">
                  <c:v>10737</c:v>
                </c:pt>
                <c:pt idx="12">
                  <c:v>10373</c:v>
                </c:pt>
                <c:pt idx="13">
                  <c:v>10187</c:v>
                </c:pt>
                <c:pt idx="14">
                  <c:v>10213</c:v>
                </c:pt>
                <c:pt idx="15">
                  <c:v>10268</c:v>
                </c:pt>
                <c:pt idx="16">
                  <c:v>10357</c:v>
                </c:pt>
                <c:pt idx="17">
                  <c:v>10346</c:v>
                </c:pt>
                <c:pt idx="18">
                  <c:v>10281</c:v>
                </c:pt>
                <c:pt idx="19">
                  <c:v>10310</c:v>
                </c:pt>
                <c:pt idx="20">
                  <c:v>10485</c:v>
                </c:pt>
                <c:pt idx="21">
                  <c:v>10670</c:v>
                </c:pt>
                <c:pt idx="22">
                  <c:v>10739</c:v>
                </c:pt>
                <c:pt idx="23">
                  <c:v>10850</c:v>
                </c:pt>
                <c:pt idx="24">
                  <c:v>11031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4425424"/>
        <c:axId val="788151952"/>
      </c:barChart>
      <c:lineChart>
        <c:grouping val="standard"/>
        <c:varyColors val="0"/>
        <c:ser>
          <c:idx val="1"/>
          <c:order val="1"/>
          <c:tx>
            <c:v>Hlutfall af heildarmannfjölda á Íslandi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[0]!Mynd2_Hlutfall</c:f>
              <c:numCache>
                <c:formatCode>General</c:formatCode>
                <c:ptCount val="25"/>
                <c:pt idx="0">
                  <c:v>3.651502858128871E-2</c:v>
                </c:pt>
                <c:pt idx="1">
                  <c:v>3.5207027623026924E-2</c:v>
                </c:pt>
                <c:pt idx="2">
                  <c:v>3.4287884923436387E-2</c:v>
                </c:pt>
                <c:pt idx="3">
                  <c:v>3.3201463857058661E-2</c:v>
                </c:pt>
                <c:pt idx="4">
                  <c:v>3.2539474832068392E-2</c:v>
                </c:pt>
                <c:pt idx="5">
                  <c:v>3.2169611503409357E-2</c:v>
                </c:pt>
                <c:pt idx="6">
                  <c:v>3.2532608321574834E-2</c:v>
                </c:pt>
                <c:pt idx="7">
                  <c:v>3.4311270978312332E-2</c:v>
                </c:pt>
                <c:pt idx="8">
                  <c:v>3.840061889153059E-2</c:v>
                </c:pt>
                <c:pt idx="9">
                  <c:v>4.2854078369172363E-2</c:v>
                </c:pt>
                <c:pt idx="10">
                  <c:v>3.7649900620999877E-2</c:v>
                </c:pt>
                <c:pt idx="11">
                  <c:v>3.3619523559029085E-2</c:v>
                </c:pt>
                <c:pt idx="12">
                  <c:v>3.265749456915279E-2</c:v>
                </c:pt>
                <c:pt idx="13">
                  <c:v>3.1989122379510883E-2</c:v>
                </c:pt>
                <c:pt idx="14">
                  <c:v>3.1958069310803409E-2</c:v>
                </c:pt>
                <c:pt idx="15">
                  <c:v>3.1902366578946552E-2</c:v>
                </c:pt>
                <c:pt idx="16">
                  <c:v>3.1802033340395677E-2</c:v>
                </c:pt>
                <c:pt idx="17">
                  <c:v>3.1437253114554843E-2</c:v>
                </c:pt>
                <c:pt idx="18">
                  <c:v>3.0917604178883645E-2</c:v>
                </c:pt>
                <c:pt idx="19">
                  <c:v>3.0471495408586992E-2</c:v>
                </c:pt>
                <c:pt idx="20">
                  <c:v>3.0090400344382266E-2</c:v>
                </c:pt>
                <c:pt idx="21">
                  <c:v>2.988870867893028E-2</c:v>
                </c:pt>
                <c:pt idx="22">
                  <c:v>2.9491890348058682E-2</c:v>
                </c:pt>
                <c:pt idx="23">
                  <c:v>2.9420377882383567E-2</c:v>
                </c:pt>
                <c:pt idx="24">
                  <c:v>2.9318428270715059E-2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422928"/>
        <c:axId val="674430000"/>
      </c:lineChart>
      <c:catAx>
        <c:axId val="6744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151952"/>
        <c:crosses val="autoZero"/>
        <c:auto val="1"/>
        <c:lblAlgn val="ctr"/>
        <c:lblOffset val="100"/>
        <c:noMultiLvlLbl val="0"/>
      </c:catAx>
      <c:valAx>
        <c:axId val="7881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425424"/>
        <c:crosses val="autoZero"/>
        <c:crossBetween val="between"/>
      </c:valAx>
      <c:valAx>
        <c:axId val="674430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Hlutfall af heildarmannfjölda á Íslandi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422928"/>
        <c:crosses val="max"/>
        <c:crossBetween val="between"/>
      </c:valAx>
      <c:catAx>
        <c:axId val="67442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43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Mannfjöldaþróun á Austurlandi og Íslandi</a:t>
            </a:r>
          </a:p>
          <a:p>
            <a:pPr>
              <a:defRPr/>
            </a:pPr>
            <a:r>
              <a:rPr lang="is-IS"/>
              <a:t>1998-2022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Ísland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[0]!Mynd3_ISL</c:f>
              <c:numCache>
                <c:formatCode>General</c:formatCode>
                <c:ptCount val="25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  <c:pt idx="5">
                  <c:v>105.90716679944636</c:v>
                </c:pt>
                <c:pt idx="6">
                  <c:v>106.67777855283592</c:v>
                </c:pt>
                <c:pt idx="7">
                  <c:v>107.781746891303</c:v>
                </c:pt>
                <c:pt idx="8">
                  <c:v>110.09982340912178</c:v>
                </c:pt>
                <c:pt idx="9">
                  <c:v>112.95648374886649</c:v>
                </c:pt>
                <c:pt idx="10">
                  <c:v>115.81534688542887</c:v>
                </c:pt>
                <c:pt idx="11">
                  <c:v>117.25046901215576</c:v>
                </c:pt>
                <c:pt idx="12">
                  <c:v>116.61239220063074</c:v>
                </c:pt>
                <c:pt idx="13">
                  <c:v>116.91417536465465</c:v>
                </c:pt>
                <c:pt idx="14">
                  <c:v>117.32646550236616</c:v>
                </c:pt>
                <c:pt idx="15">
                  <c:v>118.16426255869537</c:v>
                </c:pt>
                <c:pt idx="16">
                  <c:v>119.56450706914212</c:v>
                </c:pt>
                <c:pt idx="17">
                  <c:v>120.82340545045361</c:v>
                </c:pt>
                <c:pt idx="18">
                  <c:v>122.08230383176506</c:v>
                </c:pt>
                <c:pt idx="19">
                  <c:v>124.21901674492715</c:v>
                </c:pt>
                <c:pt idx="20">
                  <c:v>127.92742518751308</c:v>
                </c:pt>
                <c:pt idx="21">
                  <c:v>131.06310645749889</c:v>
                </c:pt>
                <c:pt idx="22">
                  <c:v>133.68553606896222</c:v>
                </c:pt>
                <c:pt idx="23">
                  <c:v>135.3956406650978</c:v>
                </c:pt>
                <c:pt idx="24">
                  <c:v>138.13298284388412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1-4100-85E7-D26A29AD2DF5}"/>
            </c:ext>
          </c:extLst>
        </c:ser>
        <c:ser>
          <c:idx val="1"/>
          <c:order val="1"/>
          <c:tx>
            <c:v>Austurland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[0]!Mynd3_Aust</c:f>
              <c:numCache>
                <c:formatCode>General</c:formatCode>
                <c:ptCount val="25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  <c:pt idx="5">
                  <c:v>93.303840739995977</c:v>
                </c:pt>
                <c:pt idx="6">
                  <c:v>95.043233460687716</c:v>
                </c:pt>
                <c:pt idx="7">
                  <c:v>101.27689523426504</c:v>
                </c:pt>
                <c:pt idx="8">
                  <c:v>115.78524029760709</c:v>
                </c:pt>
                <c:pt idx="9">
                  <c:v>132.56585562034988</c:v>
                </c:pt>
                <c:pt idx="10">
                  <c:v>119.41484013673841</c:v>
                </c:pt>
                <c:pt idx="11">
                  <c:v>107.95294590790267</c:v>
                </c:pt>
                <c:pt idx="12">
                  <c:v>104.29318318922181</c:v>
                </c:pt>
                <c:pt idx="13">
                  <c:v>102.42308465714859</c:v>
                </c:pt>
                <c:pt idx="14">
                  <c:v>102.68449627991151</c:v>
                </c:pt>
                <c:pt idx="15">
                  <c:v>103.23748240498693</c:v>
                </c:pt>
                <c:pt idx="16">
                  <c:v>104.13231449829077</c:v>
                </c:pt>
                <c:pt idx="17">
                  <c:v>104.0217172732757</c:v>
                </c:pt>
                <c:pt idx="18">
                  <c:v>103.3681882163684</c:v>
                </c:pt>
                <c:pt idx="19">
                  <c:v>103.65976271868087</c:v>
                </c:pt>
                <c:pt idx="20">
                  <c:v>105.419264025739</c:v>
                </c:pt>
                <c:pt idx="21">
                  <c:v>107.27930826462899</c:v>
                </c:pt>
                <c:pt idx="22">
                  <c:v>107.97305449426906</c:v>
                </c:pt>
                <c:pt idx="23">
                  <c:v>109.08908103760307</c:v>
                </c:pt>
                <c:pt idx="24">
                  <c:v>110.90890810376031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1-4100-85E7-D26A29AD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424592"/>
        <c:axId val="674430416"/>
      </c:lineChart>
      <c:catAx>
        <c:axId val="67442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430416"/>
        <c:crosses val="autoZero"/>
        <c:auto val="1"/>
        <c:lblAlgn val="ctr"/>
        <c:lblOffset val="100"/>
        <c:noMultiLvlLbl val="0"/>
      </c:catAx>
      <c:valAx>
        <c:axId val="6744304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Vísirtala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42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Ísland og Austurland: Mannfjöldaþróun</a:t>
            </a:r>
          </a:p>
          <a:p>
            <a:pPr>
              <a:defRPr/>
            </a:pPr>
            <a:r>
              <a:rPr lang="is-IS"/>
              <a:t>1998-2002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Úrvinnsla!$T$6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245699"/>
              </a:solidFill>
              <a:round/>
            </a:ln>
            <a:effectLst/>
          </c:spPr>
          <c:marker>
            <c:symbol val="none"/>
          </c:marker>
          <c:cat>
            <c:numRef>
              <c:f>Úrvinnsla!$S$7:$S$11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Úrvinnsla!$T$7:$T$11</c:f>
              <c:numCache>
                <c:formatCode>General</c:formatCode>
                <c:ptCount val="5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3-4E2B-86B5-D2DDA76233C7}"/>
            </c:ext>
          </c:extLst>
        </c:ser>
        <c:ser>
          <c:idx val="2"/>
          <c:order val="1"/>
          <c:tx>
            <c:strRef>
              <c:f>Úrvinnsla!$U$6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Úrvinnsla!$S$7:$S$11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Úrvinnsla!$U$7:$U$11</c:f>
              <c:numCache>
                <c:formatCode>General</c:formatCode>
                <c:ptCount val="5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3-4E2B-86B5-D2DDA762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015872"/>
        <c:axId val="674022528"/>
      </c:lineChart>
      <c:catAx>
        <c:axId val="6740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22528"/>
        <c:crosses val="autoZero"/>
        <c:auto val="1"/>
        <c:lblAlgn val="ctr"/>
        <c:lblOffset val="100"/>
        <c:noMultiLvlLbl val="0"/>
      </c:catAx>
      <c:valAx>
        <c:axId val="6740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609599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E69C55-DE00-430E-B4EC-1CAA684BB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27</xdr:row>
      <xdr:rowOff>14286</xdr:rowOff>
    </xdr:from>
    <xdr:to>
      <xdr:col>10</xdr:col>
      <xdr:colOff>9524</xdr:colOff>
      <xdr:row>50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389864-1206-4C00-BB64-37AE847A5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4</xdr:row>
      <xdr:rowOff>23811</xdr:rowOff>
    </xdr:from>
    <xdr:to>
      <xdr:col>21</xdr:col>
      <xdr:colOff>0</xdr:colOff>
      <xdr:row>25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B23C95-85F6-428A-813E-602B41D4B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619124</xdr:colOff>
      <xdr:row>26</xdr:row>
      <xdr:rowOff>190499</xdr:rowOff>
    </xdr:from>
    <xdr:to>
      <xdr:col>20</xdr:col>
      <xdr:colOff>609599</xdr:colOff>
      <xdr:row>50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978581-A677-4E2C-8A3B-43D73B482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53ca19ad-817f-4cfe-9464-8680c65d0d9a" TargetMode="External"/><Relationship Id="rId2" Type="http://schemas.openxmlformats.org/officeDocument/2006/relationships/hyperlink" Target="https://px.hagstofa.is/pxis/sq/53ca19ad-817f-4cfe-9464-8680c65d0d9a" TargetMode="External"/><Relationship Id="rId1" Type="http://schemas.openxmlformats.org/officeDocument/2006/relationships/hyperlink" Target="https://px.hagstofa.is/pxis/sq/fe8e10aa-df8e-437c-8864-8605cebdea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Z55"/>
  <sheetViews>
    <sheetView tabSelected="1" zoomScaleNormal="100" workbookViewId="0">
      <selection activeCell="S39" sqref="S39"/>
    </sheetView>
  </sheetViews>
  <sheetFormatPr defaultColWidth="9.28515625" defaultRowHeight="15" x14ac:dyDescent="0.25"/>
  <cols>
    <col min="1" max="1" width="23" style="1" bestFit="1" customWidth="1"/>
    <col min="2" max="2" width="9.28515625" style="1"/>
    <col min="3" max="3" width="9.7109375" style="1" bestFit="1" customWidth="1"/>
    <col min="4" max="4" width="11.85546875" style="1" bestFit="1" customWidth="1"/>
    <col min="5" max="5" width="12" style="1" bestFit="1" customWidth="1"/>
    <col min="6" max="6" width="14.28515625" style="1" bestFit="1" customWidth="1"/>
    <col min="7" max="7" width="16.28515625" style="1" bestFit="1" customWidth="1"/>
    <col min="8" max="8" width="16.42578125" style="1" bestFit="1" customWidth="1"/>
    <col min="9" max="16384" width="9.28515625" style="1"/>
  </cols>
  <sheetData>
    <row r="1" spans="1:26" s="4" customFormat="1" ht="2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3</v>
      </c>
      <c r="D3" s="3"/>
      <c r="E3" s="3"/>
      <c r="K3" s="3"/>
      <c r="L3" s="3"/>
      <c r="M3" s="3"/>
    </row>
    <row r="4" spans="1:26" ht="15" customHeight="1" x14ac:dyDescent="0.25">
      <c r="A4" s="3" t="s">
        <v>4</v>
      </c>
      <c r="B4" s="19" t="s">
        <v>33</v>
      </c>
      <c r="C4" s="19"/>
      <c r="D4" s="19"/>
      <c r="E4" s="19"/>
      <c r="F4" s="19"/>
      <c r="G4" s="19"/>
      <c r="H4" s="8"/>
      <c r="I4" s="8"/>
    </row>
    <row r="5" spans="1:26" ht="15" customHeight="1" x14ac:dyDescent="0.25">
      <c r="A5" s="3" t="s">
        <v>5</v>
      </c>
      <c r="B5" s="19" t="s">
        <v>1</v>
      </c>
      <c r="C5" s="19"/>
      <c r="D5" s="19"/>
      <c r="E5" s="19"/>
      <c r="F5" s="19"/>
      <c r="G5" s="19"/>
      <c r="H5" s="8"/>
    </row>
    <row r="6" spans="1:26" x14ac:dyDescent="0.25">
      <c r="A6" s="18" t="s">
        <v>6</v>
      </c>
      <c r="B6" s="18"/>
      <c r="C6" s="18"/>
      <c r="D6" s="18"/>
      <c r="E6" s="18"/>
      <c r="F6" s="18"/>
      <c r="G6" s="18"/>
      <c r="H6" s="10"/>
    </row>
    <row r="7" spans="1:26" x14ac:dyDescent="0.25">
      <c r="A7" s="9"/>
      <c r="B7" s="9"/>
      <c r="C7" s="9"/>
      <c r="D7" s="9"/>
      <c r="E7" s="9"/>
      <c r="F7" s="9"/>
      <c r="G7" s="9"/>
      <c r="H7" s="10"/>
    </row>
    <row r="8" spans="1:26" ht="18" x14ac:dyDescent="0.25">
      <c r="A8" s="20" t="s">
        <v>13</v>
      </c>
      <c r="B8" s="20"/>
      <c r="C8" s="20"/>
      <c r="D8" s="20"/>
      <c r="E8" s="20"/>
      <c r="F8" s="20"/>
      <c r="G8" s="20"/>
      <c r="H8" s="20"/>
      <c r="I8" s="20"/>
      <c r="J8" s="20"/>
    </row>
    <row r="9" spans="1:26" x14ac:dyDescent="0.25">
      <c r="B9" t="s">
        <v>2</v>
      </c>
      <c r="C9" t="s">
        <v>12</v>
      </c>
      <c r="D9" t="s">
        <v>7</v>
      </c>
      <c r="E9" t="s">
        <v>8</v>
      </c>
      <c r="F9" t="s">
        <v>9</v>
      </c>
      <c r="G9" t="s">
        <v>10</v>
      </c>
      <c r="H9" t="s">
        <v>11</v>
      </c>
      <c r="I9" s="1" t="s">
        <v>25</v>
      </c>
    </row>
    <row r="10" spans="1:26" x14ac:dyDescent="0.25">
      <c r="B10" s="11">
        <v>1998</v>
      </c>
      <c r="C10" s="11">
        <v>272381</v>
      </c>
      <c r="D10" s="11">
        <v>136444</v>
      </c>
      <c r="E10" s="11">
        <v>135937</v>
      </c>
      <c r="F10" s="11">
        <v>9946</v>
      </c>
      <c r="G10" s="11">
        <v>5136</v>
      </c>
      <c r="H10" s="11">
        <v>4810</v>
      </c>
      <c r="I10" s="1">
        <f>IF(Frumgögn!F10&lt;&gt;"",Frumgögn!F10/Frumgögn!C10,"")</f>
        <v>3.651502858128871E-2</v>
      </c>
    </row>
    <row r="11" spans="1:26" x14ac:dyDescent="0.25">
      <c r="B11" s="11">
        <v>1999</v>
      </c>
      <c r="C11" s="11">
        <v>275712</v>
      </c>
      <c r="D11" s="11">
        <v>138086</v>
      </c>
      <c r="E11" s="11">
        <v>137626</v>
      </c>
      <c r="F11" s="11">
        <v>9707</v>
      </c>
      <c r="G11" s="11">
        <v>5013</v>
      </c>
      <c r="H11" s="11">
        <v>4694</v>
      </c>
      <c r="I11" s="1">
        <f>IF(Frumgögn!F11&lt;&gt;"",Frumgögn!F11/Frumgögn!C11,"")</f>
        <v>3.5207027623026924E-2</v>
      </c>
    </row>
    <row r="12" spans="1:26" x14ac:dyDescent="0.25">
      <c r="B12" s="11">
        <v>2000</v>
      </c>
      <c r="C12" s="11">
        <v>279049</v>
      </c>
      <c r="D12" s="11">
        <v>139665</v>
      </c>
      <c r="E12" s="11">
        <v>139384</v>
      </c>
      <c r="F12" s="11">
        <v>9568</v>
      </c>
      <c r="G12" s="11">
        <v>4918</v>
      </c>
      <c r="H12" s="11">
        <v>4650</v>
      </c>
      <c r="I12" s="1">
        <f>IF(Frumgögn!F12&lt;&gt;"",Frumgögn!F12/Frumgögn!C12,"")</f>
        <v>3.4287884923436387E-2</v>
      </c>
    </row>
    <row r="13" spans="1:26" x14ac:dyDescent="0.25">
      <c r="B13" s="11">
        <v>2001</v>
      </c>
      <c r="C13" s="11">
        <v>283361</v>
      </c>
      <c r="D13" s="11">
        <v>141870</v>
      </c>
      <c r="E13" s="11">
        <v>141491</v>
      </c>
      <c r="F13" s="11">
        <v>9408</v>
      </c>
      <c r="G13" s="11">
        <v>4850</v>
      </c>
      <c r="H13" s="11">
        <v>4558</v>
      </c>
      <c r="I13" s="1">
        <f>IF(Frumgögn!F13&lt;&gt;"",Frumgögn!F13/Frumgögn!C13,"")</f>
        <v>3.3201463857058661E-2</v>
      </c>
    </row>
    <row r="14" spans="1:26" x14ac:dyDescent="0.25">
      <c r="B14" s="11">
        <v>2002</v>
      </c>
      <c r="C14" s="11">
        <v>286575</v>
      </c>
      <c r="D14" s="11">
        <v>143450</v>
      </c>
      <c r="E14" s="11">
        <v>143125</v>
      </c>
      <c r="F14" s="11">
        <v>9325</v>
      </c>
      <c r="G14" s="11">
        <v>4816</v>
      </c>
      <c r="H14" s="11">
        <v>4509</v>
      </c>
      <c r="I14" s="1">
        <f>IF(Frumgögn!F14&lt;&gt;"",Frumgögn!F14/Frumgögn!C14,"")</f>
        <v>3.2539474832068392E-2</v>
      </c>
      <c r="K14" s="1" t="s">
        <v>14</v>
      </c>
    </row>
    <row r="15" spans="1:26" x14ac:dyDescent="0.25">
      <c r="B15" s="11">
        <v>2003</v>
      </c>
      <c r="C15" s="11">
        <v>288471</v>
      </c>
      <c r="D15" s="11">
        <v>144287</v>
      </c>
      <c r="E15" s="11">
        <v>144184</v>
      </c>
      <c r="F15" s="11">
        <v>9280</v>
      </c>
      <c r="G15" s="11">
        <v>4804</v>
      </c>
      <c r="H15" s="11">
        <v>4476</v>
      </c>
      <c r="I15" s="1">
        <f>IF(Frumgögn!F15&lt;&gt;"",Frumgögn!F15/Frumgögn!C15,"")</f>
        <v>3.2169611503409357E-2</v>
      </c>
      <c r="K15" s="1" t="s">
        <v>20</v>
      </c>
    </row>
    <row r="16" spans="1:26" x14ac:dyDescent="0.25">
      <c r="B16" s="11">
        <v>2004</v>
      </c>
      <c r="C16" s="11">
        <v>290570</v>
      </c>
      <c r="D16" s="11">
        <v>145401</v>
      </c>
      <c r="E16" s="11">
        <v>145169</v>
      </c>
      <c r="F16" s="11">
        <v>9453</v>
      </c>
      <c r="G16" s="11">
        <v>4933</v>
      </c>
      <c r="H16" s="11">
        <v>4520</v>
      </c>
      <c r="I16" s="1">
        <f>IF(Frumgögn!F16&lt;&gt;"",Frumgögn!F16/Frumgögn!C16,"")</f>
        <v>3.2532608321574834E-2</v>
      </c>
    </row>
    <row r="17" spans="2:9" x14ac:dyDescent="0.25">
      <c r="B17" s="11">
        <v>2005</v>
      </c>
      <c r="C17" s="11">
        <v>293577</v>
      </c>
      <c r="D17" s="11">
        <v>147170</v>
      </c>
      <c r="E17" s="11">
        <v>146407</v>
      </c>
      <c r="F17" s="11">
        <v>10073</v>
      </c>
      <c r="G17" s="11">
        <v>5497</v>
      </c>
      <c r="H17" s="11">
        <v>4576</v>
      </c>
      <c r="I17" s="1">
        <f>IF(Frumgögn!F17&lt;&gt;"",Frumgögn!F17/Frumgögn!C17,"")</f>
        <v>3.4311270978312332E-2</v>
      </c>
    </row>
    <row r="18" spans="2:9" x14ac:dyDescent="0.25">
      <c r="B18" s="11">
        <v>2006</v>
      </c>
      <c r="C18" s="11">
        <v>299891</v>
      </c>
      <c r="D18" s="11">
        <v>151202</v>
      </c>
      <c r="E18" s="11">
        <v>148689</v>
      </c>
      <c r="F18" s="11">
        <v>11516</v>
      </c>
      <c r="G18" s="11">
        <v>6768</v>
      </c>
      <c r="H18" s="11">
        <v>4748</v>
      </c>
      <c r="I18" s="1">
        <f>IF(Frumgögn!F18&lt;&gt;"",Frumgögn!F18/Frumgögn!C18,"")</f>
        <v>3.840061889153059E-2</v>
      </c>
    </row>
    <row r="19" spans="2:9" x14ac:dyDescent="0.25">
      <c r="B19" s="11">
        <v>2007</v>
      </c>
      <c r="C19" s="11">
        <v>307672</v>
      </c>
      <c r="D19" s="11">
        <v>156576</v>
      </c>
      <c r="E19" s="11">
        <v>151096</v>
      </c>
      <c r="F19" s="11">
        <v>13185</v>
      </c>
      <c r="G19" s="11">
        <v>8298</v>
      </c>
      <c r="H19" s="11">
        <v>4887</v>
      </c>
      <c r="I19" s="1">
        <f>IF(Frumgögn!F19&lt;&gt;"",Frumgögn!F19/Frumgögn!C19,"")</f>
        <v>4.2854078369172363E-2</v>
      </c>
    </row>
    <row r="20" spans="2:9" x14ac:dyDescent="0.25">
      <c r="B20" s="11">
        <v>2008</v>
      </c>
      <c r="C20" s="11">
        <v>315459</v>
      </c>
      <c r="D20" s="11">
        <v>160896</v>
      </c>
      <c r="E20" s="11">
        <v>154563</v>
      </c>
      <c r="F20" s="11">
        <v>11877</v>
      </c>
      <c r="G20" s="11">
        <v>6900</v>
      </c>
      <c r="H20" s="11">
        <v>4977</v>
      </c>
      <c r="I20" s="1">
        <f>IF(Frumgögn!F20&lt;&gt;"",Frumgögn!F20/Frumgögn!C20,"")</f>
        <v>3.7649900620999877E-2</v>
      </c>
    </row>
    <row r="21" spans="2:9" x14ac:dyDescent="0.25">
      <c r="B21" s="11">
        <v>2009</v>
      </c>
      <c r="C21" s="11">
        <v>319368</v>
      </c>
      <c r="D21" s="11">
        <v>162068</v>
      </c>
      <c r="E21" s="11">
        <v>157300</v>
      </c>
      <c r="F21" s="11">
        <v>10737</v>
      </c>
      <c r="G21" s="11">
        <v>5841</v>
      </c>
      <c r="H21" s="11">
        <v>4896</v>
      </c>
      <c r="I21" s="1">
        <f>IF(Frumgögn!F21&lt;&gt;"",Frumgögn!F21/Frumgögn!C21,"")</f>
        <v>3.3619523559029085E-2</v>
      </c>
    </row>
    <row r="22" spans="2:9" x14ac:dyDescent="0.25">
      <c r="B22" s="11">
        <v>2010</v>
      </c>
      <c r="C22" s="11">
        <v>317630</v>
      </c>
      <c r="D22" s="11">
        <v>159936</v>
      </c>
      <c r="E22" s="11">
        <v>157694</v>
      </c>
      <c r="F22" s="11">
        <v>10373</v>
      </c>
      <c r="G22" s="11">
        <v>5515</v>
      </c>
      <c r="H22" s="11">
        <v>4858</v>
      </c>
      <c r="I22" s="1">
        <f>IF(Frumgögn!F22&lt;&gt;"",Frumgögn!F22/Frumgögn!C22,"")</f>
        <v>3.265749456915279E-2</v>
      </c>
    </row>
    <row r="23" spans="2:9" x14ac:dyDescent="0.25">
      <c r="B23" s="11">
        <v>2011</v>
      </c>
      <c r="C23" s="11">
        <v>318452</v>
      </c>
      <c r="D23" s="11">
        <v>160006</v>
      </c>
      <c r="E23" s="11">
        <v>158446</v>
      </c>
      <c r="F23" s="11">
        <v>10187</v>
      </c>
      <c r="G23" s="11">
        <v>5406</v>
      </c>
      <c r="H23" s="11">
        <v>4781</v>
      </c>
      <c r="I23" s="1">
        <f>IF(Frumgögn!F23&lt;&gt;"",Frumgögn!F23/Frumgögn!C23,"")</f>
        <v>3.1989122379510883E-2</v>
      </c>
    </row>
    <row r="24" spans="2:9" x14ac:dyDescent="0.25">
      <c r="B24" s="11">
        <v>2012</v>
      </c>
      <c r="C24" s="11">
        <v>319575</v>
      </c>
      <c r="D24" s="11">
        <v>160364</v>
      </c>
      <c r="E24" s="11">
        <v>159211</v>
      </c>
      <c r="F24" s="11">
        <v>10213</v>
      </c>
      <c r="G24" s="11">
        <v>5390</v>
      </c>
      <c r="H24" s="11">
        <v>4823</v>
      </c>
      <c r="I24" s="1">
        <f>IF(Frumgögn!F24&lt;&gt;"",Frumgögn!F24/Frumgögn!C24,"")</f>
        <v>3.1958069310803409E-2</v>
      </c>
    </row>
    <row r="25" spans="2:9" x14ac:dyDescent="0.25">
      <c r="B25" s="11">
        <v>2013</v>
      </c>
      <c r="C25" s="11">
        <v>321857</v>
      </c>
      <c r="D25" s="11">
        <v>161438</v>
      </c>
      <c r="E25" s="11">
        <v>160419</v>
      </c>
      <c r="F25" s="11">
        <v>10268</v>
      </c>
      <c r="G25" s="11">
        <v>5425</v>
      </c>
      <c r="H25" s="11">
        <v>4843</v>
      </c>
      <c r="I25" s="1">
        <f>IF(Frumgögn!F25&lt;&gt;"",Frumgögn!F25/Frumgögn!C25,"")</f>
        <v>3.1902366578946552E-2</v>
      </c>
    </row>
    <row r="26" spans="2:9" x14ac:dyDescent="0.25">
      <c r="B26" s="11">
        <v>2014</v>
      </c>
      <c r="C26" s="11">
        <v>325671</v>
      </c>
      <c r="D26" s="11">
        <v>163318</v>
      </c>
      <c r="E26" s="11">
        <v>162353</v>
      </c>
      <c r="F26" s="11">
        <v>10357</v>
      </c>
      <c r="G26" s="11">
        <v>5456</v>
      </c>
      <c r="H26" s="11">
        <v>4901</v>
      </c>
      <c r="I26" s="1">
        <f>IF(Frumgögn!F26&lt;&gt;"",Frumgögn!F26/Frumgögn!C26,"")</f>
        <v>3.1802033340395677E-2</v>
      </c>
    </row>
    <row r="27" spans="2:9" x14ac:dyDescent="0.25">
      <c r="B27" s="11">
        <v>2015</v>
      </c>
      <c r="C27" s="11">
        <v>329100</v>
      </c>
      <c r="D27" s="11">
        <v>165186</v>
      </c>
      <c r="E27" s="11">
        <v>163914</v>
      </c>
      <c r="F27" s="11">
        <v>10346</v>
      </c>
      <c r="G27" s="11">
        <v>5441</v>
      </c>
      <c r="H27" s="11">
        <v>4905</v>
      </c>
      <c r="I27" s="1">
        <f>IF(Frumgögn!F27&lt;&gt;"",Frumgögn!F27/Frumgögn!C27,"")</f>
        <v>3.1437253114554843E-2</v>
      </c>
    </row>
    <row r="28" spans="2:9" x14ac:dyDescent="0.25">
      <c r="B28" s="11">
        <v>2016</v>
      </c>
      <c r="C28" s="11">
        <v>332529</v>
      </c>
      <c r="D28" s="11">
        <v>167270</v>
      </c>
      <c r="E28" s="11">
        <v>165259</v>
      </c>
      <c r="F28" s="11">
        <v>10281</v>
      </c>
      <c r="G28" s="11">
        <v>5412</v>
      </c>
      <c r="H28" s="11">
        <v>4869</v>
      </c>
      <c r="I28" s="1">
        <f>IF(Frumgögn!F28&lt;&gt;"",Frumgögn!F28/Frumgögn!C28,"")</f>
        <v>3.0917604178883645E-2</v>
      </c>
    </row>
    <row r="29" spans="2:9" x14ac:dyDescent="0.25">
      <c r="B29" s="11">
        <v>2017</v>
      </c>
      <c r="C29" s="11">
        <v>338349</v>
      </c>
      <c r="D29" s="11">
        <v>171033</v>
      </c>
      <c r="E29" s="11">
        <v>167316</v>
      </c>
      <c r="F29" s="11">
        <v>10310</v>
      </c>
      <c r="G29" s="11">
        <v>5434</v>
      </c>
      <c r="H29" s="11">
        <v>4876</v>
      </c>
      <c r="I29" s="1">
        <f>IF(Frumgögn!F29&lt;&gt;"",Frumgögn!F29/Frumgögn!C29,"")</f>
        <v>3.0471495408586992E-2</v>
      </c>
    </row>
    <row r="30" spans="2:9" x14ac:dyDescent="0.25">
      <c r="B30" s="11">
        <v>2018</v>
      </c>
      <c r="C30" s="11">
        <v>348450</v>
      </c>
      <c r="D30" s="11">
        <v>177600</v>
      </c>
      <c r="E30" s="11">
        <v>170850</v>
      </c>
      <c r="F30" s="11">
        <v>10485</v>
      </c>
      <c r="G30" s="11">
        <v>5490</v>
      </c>
      <c r="H30" s="11">
        <v>4995</v>
      </c>
      <c r="I30" s="1">
        <f>IF(Frumgögn!F30&lt;&gt;"",Frumgögn!F30/Frumgögn!C30,"")</f>
        <v>3.0090400344382266E-2</v>
      </c>
    </row>
    <row r="31" spans="2:9" x14ac:dyDescent="0.25">
      <c r="B31" s="11">
        <v>2019</v>
      </c>
      <c r="C31" s="11">
        <v>356991</v>
      </c>
      <c r="D31" s="11">
        <v>182837</v>
      </c>
      <c r="E31" s="11">
        <v>174154</v>
      </c>
      <c r="F31" s="11">
        <v>10670</v>
      </c>
      <c r="G31" s="11">
        <v>5590</v>
      </c>
      <c r="H31" s="11">
        <v>5080</v>
      </c>
      <c r="I31" s="1">
        <f>IF(Frumgögn!F31&lt;&gt;"",Frumgögn!F31/Frumgögn!C31,"")</f>
        <v>2.988870867893028E-2</v>
      </c>
    </row>
    <row r="32" spans="2:9" x14ac:dyDescent="0.25">
      <c r="B32" s="11">
        <v>2020</v>
      </c>
      <c r="C32" s="11">
        <v>364134</v>
      </c>
      <c r="D32" s="11">
        <v>186941</v>
      </c>
      <c r="E32" s="11">
        <v>177193</v>
      </c>
      <c r="F32" s="11">
        <v>10739</v>
      </c>
      <c r="G32" s="11">
        <v>5649</v>
      </c>
      <c r="H32" s="11">
        <v>5090</v>
      </c>
      <c r="I32" s="1">
        <f>IF(Frumgögn!F32&lt;&gt;"",Frumgögn!F32/Frumgögn!C32,"")</f>
        <v>2.9491890348058682E-2</v>
      </c>
    </row>
    <row r="33" spans="2:10" x14ac:dyDescent="0.25">
      <c r="B33" s="11">
        <v>2021</v>
      </c>
      <c r="C33" s="11">
        <v>368792</v>
      </c>
      <c r="D33" s="11">
        <v>189043</v>
      </c>
      <c r="E33" s="11">
        <v>179749</v>
      </c>
      <c r="F33" s="11">
        <v>10850</v>
      </c>
      <c r="G33" s="11">
        <v>5706</v>
      </c>
      <c r="H33" s="11">
        <v>5144</v>
      </c>
      <c r="I33" s="1">
        <f>IF(Frumgögn!F33&lt;&gt;"",Frumgögn!F33/Frumgögn!C33,"")</f>
        <v>2.9420377882383567E-2</v>
      </c>
      <c r="J33" s="1" t="s">
        <v>29</v>
      </c>
    </row>
    <row r="34" spans="2:10" x14ac:dyDescent="0.25">
      <c r="B34" s="11">
        <v>2022</v>
      </c>
      <c r="C34" s="11">
        <v>376248</v>
      </c>
      <c r="D34" s="11">
        <v>193095</v>
      </c>
      <c r="E34" s="11">
        <v>183153</v>
      </c>
      <c r="F34" s="11">
        <v>11031</v>
      </c>
      <c r="G34" s="11">
        <v>5836</v>
      </c>
      <c r="H34" s="11">
        <v>5195</v>
      </c>
      <c r="I34" s="1">
        <f>IF(Frumgögn!F34&lt;&gt;"",Frumgögn!F34/Frumgögn!C34,"")</f>
        <v>2.9318428270715059E-2</v>
      </c>
    </row>
    <row r="35" spans="2:10" x14ac:dyDescent="0.25">
      <c r="B35" s="11"/>
      <c r="C35" s="11"/>
      <c r="D35" s="11"/>
      <c r="E35" s="11"/>
      <c r="F35" s="11"/>
      <c r="G35" s="11"/>
      <c r="H35" s="11"/>
    </row>
    <row r="36" spans="2:10" x14ac:dyDescent="0.25">
      <c r="B36" s="11"/>
      <c r="C36" s="11"/>
      <c r="D36" s="11"/>
      <c r="E36" s="11"/>
      <c r="F36" s="11"/>
      <c r="G36" s="11"/>
      <c r="H36" s="11"/>
    </row>
    <row r="37" spans="2:10" x14ac:dyDescent="0.25">
      <c r="B37" s="11"/>
      <c r="C37" s="11"/>
      <c r="D37" s="11"/>
      <c r="E37" s="11"/>
      <c r="F37" s="11"/>
      <c r="G37" s="11"/>
      <c r="H37" s="11"/>
    </row>
    <row r="38" spans="2:10" x14ac:dyDescent="0.25">
      <c r="B38" s="11"/>
      <c r="C38" s="11"/>
      <c r="D38" s="11"/>
      <c r="E38" s="11"/>
      <c r="F38" s="11"/>
      <c r="G38" s="11"/>
      <c r="H38" s="11"/>
    </row>
    <row r="39" spans="2:10" x14ac:dyDescent="0.25">
      <c r="B39" s="11"/>
      <c r="C39" s="11"/>
      <c r="D39" s="11"/>
      <c r="E39" s="11"/>
      <c r="F39" s="11"/>
      <c r="G39" s="11"/>
      <c r="H39" s="11"/>
    </row>
    <row r="40" spans="2:10" x14ac:dyDescent="0.25">
      <c r="B40" s="11"/>
      <c r="C40" s="11"/>
      <c r="D40" s="11"/>
      <c r="E40" s="11"/>
      <c r="F40" s="11"/>
      <c r="G40" s="11"/>
      <c r="H40" s="11"/>
    </row>
    <row r="41" spans="2:10" x14ac:dyDescent="0.25">
      <c r="B41" s="11"/>
      <c r="C41" s="11"/>
      <c r="D41" s="11"/>
      <c r="E41" s="11"/>
      <c r="F41" s="11"/>
      <c r="G41" s="11"/>
      <c r="H41" s="11"/>
    </row>
    <row r="42" spans="2:10" x14ac:dyDescent="0.25">
      <c r="B42" s="11"/>
      <c r="C42" s="11"/>
      <c r="D42" s="11"/>
      <c r="E42" s="11"/>
      <c r="F42" s="11"/>
      <c r="G42" s="11"/>
      <c r="H42" s="11"/>
    </row>
    <row r="43" spans="2:10" x14ac:dyDescent="0.25">
      <c r="B43" s="11"/>
      <c r="C43" s="11"/>
      <c r="D43" s="11"/>
      <c r="E43" s="11"/>
      <c r="F43" s="11"/>
      <c r="G43" s="11"/>
      <c r="H43" s="11"/>
    </row>
    <row r="44" spans="2:10" x14ac:dyDescent="0.25">
      <c r="B44" s="11"/>
      <c r="C44" s="11"/>
      <c r="D44" s="11"/>
      <c r="E44" s="11"/>
      <c r="F44" s="11"/>
      <c r="G44" s="11"/>
      <c r="H44" s="11"/>
    </row>
    <row r="45" spans="2:10" x14ac:dyDescent="0.25">
      <c r="B45" s="11"/>
      <c r="C45" s="11"/>
      <c r="D45" s="11"/>
      <c r="E45" s="11"/>
      <c r="F45" s="11"/>
      <c r="G45" s="11"/>
      <c r="H45" s="11"/>
    </row>
    <row r="46" spans="2:10" x14ac:dyDescent="0.25">
      <c r="B46" s="11"/>
      <c r="C46" s="11"/>
      <c r="D46" s="11"/>
      <c r="E46" s="11"/>
      <c r="F46" s="11"/>
      <c r="G46" s="11"/>
      <c r="H46" s="11"/>
    </row>
    <row r="47" spans="2:10" x14ac:dyDescent="0.25">
      <c r="B47" s="11"/>
      <c r="C47" s="11"/>
      <c r="D47" s="11"/>
      <c r="E47" s="11"/>
      <c r="F47" s="11"/>
      <c r="G47" s="11"/>
      <c r="H47" s="11"/>
    </row>
    <row r="48" spans="2:10" x14ac:dyDescent="0.25">
      <c r="B48" s="11"/>
      <c r="C48" s="11"/>
      <c r="D48" s="11"/>
      <c r="E48" s="11"/>
      <c r="F48" s="11"/>
      <c r="G48" s="11"/>
      <c r="H48" s="11"/>
    </row>
    <row r="49" spans="2:8" x14ac:dyDescent="0.25">
      <c r="B49" s="11"/>
      <c r="C49" s="11"/>
      <c r="D49" s="11"/>
      <c r="E49" s="11"/>
      <c r="F49" s="11"/>
      <c r="G49" s="11"/>
      <c r="H49" s="11"/>
    </row>
    <row r="50" spans="2:8" x14ac:dyDescent="0.25">
      <c r="B50" s="11"/>
      <c r="C50" s="11"/>
      <c r="D50" s="11"/>
      <c r="E50" s="11"/>
      <c r="F50" s="11"/>
      <c r="G50" s="11"/>
      <c r="H50" s="11"/>
    </row>
    <row r="51" spans="2:8" x14ac:dyDescent="0.25">
      <c r="B51" s="11"/>
      <c r="C51" s="11"/>
      <c r="D51" s="11"/>
      <c r="E51" s="11"/>
      <c r="F51" s="11"/>
      <c r="G51" s="11"/>
      <c r="H51" s="11"/>
    </row>
    <row r="52" spans="2:8" x14ac:dyDescent="0.25">
      <c r="B52" s="11"/>
      <c r="C52" s="11"/>
      <c r="D52" s="11"/>
      <c r="E52" s="11"/>
      <c r="F52" s="11"/>
      <c r="G52" s="11"/>
      <c r="H52" s="11"/>
    </row>
    <row r="53" spans="2:8" x14ac:dyDescent="0.25">
      <c r="B53" s="11"/>
      <c r="C53" s="11"/>
      <c r="D53" s="11"/>
      <c r="E53" s="11"/>
      <c r="F53" s="11"/>
      <c r="G53" s="11"/>
      <c r="H53" s="11"/>
    </row>
    <row r="54" spans="2:8" x14ac:dyDescent="0.25">
      <c r="B54" s="11"/>
      <c r="C54" s="11"/>
      <c r="D54" s="11"/>
      <c r="E54" s="11"/>
      <c r="F54" s="11"/>
      <c r="G54" s="11"/>
      <c r="H54" s="11"/>
    </row>
    <row r="55" spans="2:8" x14ac:dyDescent="0.25">
      <c r="B55" s="11"/>
      <c r="C55" s="11"/>
      <c r="D55" s="11"/>
      <c r="E55" s="11"/>
      <c r="F55" s="11"/>
      <c r="G55" s="11"/>
      <c r="H55" s="11"/>
    </row>
  </sheetData>
  <mergeCells count="5">
    <mergeCell ref="A6:G6"/>
    <mergeCell ref="B5:G5"/>
    <mergeCell ref="B4:G4"/>
    <mergeCell ref="A8:J8"/>
    <mergeCell ref="A1:N1"/>
  </mergeCells>
  <hyperlinks>
    <hyperlink ref="B5" r:id="rId1" xr:uid="{86C06D41-69F0-4554-BF5B-DAAAA91AFB0D}"/>
    <hyperlink ref="B4" r:id="rId2" xr:uid="{62DF0871-8272-49EA-8CC7-9F2DFD6B4261}"/>
    <hyperlink ref="B4:G4" r:id="rId3" display="https://px.hagstofa.is:443/pxis/sq/53ca19ad-817f-4cfe-9464-8680c65d0d9a" xr:uid="{95468E16-342D-4B6A-B36F-E9B65C20D123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51"/>
  <sheetViews>
    <sheetView zoomScaleNormal="100" workbookViewId="0">
      <selection activeCell="T8" sqref="T8"/>
    </sheetView>
  </sheetViews>
  <sheetFormatPr defaultColWidth="9.28515625" defaultRowHeight="15" x14ac:dyDescent="0.25"/>
  <cols>
    <col min="1" max="7" width="9.28515625" style="1"/>
    <col min="8" max="8" width="9.7109375" style="1" bestFit="1" customWidth="1"/>
    <col min="9" max="9" width="10.7109375" style="1" bestFit="1" customWidth="1"/>
    <col min="10" max="10" width="13.28515625" style="1" customWidth="1"/>
    <col min="11" max="14" width="9.28515625" style="1"/>
    <col min="15" max="16" width="12" style="1" bestFit="1" customWidth="1"/>
    <col min="17" max="16384" width="9.28515625" style="1"/>
  </cols>
  <sheetData>
    <row r="1" spans="1:26" s="4" customFormat="1" ht="21" x14ac:dyDescent="0.35">
      <c r="A1" s="21" t="str">
        <f>Frumgögn!A1</f>
        <v>1.1.1 - Íbúafjöldi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D3" s="3"/>
      <c r="E3" s="3"/>
      <c r="K3" s="3"/>
      <c r="L3" s="3"/>
      <c r="M3" s="3"/>
    </row>
    <row r="4" spans="1:26" x14ac:dyDescent="0.25">
      <c r="A4" s="17" t="s">
        <v>15</v>
      </c>
      <c r="G4" s="17" t="s">
        <v>21</v>
      </c>
      <c r="N4" s="3" t="s">
        <v>27</v>
      </c>
      <c r="Q4" s="1" t="s">
        <v>30</v>
      </c>
      <c r="S4" s="3" t="s">
        <v>32</v>
      </c>
    </row>
    <row r="5" spans="1:26" ht="15" customHeight="1" x14ac:dyDescent="0.25">
      <c r="A5" s="3" t="s">
        <v>16</v>
      </c>
      <c r="G5" s="3" t="s">
        <v>22</v>
      </c>
      <c r="N5" s="3" t="s">
        <v>26</v>
      </c>
      <c r="S5" s="3" t="s">
        <v>31</v>
      </c>
    </row>
    <row r="6" spans="1:26" x14ac:dyDescent="0.25">
      <c r="A6" s="3" t="s">
        <v>2</v>
      </c>
      <c r="B6" s="3" t="s">
        <v>17</v>
      </c>
      <c r="C6" s="3" t="s">
        <v>18</v>
      </c>
      <c r="D6" s="3" t="s">
        <v>19</v>
      </c>
      <c r="G6" s="3" t="s">
        <v>2</v>
      </c>
      <c r="H6" s="3" t="s">
        <v>12</v>
      </c>
      <c r="I6" s="3" t="s">
        <v>23</v>
      </c>
      <c r="J6" s="3" t="s">
        <v>24</v>
      </c>
      <c r="N6" s="3" t="s">
        <v>2</v>
      </c>
      <c r="O6" s="3" t="s">
        <v>28</v>
      </c>
      <c r="P6" s="3" t="s">
        <v>23</v>
      </c>
      <c r="S6" s="3" t="s">
        <v>2</v>
      </c>
      <c r="T6" s="3" t="s">
        <v>28</v>
      </c>
      <c r="U6" s="3" t="s">
        <v>23</v>
      </c>
    </row>
    <row r="7" spans="1:26" x14ac:dyDescent="0.25">
      <c r="A7" s="1">
        <f>IF(Frumgögn!B15&gt;0,Frumgögn!B15,"")</f>
        <v>2003</v>
      </c>
      <c r="B7" s="12">
        <f>IF(Frumgögn!G15&gt;0,Frumgögn!G15,"")</f>
        <v>4804</v>
      </c>
      <c r="C7" s="12">
        <f>IF(Frumgögn!H15&gt;0,Frumgögn!H15,"")</f>
        <v>4476</v>
      </c>
      <c r="D7" s="12">
        <f>IF(Frumgögn!F15&gt;0,Frumgögn!F15,"")</f>
        <v>9280</v>
      </c>
      <c r="G7" s="1">
        <f>IF(Frumgögn!B10&gt;0,Frumgögn!B10,"")</f>
        <v>1998</v>
      </c>
      <c r="H7" s="12">
        <f>IF(Frumgögn!C10&gt;0,Frumgögn!C10,"")</f>
        <v>272381</v>
      </c>
      <c r="I7" s="12">
        <f>IF(Frumgögn!F10&gt;0,Frumgögn!F10,"")</f>
        <v>9946</v>
      </c>
      <c r="J7" s="13">
        <f>IF(Frumgögn!I10&gt;0,Frumgögn!I10,"")</f>
        <v>3.651502858128871E-2</v>
      </c>
      <c r="N7" s="1">
        <f>IF(Frumgögn!B10&gt;0,Frumgögn!B10,"")</f>
        <v>1998</v>
      </c>
      <c r="O7" s="1">
        <f>IF(Frumgögn!C10&lt;&gt;"",Frumgögn!C10/Frumgögn!$C$10*100,"")</f>
        <v>100</v>
      </c>
      <c r="P7" s="1">
        <f>IF(Frumgögn!F10&lt;&gt;"",Frumgögn!F10/Frumgögn!$F$10*100,"")</f>
        <v>100</v>
      </c>
      <c r="S7" s="1">
        <f>Frumgögn!B10</f>
        <v>1998</v>
      </c>
      <c r="T7" s="1">
        <f>Frumgögn!C10/Frumgögn!$C$10*100</f>
        <v>100</v>
      </c>
      <c r="U7" s="1">
        <f>Frumgögn!F10/Frumgögn!$F$10*100</f>
        <v>100</v>
      </c>
    </row>
    <row r="8" spans="1:26" x14ac:dyDescent="0.25">
      <c r="A8" s="1">
        <f>IF(Frumgögn!B16&gt;0,Frumgögn!B16,"")</f>
        <v>2004</v>
      </c>
      <c r="B8" s="12">
        <f>IF(Frumgögn!G16&gt;0,Frumgögn!G16,"")</f>
        <v>4933</v>
      </c>
      <c r="C8" s="12">
        <f>IF(Frumgögn!H16&gt;0,Frumgögn!H16,"")</f>
        <v>4520</v>
      </c>
      <c r="D8" s="12">
        <f>IF(Frumgögn!F16&gt;0,Frumgögn!F16,"")</f>
        <v>9453</v>
      </c>
      <c r="G8" s="1">
        <f>IF(Frumgögn!B11&gt;0,Frumgögn!B11,"")</f>
        <v>1999</v>
      </c>
      <c r="H8" s="12">
        <f>IF(Frumgögn!C11&gt;0,Frumgögn!C11,"")</f>
        <v>275712</v>
      </c>
      <c r="I8" s="12">
        <f>IF(Frumgögn!F11&gt;0,Frumgögn!F11,"")</f>
        <v>9707</v>
      </c>
      <c r="J8" s="13">
        <f>IF(Frumgögn!I11&gt;0,Frumgögn!I11,"")</f>
        <v>3.5207027623026924E-2</v>
      </c>
      <c r="N8" s="1">
        <f>IF(Frumgögn!B11&gt;0,Frumgögn!B11,"")</f>
        <v>1999</v>
      </c>
      <c r="O8" s="1">
        <f>IF(Frumgögn!C11&lt;&gt;"",Frumgögn!C11/Frumgögn!$C$10*100,"")</f>
        <v>101.22291936662249</v>
      </c>
      <c r="P8" s="1">
        <f>IF(Frumgögn!F11&lt;&gt;"",Frumgögn!F11/Frumgögn!$F$10*100,"")</f>
        <v>97.597023929217769</v>
      </c>
      <c r="S8" s="1">
        <f>Frumgögn!B11</f>
        <v>1999</v>
      </c>
      <c r="T8" s="1">
        <f>Frumgögn!C11/Frumgögn!$C$10*100</f>
        <v>101.22291936662249</v>
      </c>
      <c r="U8" s="1">
        <f>Frumgögn!F11/Frumgögn!$F$10*100</f>
        <v>97.597023929217769</v>
      </c>
    </row>
    <row r="9" spans="1:26" x14ac:dyDescent="0.25">
      <c r="A9" s="1">
        <f>IF(Frumgögn!B17&gt;0,Frumgögn!B17,"")</f>
        <v>2005</v>
      </c>
      <c r="B9" s="12">
        <f>IF(Frumgögn!G17&gt;0,Frumgögn!G17,"")</f>
        <v>5497</v>
      </c>
      <c r="C9" s="12">
        <f>IF(Frumgögn!H17&gt;0,Frumgögn!H17,"")</f>
        <v>4576</v>
      </c>
      <c r="D9" s="12">
        <f>IF(Frumgögn!F17&gt;0,Frumgögn!F17,"")</f>
        <v>10073</v>
      </c>
      <c r="G9" s="1">
        <f>IF(Frumgögn!B12&gt;0,Frumgögn!B12,"")</f>
        <v>2000</v>
      </c>
      <c r="H9" s="12">
        <f>IF(Frumgögn!C12&gt;0,Frumgögn!C12,"")</f>
        <v>279049</v>
      </c>
      <c r="I9" s="12">
        <f>IF(Frumgögn!F12&gt;0,Frumgögn!F12,"")</f>
        <v>9568</v>
      </c>
      <c r="J9" s="13">
        <f>IF(Frumgögn!I12&gt;0,Frumgögn!I12,"")</f>
        <v>3.4287884923436387E-2</v>
      </c>
      <c r="N9" s="1">
        <f>IF(Frumgögn!B12&gt;0,Frumgögn!B12,"")</f>
        <v>2000</v>
      </c>
      <c r="O9" s="1">
        <f>IF(Frumgögn!C12&lt;&gt;"",Frumgögn!C12/Frumgögn!$C$10*100,"")</f>
        <v>102.44804153006267</v>
      </c>
      <c r="P9" s="1">
        <f>IF(Frumgögn!F12&lt;&gt;"",Frumgögn!F12/Frumgögn!$F$10*100,"")</f>
        <v>96.199477176754471</v>
      </c>
      <c r="S9" s="1">
        <f>Frumgögn!B12</f>
        <v>2000</v>
      </c>
      <c r="T9" s="1">
        <f>Frumgögn!C12/Frumgögn!$C$10*100</f>
        <v>102.44804153006267</v>
      </c>
      <c r="U9" s="1">
        <f>Frumgögn!F12/Frumgögn!$F$10*100</f>
        <v>96.199477176754471</v>
      </c>
    </row>
    <row r="10" spans="1:26" x14ac:dyDescent="0.25">
      <c r="A10" s="1">
        <f>IF(Frumgögn!B18&gt;0,Frumgögn!B18,"")</f>
        <v>2006</v>
      </c>
      <c r="B10" s="12">
        <f>IF(Frumgögn!G18&gt;0,Frumgögn!G18,"")</f>
        <v>6768</v>
      </c>
      <c r="C10" s="12">
        <f>IF(Frumgögn!H18&gt;0,Frumgögn!H18,"")</f>
        <v>4748</v>
      </c>
      <c r="D10" s="12">
        <f>IF(Frumgögn!F18&gt;0,Frumgögn!F18,"")</f>
        <v>11516</v>
      </c>
      <c r="G10" s="1">
        <f>IF(Frumgögn!B13&gt;0,Frumgögn!B13,"")</f>
        <v>2001</v>
      </c>
      <c r="H10" s="12">
        <f>IF(Frumgögn!C13&gt;0,Frumgögn!C13,"")</f>
        <v>283361</v>
      </c>
      <c r="I10" s="12">
        <f>IF(Frumgögn!F13&gt;0,Frumgögn!F13,"")</f>
        <v>9408</v>
      </c>
      <c r="J10" s="13">
        <f>IF(Frumgögn!I13&gt;0,Frumgögn!I13,"")</f>
        <v>3.3201463857058661E-2</v>
      </c>
      <c r="N10" s="1">
        <f>IF(Frumgögn!B13&gt;0,Frumgögn!B13,"")</f>
        <v>2001</v>
      </c>
      <c r="O10" s="1">
        <f>IF(Frumgögn!C13&lt;&gt;"",Frumgögn!C13/Frumgögn!$C$10*100,"")</f>
        <v>104.03111817637793</v>
      </c>
      <c r="P10" s="1">
        <f>IF(Frumgögn!F13&lt;&gt;"",Frumgögn!F13/Frumgögn!$F$10*100,"")</f>
        <v>94.590790267444206</v>
      </c>
      <c r="S10" s="1">
        <f>Frumgögn!B13</f>
        <v>2001</v>
      </c>
      <c r="T10" s="1">
        <f>Frumgögn!C13/Frumgögn!$C$10*100</f>
        <v>104.03111817637793</v>
      </c>
      <c r="U10" s="1">
        <f>Frumgögn!F13/Frumgögn!$F$10*100</f>
        <v>94.590790267444206</v>
      </c>
    </row>
    <row r="11" spans="1:26" x14ac:dyDescent="0.25">
      <c r="A11" s="1">
        <f>IF(Frumgögn!B19&gt;0,Frumgögn!B19,"")</f>
        <v>2007</v>
      </c>
      <c r="B11" s="12">
        <f>IF(Frumgögn!G19&gt;0,Frumgögn!G19,"")</f>
        <v>8298</v>
      </c>
      <c r="C11" s="12">
        <f>IF(Frumgögn!H19&gt;0,Frumgögn!H19,"")</f>
        <v>4887</v>
      </c>
      <c r="D11" s="12">
        <f>IF(Frumgögn!F19&gt;0,Frumgögn!F19,"")</f>
        <v>13185</v>
      </c>
      <c r="G11" s="1">
        <f>IF(Frumgögn!B14&gt;0,Frumgögn!B14,"")</f>
        <v>2002</v>
      </c>
      <c r="H11" s="12">
        <f>IF(Frumgögn!C14&gt;0,Frumgögn!C14,"")</f>
        <v>286575</v>
      </c>
      <c r="I11" s="12">
        <f>IF(Frumgögn!F14&gt;0,Frumgögn!F14,"")</f>
        <v>9325</v>
      </c>
      <c r="J11" s="13">
        <f>IF(Frumgögn!I14&gt;0,Frumgögn!I14,"")</f>
        <v>3.2539474832068392E-2</v>
      </c>
      <c r="N11" s="1">
        <f>IF(Frumgögn!B14&gt;0,Frumgögn!B14,"")</f>
        <v>2002</v>
      </c>
      <c r="O11" s="1">
        <f>IF(Frumgögn!C14&lt;&gt;"",Frumgögn!C14/Frumgögn!$C$10*100,"")</f>
        <v>105.21108300505541</v>
      </c>
      <c r="P11" s="1">
        <f>IF(Frumgögn!F14&lt;&gt;"",Frumgögn!F14/Frumgögn!$F$10*100,"")</f>
        <v>93.756283933239487</v>
      </c>
      <c r="S11" s="1">
        <f>Frumgögn!B14</f>
        <v>2002</v>
      </c>
      <c r="T11" s="1">
        <f>Frumgögn!C14/Frumgögn!$C$10*100</f>
        <v>105.21108300505541</v>
      </c>
      <c r="U11" s="1">
        <f>Frumgögn!F14/Frumgögn!$F$10*100</f>
        <v>93.756283933239487</v>
      </c>
    </row>
    <row r="12" spans="1:26" x14ac:dyDescent="0.25">
      <c r="A12" s="1">
        <f>IF(Frumgögn!B20&gt;0,Frumgögn!B20,"")</f>
        <v>2008</v>
      </c>
      <c r="B12" s="12">
        <f>IF(Frumgögn!G20&gt;0,Frumgögn!G20,"")</f>
        <v>6900</v>
      </c>
      <c r="C12" s="12">
        <f>IF(Frumgögn!H20&gt;0,Frumgögn!H20,"")</f>
        <v>4977</v>
      </c>
      <c r="D12" s="12">
        <f>IF(Frumgögn!F20&gt;0,Frumgögn!F20,"")</f>
        <v>11877</v>
      </c>
      <c r="G12" s="1">
        <f>IF(Frumgögn!B15&gt;0,Frumgögn!B15,"")</f>
        <v>2003</v>
      </c>
      <c r="H12" s="12">
        <f>IF(Frumgögn!C15&gt;0,Frumgögn!C15,"")</f>
        <v>288471</v>
      </c>
      <c r="I12" s="12">
        <f>IF(Frumgögn!F15&gt;0,Frumgögn!F15,"")</f>
        <v>9280</v>
      </c>
      <c r="J12" s="13">
        <f>IF(Frumgögn!I15&gt;0,Frumgögn!I15,"")</f>
        <v>3.2169611503409357E-2</v>
      </c>
      <c r="N12" s="1">
        <f>IF(Frumgögn!B15&gt;0,Frumgögn!B15,"")</f>
        <v>2003</v>
      </c>
      <c r="O12" s="1">
        <f>IF(Frumgögn!C15&lt;&gt;"",Frumgögn!C15/Frumgögn!$C$10*100,"")</f>
        <v>105.90716679944636</v>
      </c>
      <c r="P12" s="1">
        <f>IF(Frumgögn!F15&lt;&gt;"",Frumgögn!F15/Frumgögn!$F$10*100,"")</f>
        <v>93.303840739995977</v>
      </c>
    </row>
    <row r="13" spans="1:26" x14ac:dyDescent="0.25">
      <c r="A13" s="1">
        <f>IF(Frumgögn!B21&gt;0,Frumgögn!B21,"")</f>
        <v>2009</v>
      </c>
      <c r="B13" s="12">
        <f>IF(Frumgögn!G21&gt;0,Frumgögn!G21,"")</f>
        <v>5841</v>
      </c>
      <c r="C13" s="12">
        <f>IF(Frumgögn!H21&gt;0,Frumgögn!H21,"")</f>
        <v>4896</v>
      </c>
      <c r="D13" s="12">
        <f>IF(Frumgögn!F21&gt;0,Frumgögn!F21,"")</f>
        <v>10737</v>
      </c>
      <c r="G13" s="1">
        <f>IF(Frumgögn!B16&gt;0,Frumgögn!B16,"")</f>
        <v>2004</v>
      </c>
      <c r="H13" s="12">
        <f>IF(Frumgögn!C16&gt;0,Frumgögn!C16,"")</f>
        <v>290570</v>
      </c>
      <c r="I13" s="12">
        <f>IF(Frumgögn!F16&gt;0,Frumgögn!F16,"")</f>
        <v>9453</v>
      </c>
      <c r="J13" s="13">
        <f>IF(Frumgögn!I16&gt;0,Frumgögn!I16,"")</f>
        <v>3.2532608321574834E-2</v>
      </c>
      <c r="N13" s="1">
        <f>IF(Frumgögn!B16&gt;0,Frumgögn!B16,"")</f>
        <v>2004</v>
      </c>
      <c r="O13" s="1">
        <f>IF(Frumgögn!C16&lt;&gt;"",Frumgögn!C16/Frumgögn!$C$10*100,"")</f>
        <v>106.67777855283592</v>
      </c>
      <c r="P13" s="1">
        <f>IF(Frumgögn!F16&lt;&gt;"",Frumgögn!F16/Frumgögn!$F$10*100,"")</f>
        <v>95.043233460687716</v>
      </c>
    </row>
    <row r="14" spans="1:26" x14ac:dyDescent="0.25">
      <c r="A14" s="1">
        <f>IF(Frumgögn!B22&gt;0,Frumgögn!B22,"")</f>
        <v>2010</v>
      </c>
      <c r="B14" s="12">
        <f>IF(Frumgögn!G22&gt;0,Frumgögn!G22,"")</f>
        <v>5515</v>
      </c>
      <c r="C14" s="12">
        <f>IF(Frumgögn!H22&gt;0,Frumgögn!H22,"")</f>
        <v>4858</v>
      </c>
      <c r="D14" s="12">
        <f>IF(Frumgögn!F22&gt;0,Frumgögn!F22,"")</f>
        <v>10373</v>
      </c>
      <c r="G14" s="1">
        <f>IF(Frumgögn!B17&gt;0,Frumgögn!B17,"")</f>
        <v>2005</v>
      </c>
      <c r="H14" s="12">
        <f>IF(Frumgögn!C17&gt;0,Frumgögn!C17,"")</f>
        <v>293577</v>
      </c>
      <c r="I14" s="12">
        <f>IF(Frumgögn!F17&gt;0,Frumgögn!F17,"")</f>
        <v>10073</v>
      </c>
      <c r="J14" s="13">
        <f>IF(Frumgögn!I17&gt;0,Frumgögn!I17,"")</f>
        <v>3.4311270978312332E-2</v>
      </c>
      <c r="N14" s="1">
        <f>IF(Frumgögn!B17&gt;0,Frumgögn!B17,"")</f>
        <v>2005</v>
      </c>
      <c r="O14" s="1">
        <f>IF(Frumgögn!C17&lt;&gt;"",Frumgögn!C17/Frumgögn!$C$10*100,"")</f>
        <v>107.781746891303</v>
      </c>
      <c r="P14" s="1">
        <f>IF(Frumgögn!F17&lt;&gt;"",Frumgögn!F17/Frumgögn!$F$10*100,"")</f>
        <v>101.27689523426504</v>
      </c>
    </row>
    <row r="15" spans="1:26" x14ac:dyDescent="0.25">
      <c r="A15" s="1">
        <f>IF(Frumgögn!B23&gt;0,Frumgögn!B23,"")</f>
        <v>2011</v>
      </c>
      <c r="B15" s="12">
        <f>IF(Frumgögn!G23&gt;0,Frumgögn!G23,"")</f>
        <v>5406</v>
      </c>
      <c r="C15" s="12">
        <f>IF(Frumgögn!H23&gt;0,Frumgögn!H23,"")</f>
        <v>4781</v>
      </c>
      <c r="D15" s="12">
        <f>IF(Frumgögn!F23&gt;0,Frumgögn!F23,"")</f>
        <v>10187</v>
      </c>
      <c r="G15" s="1">
        <f>IF(Frumgögn!B18&gt;0,Frumgögn!B18,"")</f>
        <v>2006</v>
      </c>
      <c r="H15" s="12">
        <f>IF(Frumgögn!C18&gt;0,Frumgögn!C18,"")</f>
        <v>299891</v>
      </c>
      <c r="I15" s="12">
        <f>IF(Frumgögn!F18&gt;0,Frumgögn!F18,"")</f>
        <v>11516</v>
      </c>
      <c r="J15" s="13">
        <f>IF(Frumgögn!I18&gt;0,Frumgögn!I18,"")</f>
        <v>3.840061889153059E-2</v>
      </c>
      <c r="N15" s="1">
        <f>IF(Frumgögn!B18&gt;0,Frumgögn!B18,"")</f>
        <v>2006</v>
      </c>
      <c r="O15" s="1">
        <f>IF(Frumgögn!C18&lt;&gt;"",Frumgögn!C18/Frumgögn!$C$10*100,"")</f>
        <v>110.09982340912178</v>
      </c>
      <c r="P15" s="1">
        <f>IF(Frumgögn!F18&lt;&gt;"",Frumgögn!F18/Frumgögn!$F$10*100,"")</f>
        <v>115.78524029760709</v>
      </c>
    </row>
    <row r="16" spans="1:26" x14ac:dyDescent="0.25">
      <c r="A16" s="1">
        <f>IF(Frumgögn!B24&gt;0,Frumgögn!B24,"")</f>
        <v>2012</v>
      </c>
      <c r="B16" s="12">
        <f>IF(Frumgögn!G24&gt;0,Frumgögn!G24,"")</f>
        <v>5390</v>
      </c>
      <c r="C16" s="12">
        <f>IF(Frumgögn!H24&gt;0,Frumgögn!H24,"")</f>
        <v>4823</v>
      </c>
      <c r="D16" s="12">
        <f>IF(Frumgögn!F24&gt;0,Frumgögn!F24,"")</f>
        <v>10213</v>
      </c>
      <c r="G16" s="1">
        <f>IF(Frumgögn!B19&gt;0,Frumgögn!B19,"")</f>
        <v>2007</v>
      </c>
      <c r="H16" s="12">
        <f>IF(Frumgögn!C19&gt;0,Frumgögn!C19,"")</f>
        <v>307672</v>
      </c>
      <c r="I16" s="12">
        <f>IF(Frumgögn!F19&gt;0,Frumgögn!F19,"")</f>
        <v>13185</v>
      </c>
      <c r="J16" s="13">
        <f>IF(Frumgögn!I19&gt;0,Frumgögn!I19,"")</f>
        <v>4.2854078369172363E-2</v>
      </c>
      <c r="N16" s="1">
        <f>IF(Frumgögn!B19&gt;0,Frumgögn!B19,"")</f>
        <v>2007</v>
      </c>
      <c r="O16" s="1">
        <f>IF(Frumgögn!C19&lt;&gt;"",Frumgögn!C19/Frumgögn!$C$10*100,"")</f>
        <v>112.95648374886649</v>
      </c>
      <c r="P16" s="1">
        <f>IF(Frumgögn!F19&lt;&gt;"",Frumgögn!F19/Frumgögn!$F$10*100,"")</f>
        <v>132.56585562034988</v>
      </c>
    </row>
    <row r="17" spans="1:16" x14ac:dyDescent="0.25">
      <c r="A17" s="1">
        <f>IF(Frumgögn!B25&gt;0,Frumgögn!B25,"")</f>
        <v>2013</v>
      </c>
      <c r="B17" s="12">
        <f>IF(Frumgögn!G25&gt;0,Frumgögn!G25,"")</f>
        <v>5425</v>
      </c>
      <c r="C17" s="12">
        <f>IF(Frumgögn!H25&gt;0,Frumgögn!H25,"")</f>
        <v>4843</v>
      </c>
      <c r="D17" s="12">
        <f>IF(Frumgögn!F25&gt;0,Frumgögn!F25,"")</f>
        <v>10268</v>
      </c>
      <c r="G17" s="1">
        <f>IF(Frumgögn!B20&gt;0,Frumgögn!B20,"")</f>
        <v>2008</v>
      </c>
      <c r="H17" s="12">
        <f>IF(Frumgögn!C20&gt;0,Frumgögn!C20,"")</f>
        <v>315459</v>
      </c>
      <c r="I17" s="12">
        <f>IF(Frumgögn!F20&gt;0,Frumgögn!F20,"")</f>
        <v>11877</v>
      </c>
      <c r="J17" s="13">
        <f>IF(Frumgögn!I20&gt;0,Frumgögn!I20,"")</f>
        <v>3.7649900620999877E-2</v>
      </c>
      <c r="N17" s="1">
        <f>IF(Frumgögn!B20&gt;0,Frumgögn!B20,"")</f>
        <v>2008</v>
      </c>
      <c r="O17" s="1">
        <f>IF(Frumgögn!C20&lt;&gt;"",Frumgögn!C20/Frumgögn!$C$10*100,"")</f>
        <v>115.81534688542887</v>
      </c>
      <c r="P17" s="1">
        <f>IF(Frumgögn!F20&lt;&gt;"",Frumgögn!F20/Frumgögn!$F$10*100,"")</f>
        <v>119.41484013673841</v>
      </c>
    </row>
    <row r="18" spans="1:16" x14ac:dyDescent="0.25">
      <c r="A18" s="1">
        <f>IF(Frumgögn!B26&gt;0,Frumgögn!B26,"")</f>
        <v>2014</v>
      </c>
      <c r="B18" s="12">
        <f>IF(Frumgögn!G26&gt;0,Frumgögn!G26,"")</f>
        <v>5456</v>
      </c>
      <c r="C18" s="12">
        <f>IF(Frumgögn!H26&gt;0,Frumgögn!H26,"")</f>
        <v>4901</v>
      </c>
      <c r="D18" s="12">
        <f>IF(Frumgögn!F26&gt;0,Frumgögn!F26,"")</f>
        <v>10357</v>
      </c>
      <c r="G18" s="1">
        <f>IF(Frumgögn!B21&gt;0,Frumgögn!B21,"")</f>
        <v>2009</v>
      </c>
      <c r="H18" s="12">
        <f>IF(Frumgögn!C21&gt;0,Frumgögn!C21,"")</f>
        <v>319368</v>
      </c>
      <c r="I18" s="12">
        <f>IF(Frumgögn!F21&gt;0,Frumgögn!F21,"")</f>
        <v>10737</v>
      </c>
      <c r="J18" s="13">
        <f>IF(Frumgögn!I21&gt;0,Frumgögn!I21,"")</f>
        <v>3.3619523559029085E-2</v>
      </c>
      <c r="N18" s="1">
        <f>IF(Frumgögn!B21&gt;0,Frumgögn!B21,"")</f>
        <v>2009</v>
      </c>
      <c r="O18" s="1">
        <f>IF(Frumgögn!C21&lt;&gt;"",Frumgögn!C21/Frumgögn!$C$10*100,"")</f>
        <v>117.25046901215576</v>
      </c>
      <c r="P18" s="1">
        <f>IF(Frumgögn!F21&lt;&gt;"",Frumgögn!F21/Frumgögn!$F$10*100,"")</f>
        <v>107.95294590790267</v>
      </c>
    </row>
    <row r="19" spans="1:16" x14ac:dyDescent="0.25">
      <c r="A19" s="1">
        <f>IF(Frumgögn!B27&gt;0,Frumgögn!B27,"")</f>
        <v>2015</v>
      </c>
      <c r="B19" s="12">
        <f>IF(Frumgögn!G27&gt;0,Frumgögn!G27,"")</f>
        <v>5441</v>
      </c>
      <c r="C19" s="12">
        <f>IF(Frumgögn!H27&gt;0,Frumgögn!H27,"")</f>
        <v>4905</v>
      </c>
      <c r="D19" s="12">
        <f>IF(Frumgögn!F27&gt;0,Frumgögn!F27,"")</f>
        <v>10346</v>
      </c>
      <c r="G19" s="1">
        <f>IF(Frumgögn!B22&gt;0,Frumgögn!B22,"")</f>
        <v>2010</v>
      </c>
      <c r="H19" s="12">
        <f>IF(Frumgögn!C22&gt;0,Frumgögn!C22,"")</f>
        <v>317630</v>
      </c>
      <c r="I19" s="12">
        <f>IF(Frumgögn!F22&gt;0,Frumgögn!F22,"")</f>
        <v>10373</v>
      </c>
      <c r="J19" s="13">
        <f>IF(Frumgögn!I22&gt;0,Frumgögn!I22,"")</f>
        <v>3.265749456915279E-2</v>
      </c>
      <c r="N19" s="1">
        <f>IF(Frumgögn!B22&gt;0,Frumgögn!B22,"")</f>
        <v>2010</v>
      </c>
      <c r="O19" s="1">
        <f>IF(Frumgögn!C22&lt;&gt;"",Frumgögn!C22/Frumgögn!$C$10*100,"")</f>
        <v>116.61239220063074</v>
      </c>
      <c r="P19" s="1">
        <f>IF(Frumgögn!F22&lt;&gt;"",Frumgögn!F22/Frumgögn!$F$10*100,"")</f>
        <v>104.29318318922181</v>
      </c>
    </row>
    <row r="20" spans="1:16" x14ac:dyDescent="0.25">
      <c r="A20" s="1">
        <f>IF(Frumgögn!B28&gt;0,Frumgögn!B28,"")</f>
        <v>2016</v>
      </c>
      <c r="B20" s="12">
        <f>IF(Frumgögn!G28&gt;0,Frumgögn!G28,"")</f>
        <v>5412</v>
      </c>
      <c r="C20" s="12">
        <f>IF(Frumgögn!H28&gt;0,Frumgögn!H28,"")</f>
        <v>4869</v>
      </c>
      <c r="D20" s="12">
        <f>IF(Frumgögn!F28&gt;0,Frumgögn!F28,"")</f>
        <v>10281</v>
      </c>
      <c r="G20" s="1">
        <f>IF(Frumgögn!B23&gt;0,Frumgögn!B23,"")</f>
        <v>2011</v>
      </c>
      <c r="H20" s="12">
        <f>IF(Frumgögn!C23&gt;0,Frumgögn!C23,"")</f>
        <v>318452</v>
      </c>
      <c r="I20" s="12">
        <f>IF(Frumgögn!F23&gt;0,Frumgögn!F23,"")</f>
        <v>10187</v>
      </c>
      <c r="J20" s="13">
        <f>IF(Frumgögn!I23&gt;0,Frumgögn!I23,"")</f>
        <v>3.1989122379510883E-2</v>
      </c>
      <c r="N20" s="1">
        <f>IF(Frumgögn!B23&gt;0,Frumgögn!B23,"")</f>
        <v>2011</v>
      </c>
      <c r="O20" s="1">
        <f>IF(Frumgögn!C23&lt;&gt;"",Frumgögn!C23/Frumgögn!$C$10*100,"")</f>
        <v>116.91417536465465</v>
      </c>
      <c r="P20" s="1">
        <f>IF(Frumgögn!F23&lt;&gt;"",Frumgögn!F23/Frumgögn!$F$10*100,"")</f>
        <v>102.42308465714859</v>
      </c>
    </row>
    <row r="21" spans="1:16" x14ac:dyDescent="0.25">
      <c r="A21" s="1">
        <f>IF(Frumgögn!B29&gt;0,Frumgögn!B29,"")</f>
        <v>2017</v>
      </c>
      <c r="B21" s="12">
        <f>IF(Frumgögn!G29&gt;0,Frumgögn!G29,"")</f>
        <v>5434</v>
      </c>
      <c r="C21" s="12">
        <f>IF(Frumgögn!H29&gt;0,Frumgögn!H29,"")</f>
        <v>4876</v>
      </c>
      <c r="D21" s="12">
        <f>IF(Frumgögn!F29&gt;0,Frumgögn!F29,"")</f>
        <v>10310</v>
      </c>
      <c r="G21" s="1">
        <f>IF(Frumgögn!B24&gt;0,Frumgögn!B24,"")</f>
        <v>2012</v>
      </c>
      <c r="H21" s="12">
        <f>IF(Frumgögn!C24&gt;0,Frumgögn!C24,"")</f>
        <v>319575</v>
      </c>
      <c r="I21" s="12">
        <f>IF(Frumgögn!F24&gt;0,Frumgögn!F24,"")</f>
        <v>10213</v>
      </c>
      <c r="J21" s="13">
        <f>IF(Frumgögn!I24&gt;0,Frumgögn!I24,"")</f>
        <v>3.1958069310803409E-2</v>
      </c>
      <c r="N21" s="1">
        <f>IF(Frumgögn!B24&gt;0,Frumgögn!B24,"")</f>
        <v>2012</v>
      </c>
      <c r="O21" s="1">
        <f>IF(Frumgögn!C24&lt;&gt;"",Frumgögn!C24/Frumgögn!$C$10*100,"")</f>
        <v>117.32646550236616</v>
      </c>
      <c r="P21" s="1">
        <f>IF(Frumgögn!F24&lt;&gt;"",Frumgögn!F24/Frumgögn!$F$10*100,"")</f>
        <v>102.68449627991151</v>
      </c>
    </row>
    <row r="22" spans="1:16" x14ac:dyDescent="0.25">
      <c r="A22" s="1">
        <f>IF(Frumgögn!B30&gt;0,Frumgögn!B30,"")</f>
        <v>2018</v>
      </c>
      <c r="B22" s="12">
        <f>IF(Frumgögn!G30&gt;0,Frumgögn!G30,"")</f>
        <v>5490</v>
      </c>
      <c r="C22" s="12">
        <f>IF(Frumgögn!H30&gt;0,Frumgögn!H30,"")</f>
        <v>4995</v>
      </c>
      <c r="D22" s="12">
        <f>IF(Frumgögn!F30&gt;0,Frumgögn!F30,"")</f>
        <v>10485</v>
      </c>
      <c r="G22" s="1">
        <f>IF(Frumgögn!B25&gt;0,Frumgögn!B25,"")</f>
        <v>2013</v>
      </c>
      <c r="H22" s="12">
        <f>IF(Frumgögn!C25&gt;0,Frumgögn!C25,"")</f>
        <v>321857</v>
      </c>
      <c r="I22" s="12">
        <f>IF(Frumgögn!F25&gt;0,Frumgögn!F25,"")</f>
        <v>10268</v>
      </c>
      <c r="J22" s="13">
        <f>IF(Frumgögn!I25&gt;0,Frumgögn!I25,"")</f>
        <v>3.1902366578946552E-2</v>
      </c>
      <c r="N22" s="1">
        <f>IF(Frumgögn!B25&gt;0,Frumgögn!B25,"")</f>
        <v>2013</v>
      </c>
      <c r="O22" s="1">
        <f>IF(Frumgögn!C25&lt;&gt;"",Frumgögn!C25/Frumgögn!$C$10*100,"")</f>
        <v>118.16426255869537</v>
      </c>
      <c r="P22" s="1">
        <f>IF(Frumgögn!F25&lt;&gt;"",Frumgögn!F25/Frumgögn!$F$10*100,"")</f>
        <v>103.23748240498693</v>
      </c>
    </row>
    <row r="23" spans="1:16" x14ac:dyDescent="0.25">
      <c r="A23" s="1">
        <f>IF(Frumgögn!B31&gt;0,Frumgögn!B31,"")</f>
        <v>2019</v>
      </c>
      <c r="B23" s="12">
        <f>IF(Frumgögn!G31&gt;0,Frumgögn!G31,"")</f>
        <v>5590</v>
      </c>
      <c r="C23" s="12">
        <f>IF(Frumgögn!H31&gt;0,Frumgögn!H31,"")</f>
        <v>5080</v>
      </c>
      <c r="D23" s="12">
        <f>IF(Frumgögn!F31&gt;0,Frumgögn!F31,"")</f>
        <v>10670</v>
      </c>
      <c r="G23" s="1">
        <f>IF(Frumgögn!B26&gt;0,Frumgögn!B26,"")</f>
        <v>2014</v>
      </c>
      <c r="H23" s="12">
        <f>IF(Frumgögn!C26&gt;0,Frumgögn!C26,"")</f>
        <v>325671</v>
      </c>
      <c r="I23" s="12">
        <f>IF(Frumgögn!F26&gt;0,Frumgögn!F26,"")</f>
        <v>10357</v>
      </c>
      <c r="J23" s="13">
        <f>IF(Frumgögn!I26&gt;0,Frumgögn!I26,"")</f>
        <v>3.1802033340395677E-2</v>
      </c>
      <c r="N23" s="1">
        <f>IF(Frumgögn!B26&gt;0,Frumgögn!B26,"")</f>
        <v>2014</v>
      </c>
      <c r="O23" s="1">
        <f>IF(Frumgögn!C26&lt;&gt;"",Frumgögn!C26/Frumgögn!$C$10*100,"")</f>
        <v>119.56450706914212</v>
      </c>
      <c r="P23" s="1">
        <f>IF(Frumgögn!F26&lt;&gt;"",Frumgögn!F26/Frumgögn!$F$10*100,"")</f>
        <v>104.13231449829077</v>
      </c>
    </row>
    <row r="24" spans="1:16" x14ac:dyDescent="0.25">
      <c r="A24" s="1">
        <f>IF(Frumgögn!B32&gt;0,Frumgögn!B32,"")</f>
        <v>2020</v>
      </c>
      <c r="B24" s="12">
        <f>IF(Frumgögn!G32&gt;0,Frumgögn!G32,"")</f>
        <v>5649</v>
      </c>
      <c r="C24" s="12">
        <f>IF(Frumgögn!H32&gt;0,Frumgögn!H32,"")</f>
        <v>5090</v>
      </c>
      <c r="D24" s="12">
        <f>IF(Frumgögn!F32&gt;0,Frumgögn!F32,"")</f>
        <v>10739</v>
      </c>
      <c r="G24" s="1">
        <f>IF(Frumgögn!B27&gt;0,Frumgögn!B27,"")</f>
        <v>2015</v>
      </c>
      <c r="H24" s="12">
        <f>IF(Frumgögn!C27&gt;0,Frumgögn!C27,"")</f>
        <v>329100</v>
      </c>
      <c r="I24" s="12">
        <f>IF(Frumgögn!F27&gt;0,Frumgögn!F27,"")</f>
        <v>10346</v>
      </c>
      <c r="J24" s="13">
        <f>IF(Frumgögn!I27&gt;0,Frumgögn!I27,"")</f>
        <v>3.1437253114554843E-2</v>
      </c>
      <c r="N24" s="1">
        <f>IF(Frumgögn!B27&gt;0,Frumgögn!B27,"")</f>
        <v>2015</v>
      </c>
      <c r="O24" s="1">
        <f>IF(Frumgögn!C27&lt;&gt;"",Frumgögn!C27/Frumgögn!$C$10*100,"")</f>
        <v>120.82340545045361</v>
      </c>
      <c r="P24" s="1">
        <f>IF(Frumgögn!F27&lt;&gt;"",Frumgögn!F27/Frumgögn!$F$10*100,"")</f>
        <v>104.0217172732757</v>
      </c>
    </row>
    <row r="25" spans="1:16" x14ac:dyDescent="0.25">
      <c r="A25" s="1">
        <f>IF(Frumgögn!B33&gt;0,Frumgögn!B33,"")</f>
        <v>2021</v>
      </c>
      <c r="B25" s="12">
        <f>IF(Frumgögn!G33&gt;0,Frumgögn!G33,"")</f>
        <v>5706</v>
      </c>
      <c r="C25" s="12">
        <f>IF(Frumgögn!H33&gt;0,Frumgögn!H33,"")</f>
        <v>5144</v>
      </c>
      <c r="D25" s="12">
        <f>IF(Frumgögn!F33&gt;0,Frumgögn!F33,"")</f>
        <v>10850</v>
      </c>
      <c r="G25" s="1">
        <f>IF(Frumgögn!B28&gt;0,Frumgögn!B28,"")</f>
        <v>2016</v>
      </c>
      <c r="H25" s="12">
        <f>IF(Frumgögn!C28&gt;0,Frumgögn!C28,"")</f>
        <v>332529</v>
      </c>
      <c r="I25" s="12">
        <f>IF(Frumgögn!F28&gt;0,Frumgögn!F28,"")</f>
        <v>10281</v>
      </c>
      <c r="J25" s="13">
        <f>IF(Frumgögn!I28&gt;0,Frumgögn!I28,"")</f>
        <v>3.0917604178883645E-2</v>
      </c>
      <c r="N25" s="1">
        <f>IF(Frumgögn!B28&gt;0,Frumgögn!B28,"")</f>
        <v>2016</v>
      </c>
      <c r="O25" s="1">
        <f>IF(Frumgögn!C28&lt;&gt;"",Frumgögn!C28/Frumgögn!$C$10*100,"")</f>
        <v>122.08230383176506</v>
      </c>
      <c r="P25" s="1">
        <f>IF(Frumgögn!F28&lt;&gt;"",Frumgögn!F28/Frumgögn!$F$10*100,"")</f>
        <v>103.3681882163684</v>
      </c>
    </row>
    <row r="26" spans="1:16" x14ac:dyDescent="0.25">
      <c r="A26" s="1">
        <f>IF(Frumgögn!B34&gt;0,Frumgögn!B34,"")</f>
        <v>2022</v>
      </c>
      <c r="B26" s="12">
        <f>IF(Frumgögn!G34&gt;0,Frumgögn!G34,"")</f>
        <v>5836</v>
      </c>
      <c r="C26" s="12">
        <f>IF(Frumgögn!H34&gt;0,Frumgögn!H34,"")</f>
        <v>5195</v>
      </c>
      <c r="D26" s="12">
        <f>IF(Frumgögn!F34&gt;0,Frumgögn!F34,"")</f>
        <v>11031</v>
      </c>
      <c r="G26" s="1">
        <f>IF(Frumgögn!B29&gt;0,Frumgögn!B29,"")</f>
        <v>2017</v>
      </c>
      <c r="H26" s="12">
        <f>IF(Frumgögn!C29&gt;0,Frumgögn!C29,"")</f>
        <v>338349</v>
      </c>
      <c r="I26" s="12">
        <f>IF(Frumgögn!F29&gt;0,Frumgögn!F29,"")</f>
        <v>10310</v>
      </c>
      <c r="J26" s="13">
        <f>IF(Frumgögn!I29&gt;0,Frumgögn!I29,"")</f>
        <v>3.0471495408586992E-2</v>
      </c>
      <c r="N26" s="1">
        <f>IF(Frumgögn!B29&gt;0,Frumgögn!B29,"")</f>
        <v>2017</v>
      </c>
      <c r="O26" s="1">
        <f>IF(Frumgögn!C29&lt;&gt;"",Frumgögn!C29/Frumgögn!$C$10*100,"")</f>
        <v>124.21901674492715</v>
      </c>
      <c r="P26" s="1">
        <f>IF(Frumgögn!F29&lt;&gt;"",Frumgögn!F29/Frumgögn!$F$10*100,"")</f>
        <v>103.65976271868087</v>
      </c>
    </row>
    <row r="27" spans="1:16" x14ac:dyDescent="0.25">
      <c r="A27" s="1" t="str">
        <f>IF(Frumgögn!B35&gt;0,Frumgögn!B35,"")</f>
        <v/>
      </c>
      <c r="B27" s="12" t="str">
        <f>IF(Frumgögn!G35&gt;0,Frumgögn!G35,"")</f>
        <v/>
      </c>
      <c r="C27" s="12" t="str">
        <f>IF(Frumgögn!H35&gt;0,Frumgögn!H35,"")</f>
        <v/>
      </c>
      <c r="D27" s="12" t="str">
        <f>IF(Frumgögn!F35&gt;0,Frumgögn!F35,"")</f>
        <v/>
      </c>
      <c r="G27" s="1">
        <f>IF(Frumgögn!B30&gt;0,Frumgögn!B30,"")</f>
        <v>2018</v>
      </c>
      <c r="H27" s="12">
        <f>IF(Frumgögn!C30&gt;0,Frumgögn!C30,"")</f>
        <v>348450</v>
      </c>
      <c r="I27" s="12">
        <f>IF(Frumgögn!F30&gt;0,Frumgögn!F30,"")</f>
        <v>10485</v>
      </c>
      <c r="J27" s="13">
        <f>IF(Frumgögn!I30&gt;0,Frumgögn!I30,"")</f>
        <v>3.0090400344382266E-2</v>
      </c>
      <c r="N27" s="1">
        <f>IF(Frumgögn!B30&gt;0,Frumgögn!B30,"")</f>
        <v>2018</v>
      </c>
      <c r="O27" s="1">
        <f>IF(Frumgögn!C30&lt;&gt;"",Frumgögn!C30/Frumgögn!$C$10*100,"")</f>
        <v>127.92742518751308</v>
      </c>
      <c r="P27" s="1">
        <f>IF(Frumgögn!F30&lt;&gt;"",Frumgögn!F30/Frumgögn!$F$10*100,"")</f>
        <v>105.419264025739</v>
      </c>
    </row>
    <row r="28" spans="1:16" x14ac:dyDescent="0.25">
      <c r="A28" s="1" t="str">
        <f>IF(Frumgögn!B36&gt;0,Frumgögn!B36,"")</f>
        <v/>
      </c>
      <c r="B28" s="12" t="str">
        <f>IF(Frumgögn!G36&gt;0,Frumgögn!G36,"")</f>
        <v/>
      </c>
      <c r="C28" s="12" t="str">
        <f>IF(Frumgögn!H36&gt;0,Frumgögn!H36,"")</f>
        <v/>
      </c>
      <c r="D28" s="12" t="str">
        <f>IF(Frumgögn!F36&gt;0,Frumgögn!F36,"")</f>
        <v/>
      </c>
      <c r="G28" s="1">
        <f>IF(Frumgögn!B31&gt;0,Frumgögn!B31,"")</f>
        <v>2019</v>
      </c>
      <c r="H28" s="12">
        <f>IF(Frumgögn!C31&gt;0,Frumgögn!C31,"")</f>
        <v>356991</v>
      </c>
      <c r="I28" s="12">
        <f>IF(Frumgögn!F31&gt;0,Frumgögn!F31,"")</f>
        <v>10670</v>
      </c>
      <c r="J28" s="13">
        <f>IF(Frumgögn!I31&gt;0,Frumgögn!I31,"")</f>
        <v>2.988870867893028E-2</v>
      </c>
      <c r="N28" s="1">
        <f>IF(Frumgögn!B31&gt;0,Frumgögn!B31,"")</f>
        <v>2019</v>
      </c>
      <c r="O28" s="1">
        <f>IF(Frumgögn!C31&lt;&gt;"",Frumgögn!C31/Frumgögn!$C$10*100,"")</f>
        <v>131.06310645749889</v>
      </c>
      <c r="P28" s="1">
        <f>IF(Frumgögn!F31&lt;&gt;"",Frumgögn!F31/Frumgögn!$F$10*100,"")</f>
        <v>107.27930826462899</v>
      </c>
    </row>
    <row r="29" spans="1:16" x14ac:dyDescent="0.25">
      <c r="A29" s="1" t="str">
        <f>IF(Frumgögn!B37&gt;0,Frumgögn!B37,"")</f>
        <v/>
      </c>
      <c r="B29" s="12" t="str">
        <f>IF(Frumgögn!G37&gt;0,Frumgögn!G37,"")</f>
        <v/>
      </c>
      <c r="C29" s="12" t="str">
        <f>IF(Frumgögn!H37&gt;0,Frumgögn!H37,"")</f>
        <v/>
      </c>
      <c r="D29" s="12" t="str">
        <f>IF(Frumgögn!F37&gt;0,Frumgögn!F37,"")</f>
        <v/>
      </c>
      <c r="G29" s="1">
        <f>IF(Frumgögn!B32&gt;0,Frumgögn!B32,"")</f>
        <v>2020</v>
      </c>
      <c r="H29" s="12">
        <f>IF(Frumgögn!C32&gt;0,Frumgögn!C32,"")</f>
        <v>364134</v>
      </c>
      <c r="I29" s="12">
        <f>IF(Frumgögn!F32&gt;0,Frumgögn!F32,"")</f>
        <v>10739</v>
      </c>
      <c r="J29" s="13">
        <f>IF(Frumgögn!I32&gt;0,Frumgögn!I32,"")</f>
        <v>2.9491890348058682E-2</v>
      </c>
      <c r="N29" s="1">
        <f>IF(Frumgögn!B32&gt;0,Frumgögn!B32,"")</f>
        <v>2020</v>
      </c>
      <c r="O29" s="1">
        <f>IF(Frumgögn!C32&lt;&gt;"",Frumgögn!C32/Frumgögn!$C$10*100,"")</f>
        <v>133.68553606896222</v>
      </c>
      <c r="P29" s="1">
        <f>IF(Frumgögn!F32&lt;&gt;"",Frumgögn!F32/Frumgögn!$F$10*100,"")</f>
        <v>107.97305449426906</v>
      </c>
    </row>
    <row r="30" spans="1:16" x14ac:dyDescent="0.25">
      <c r="A30" s="1" t="str">
        <f>IF(Frumgögn!B38&gt;0,Frumgögn!B38,"")</f>
        <v/>
      </c>
      <c r="B30" s="12" t="str">
        <f>IF(Frumgögn!G38&gt;0,Frumgögn!G38,"")</f>
        <v/>
      </c>
      <c r="C30" s="12" t="str">
        <f>IF(Frumgögn!H38&gt;0,Frumgögn!H38,"")</f>
        <v/>
      </c>
      <c r="D30" s="12" t="str">
        <f>IF(Frumgögn!F38&gt;0,Frumgögn!F38,"")</f>
        <v/>
      </c>
      <c r="G30" s="1">
        <f>IF(Frumgögn!B33&gt;0,Frumgögn!B33,"")</f>
        <v>2021</v>
      </c>
      <c r="H30" s="12">
        <f>IF(Frumgögn!C33&gt;0,Frumgögn!C33,"")</f>
        <v>368792</v>
      </c>
      <c r="I30" s="12">
        <f>IF(Frumgögn!F33&gt;0,Frumgögn!F33,"")</f>
        <v>10850</v>
      </c>
      <c r="J30" s="13">
        <f>IF(Frumgögn!I33&gt;0,Frumgögn!I33,"")</f>
        <v>2.9420377882383567E-2</v>
      </c>
      <c r="N30" s="1">
        <f>IF(Frumgögn!B33&gt;0,Frumgögn!B33,"")</f>
        <v>2021</v>
      </c>
      <c r="O30" s="1">
        <f>IF(Frumgögn!C33&lt;&gt;"",Frumgögn!C33/Frumgögn!$C$10*100,"")</f>
        <v>135.3956406650978</v>
      </c>
      <c r="P30" s="1">
        <f>IF(Frumgögn!F33&lt;&gt;"",Frumgögn!F33/Frumgögn!$F$10*100,"")</f>
        <v>109.08908103760307</v>
      </c>
    </row>
    <row r="31" spans="1:16" x14ac:dyDescent="0.25">
      <c r="A31" s="1" t="str">
        <f>IF(Frumgögn!B39&gt;0,Frumgögn!B39,"")</f>
        <v/>
      </c>
      <c r="B31" s="12" t="str">
        <f>IF(Frumgögn!G39&gt;0,Frumgögn!G39,"")</f>
        <v/>
      </c>
      <c r="C31" s="12" t="str">
        <f>IF(Frumgögn!H39&gt;0,Frumgögn!H39,"")</f>
        <v/>
      </c>
      <c r="D31" s="12" t="str">
        <f>IF(Frumgögn!F39&gt;0,Frumgögn!F39,"")</f>
        <v/>
      </c>
      <c r="G31" s="1">
        <f>IF(Frumgögn!B34&gt;0,Frumgögn!B34,"")</f>
        <v>2022</v>
      </c>
      <c r="H31" s="12">
        <f>IF(Frumgögn!C34&gt;0,Frumgögn!C34,"")</f>
        <v>376248</v>
      </c>
      <c r="I31" s="12">
        <f>IF(Frumgögn!F34&gt;0,Frumgögn!F34,"")</f>
        <v>11031</v>
      </c>
      <c r="J31" s="13">
        <f t="shared" ref="J31:J39" si="0">IFERROR(I31/H31,"")</f>
        <v>2.9318428270715059E-2</v>
      </c>
      <c r="N31" s="1">
        <f>IF(Frumgögn!B34&gt;0,Frumgögn!B34,"")</f>
        <v>2022</v>
      </c>
      <c r="O31" s="1">
        <f>IF(Frumgögn!C34&lt;&gt;"",Frumgögn!C34/Frumgögn!$C$10*100,"")</f>
        <v>138.13298284388412</v>
      </c>
      <c r="P31" s="1">
        <f>IF(Frumgögn!F34&lt;&gt;"",Frumgögn!F34/Frumgögn!$F$10*100,"")</f>
        <v>110.90890810376031</v>
      </c>
    </row>
    <row r="32" spans="1:16" x14ac:dyDescent="0.25">
      <c r="A32" s="1" t="str">
        <f>IF(Frumgögn!B40&gt;0,Frumgögn!B40,"")</f>
        <v/>
      </c>
      <c r="B32" s="12" t="str">
        <f>IF(Frumgögn!G40&gt;0,Frumgögn!G40,"")</f>
        <v/>
      </c>
      <c r="C32" s="12" t="str">
        <f>IF(Frumgögn!H40&gt;0,Frumgögn!H40,"")</f>
        <v/>
      </c>
      <c r="D32" s="12" t="str">
        <f>IF(Frumgögn!F40&gt;0,Frumgögn!F40,"")</f>
        <v/>
      </c>
      <c r="G32" s="1" t="str">
        <f>IF(Frumgögn!B35&gt;0,Frumgögn!B35,"")</f>
        <v/>
      </c>
      <c r="H32" s="12" t="str">
        <f>IF(Frumgögn!C35&gt;0,Frumgögn!C35,"")</f>
        <v/>
      </c>
      <c r="I32" s="12" t="str">
        <f>IF(Frumgögn!F35&gt;0,Frumgögn!F35,"")</f>
        <v/>
      </c>
      <c r="J32" s="13" t="str">
        <f>IFERROR(I32/H32,"")</f>
        <v/>
      </c>
      <c r="N32" s="1" t="str">
        <f>IF(Frumgögn!B35&gt;0,Frumgögn!B35,"")</f>
        <v/>
      </c>
      <c r="O32" s="1" t="str">
        <f>IF(Frumgögn!C35&lt;&gt;"",Frumgögn!C35/Frumgögn!$C$10*100,"")</f>
        <v/>
      </c>
      <c r="P32" s="1" t="str">
        <f>IF(Frumgögn!F35&lt;&gt;"",Frumgögn!F35/Frumgögn!$F$10*100,"")</f>
        <v/>
      </c>
    </row>
    <row r="33" spans="1:16" x14ac:dyDescent="0.25">
      <c r="A33" s="1" t="str">
        <f>IF(Frumgögn!B41&gt;0,Frumgögn!B41,"")</f>
        <v/>
      </c>
      <c r="B33" s="12" t="str">
        <f>IF(Frumgögn!G41&gt;0,Frumgögn!G41,"")</f>
        <v/>
      </c>
      <c r="C33" s="12" t="str">
        <f>IF(Frumgögn!H41&gt;0,Frumgögn!H41,"")</f>
        <v/>
      </c>
      <c r="D33" s="12" t="str">
        <f>IF(Frumgögn!F41&gt;0,Frumgögn!F41,"")</f>
        <v/>
      </c>
      <c r="G33" s="1" t="str">
        <f>IF(Frumgögn!B36&gt;0,Frumgögn!B36,"")</f>
        <v/>
      </c>
      <c r="H33" s="12" t="str">
        <f>IF(Frumgögn!C36&gt;0,Frumgögn!C36,"")</f>
        <v/>
      </c>
      <c r="I33" s="12" t="str">
        <f>IF(Frumgögn!F36&gt;0,Frumgögn!F36,"")</f>
        <v/>
      </c>
      <c r="J33" s="13" t="str">
        <f t="shared" si="0"/>
        <v/>
      </c>
      <c r="N33" s="1" t="str">
        <f>IF(Frumgögn!B36&gt;0,Frumgögn!B36,"")</f>
        <v/>
      </c>
      <c r="O33" s="1" t="str">
        <f>IF(Frumgögn!C36&lt;&gt;"",Frumgögn!C36/Frumgögn!$C$10*100,"")</f>
        <v/>
      </c>
      <c r="P33" s="1" t="str">
        <f>IF(Frumgögn!D36&lt;&gt;"",Frumgögn!D36/Frumgögn!$C$10*100,"")</f>
        <v/>
      </c>
    </row>
    <row r="34" spans="1:16" x14ac:dyDescent="0.25">
      <c r="A34" s="1" t="str">
        <f>IF(Frumgögn!B42&gt;0,Frumgögn!B42,"")</f>
        <v/>
      </c>
      <c r="B34" s="12" t="str">
        <f>IF(Frumgögn!G42&gt;0,Frumgögn!G42,"")</f>
        <v/>
      </c>
      <c r="C34" s="12" t="str">
        <f>IF(Frumgögn!H42&gt;0,Frumgögn!H42,"")</f>
        <v/>
      </c>
      <c r="D34" s="12" t="str">
        <f>IF(Frumgögn!F42&gt;0,Frumgögn!F42,"")</f>
        <v/>
      </c>
      <c r="G34" s="1" t="str">
        <f>IF(Frumgögn!B37&gt;0,Frumgögn!B37,"")</f>
        <v/>
      </c>
      <c r="H34" s="12" t="str">
        <f>IF(Frumgögn!C37&gt;0,Frumgögn!C37,"")</f>
        <v/>
      </c>
      <c r="I34" s="12" t="str">
        <f>IF(Frumgögn!F37&gt;0,Frumgögn!F37,"")</f>
        <v/>
      </c>
      <c r="J34" s="13" t="str">
        <f t="shared" si="0"/>
        <v/>
      </c>
      <c r="N34" s="1" t="str">
        <f>IF(Frumgögn!B37&gt;0,Frumgögn!B37,"")</f>
        <v/>
      </c>
      <c r="O34" s="1" t="str">
        <f>IF(Frumgögn!C37&lt;&gt;"",Frumgögn!C37/Frumgögn!$C$10*100,"")</f>
        <v/>
      </c>
      <c r="P34" s="1" t="str">
        <f>IF(Frumgögn!F37&lt;&gt;"",Frumgögn!F37/Frumgögn!$F$10*100,"")</f>
        <v/>
      </c>
    </row>
    <row r="35" spans="1:16" x14ac:dyDescent="0.25">
      <c r="A35" s="1" t="str">
        <f>IF(Frumgögn!B43&gt;0,Frumgögn!B43,"")</f>
        <v/>
      </c>
      <c r="B35" s="12" t="str">
        <f>IF(Frumgögn!G43&gt;0,Frumgögn!G43,"")</f>
        <v/>
      </c>
      <c r="C35" s="12" t="str">
        <f>IF(Frumgögn!H43&gt;0,Frumgögn!H43,"")</f>
        <v/>
      </c>
      <c r="D35" s="12" t="str">
        <f>IF(Frumgögn!F43&gt;0,Frumgögn!F43,"")</f>
        <v/>
      </c>
      <c r="G35" s="1" t="str">
        <f>IF(Frumgögn!B38&gt;0,Frumgögn!B38,"")</f>
        <v/>
      </c>
      <c r="H35" s="12" t="str">
        <f>IF(Frumgögn!C38&gt;0,Frumgögn!C38,"")</f>
        <v/>
      </c>
      <c r="I35" s="12" t="str">
        <f>IF(Frumgögn!F38&gt;0,Frumgögn!F38,"")</f>
        <v/>
      </c>
      <c r="J35" s="13" t="str">
        <f t="shared" si="0"/>
        <v/>
      </c>
      <c r="N35" s="1" t="str">
        <f>IF(Frumgögn!B38&gt;0,Frumgögn!B38,"")</f>
        <v/>
      </c>
      <c r="O35" s="1" t="str">
        <f>IF(Frumgögn!C38&lt;&gt;"",Frumgögn!C38/Frumgögn!$C$10*100,"")</f>
        <v/>
      </c>
      <c r="P35" s="1" t="str">
        <f>IF(Frumgögn!F38&lt;&gt;"",Frumgögn!F38/Frumgögn!$F$10*100,"")</f>
        <v/>
      </c>
    </row>
    <row r="36" spans="1:16" x14ac:dyDescent="0.25">
      <c r="A36" s="1" t="str">
        <f>IF(Frumgögn!B44&gt;0,Frumgögn!B44,"")</f>
        <v/>
      </c>
      <c r="B36" s="12" t="str">
        <f>IF(Frumgögn!G44&gt;0,Frumgögn!G44,"")</f>
        <v/>
      </c>
      <c r="C36" s="12" t="str">
        <f>IF(Frumgögn!H44&gt;0,Frumgögn!H44,"")</f>
        <v/>
      </c>
      <c r="D36" s="12" t="str">
        <f>IF(Frumgögn!F44&gt;0,Frumgögn!F44,"")</f>
        <v/>
      </c>
      <c r="G36" s="1" t="str">
        <f>IF(Frumgögn!B39&gt;0,Frumgögn!B39,"")</f>
        <v/>
      </c>
      <c r="H36" s="12" t="str">
        <f>IF(Frumgögn!C39&gt;0,Frumgögn!C39,"")</f>
        <v/>
      </c>
      <c r="I36" s="12" t="str">
        <f>IF(Frumgögn!F39&gt;0,Frumgögn!F39,"")</f>
        <v/>
      </c>
      <c r="J36" s="13" t="str">
        <f t="shared" si="0"/>
        <v/>
      </c>
      <c r="N36" s="1" t="str">
        <f>IF(Frumgögn!B39&gt;0,Frumgögn!B39,"")</f>
        <v/>
      </c>
      <c r="O36" s="1" t="str">
        <f>IF(Frumgögn!C39&lt;&gt;"",Frumgögn!C39/Frumgögn!$C$10*100,"")</f>
        <v/>
      </c>
      <c r="P36" s="1" t="str">
        <f>IF(Frumgögn!F39&lt;&gt;"",Frumgögn!F39/Frumgögn!$F$10*100,"")</f>
        <v/>
      </c>
    </row>
    <row r="37" spans="1:16" x14ac:dyDescent="0.25">
      <c r="A37" s="1" t="str">
        <f>IF(Frumgögn!B45&gt;0,Frumgögn!B45,"")</f>
        <v/>
      </c>
      <c r="B37" s="12" t="str">
        <f>IF(Frumgögn!G45&gt;0,Frumgögn!G45,"")</f>
        <v/>
      </c>
      <c r="C37" s="12" t="str">
        <f>IF(Frumgögn!H45&gt;0,Frumgögn!H45,"")</f>
        <v/>
      </c>
      <c r="D37" s="12" t="str">
        <f>IF(Frumgögn!F45&gt;0,Frumgögn!F45,"")</f>
        <v/>
      </c>
      <c r="G37" s="1" t="str">
        <f>IF(Frumgögn!B40&gt;0,Frumgögn!B40,"")</f>
        <v/>
      </c>
      <c r="H37" s="12" t="str">
        <f>IF(Frumgögn!C40&gt;0,Frumgögn!C40,"")</f>
        <v/>
      </c>
      <c r="I37" s="12" t="str">
        <f>IF(Frumgögn!F40&gt;0,Frumgögn!F40,"")</f>
        <v/>
      </c>
      <c r="J37" s="13" t="str">
        <f t="shared" si="0"/>
        <v/>
      </c>
      <c r="N37" s="1" t="str">
        <f>IF(Frumgögn!B40&gt;0,Frumgögn!B40,"")</f>
        <v/>
      </c>
      <c r="O37" s="1" t="str">
        <f>IF(Frumgögn!C40&lt;&gt;"",Frumgögn!C40/Frumgögn!$C$10*100,"")</f>
        <v/>
      </c>
      <c r="P37" s="1" t="str">
        <f>IF(Frumgögn!F40&lt;&gt;"",Frumgögn!F40/Frumgögn!$F$10*100,"")</f>
        <v/>
      </c>
    </row>
    <row r="38" spans="1:16" x14ac:dyDescent="0.25">
      <c r="A38" s="1" t="str">
        <f>IF(Frumgögn!B46&gt;0,Frumgögn!B46,"")</f>
        <v/>
      </c>
      <c r="B38" s="12" t="str">
        <f>IF(Frumgögn!G46&gt;0,Frumgögn!G46,"")</f>
        <v/>
      </c>
      <c r="C38" s="12" t="str">
        <f>IF(Frumgögn!H46&gt;0,Frumgögn!H46,"")</f>
        <v/>
      </c>
      <c r="D38" s="12" t="str">
        <f>IF(Frumgögn!F46&gt;0,Frumgögn!F46,"")</f>
        <v/>
      </c>
      <c r="G38" s="1" t="str">
        <f>IF(Frumgögn!B41&gt;0,Frumgögn!B41,"")</f>
        <v/>
      </c>
      <c r="H38" s="12" t="str">
        <f>IF(Frumgögn!C41&gt;0,Frumgögn!C41,"")</f>
        <v/>
      </c>
      <c r="I38" s="12" t="str">
        <f>IF(Frumgögn!F41&gt;0,Frumgögn!F41,"")</f>
        <v/>
      </c>
      <c r="J38" s="13" t="str">
        <f t="shared" si="0"/>
        <v/>
      </c>
      <c r="N38" s="1" t="str">
        <f>IF(Frumgögn!B41&gt;0,Frumgögn!B41,"")</f>
        <v/>
      </c>
      <c r="O38" s="1" t="str">
        <f>IF(Frumgögn!C41&lt;&gt;"",Frumgögn!C41/Frumgögn!$C$10*100,"")</f>
        <v/>
      </c>
      <c r="P38" s="1" t="str">
        <f>IF(Frumgögn!F41&lt;&gt;"",Frumgögn!F41/Frumgögn!$F$10*100,"")</f>
        <v/>
      </c>
    </row>
    <row r="39" spans="1:16" x14ac:dyDescent="0.25">
      <c r="A39" s="1" t="str">
        <f>IF(Frumgögn!B47&gt;0,Frumgögn!B47,"")</f>
        <v/>
      </c>
      <c r="B39" s="12" t="str">
        <f>IF(Frumgögn!G47&gt;0,Frumgögn!G47,"")</f>
        <v/>
      </c>
      <c r="C39" s="12" t="str">
        <f>IF(Frumgögn!H47&gt;0,Frumgögn!H47,"")</f>
        <v/>
      </c>
      <c r="D39" s="12" t="str">
        <f>IF(Frumgögn!F47&gt;0,Frumgögn!F47,"")</f>
        <v/>
      </c>
      <c r="G39" s="1" t="str">
        <f>IF(Frumgögn!B42&gt;0,Frumgögn!B42,"")</f>
        <v/>
      </c>
      <c r="H39" s="12" t="str">
        <f>IF(Frumgögn!C42&gt;0,Frumgögn!C42,"")</f>
        <v/>
      </c>
      <c r="I39" s="12" t="str">
        <f>IF(Frumgögn!F42&gt;0,Frumgögn!F42,"")</f>
        <v/>
      </c>
      <c r="J39" s="13" t="str">
        <f t="shared" si="0"/>
        <v/>
      </c>
      <c r="N39" s="1" t="str">
        <f>IF(Frumgögn!B42&gt;0,Frumgögn!B42,"")</f>
        <v/>
      </c>
      <c r="O39" s="1" t="str">
        <f>IF(Frumgögn!C42&lt;&gt;"",Frumgögn!C42/Frumgögn!$C$10*100,"")</f>
        <v/>
      </c>
      <c r="P39" s="1" t="str">
        <f>IF(Frumgögn!F42&lt;&gt;"",Frumgögn!F42/Frumgögn!$F$10*100,"")</f>
        <v/>
      </c>
    </row>
    <row r="40" spans="1:16" x14ac:dyDescent="0.25">
      <c r="N40" s="1" t="str">
        <f>IF(Frumgögn!B43&gt;0,Frumgögn!B43,"")</f>
        <v/>
      </c>
      <c r="O40" s="1" t="str">
        <f>IF(Frumgögn!C43&lt;&gt;"",Frumgögn!C43/Frumgögn!$C$10*100,"")</f>
        <v/>
      </c>
      <c r="P40" s="1" t="str">
        <f>IF(Frumgögn!F43&lt;&gt;"",Frumgögn!F43/Frumgögn!$F$10*100,"")</f>
        <v/>
      </c>
    </row>
    <row r="41" spans="1:16" x14ac:dyDescent="0.25">
      <c r="N41" s="1" t="str">
        <f>IF(Frumgögn!B44&gt;0,Frumgögn!B44,"")</f>
        <v/>
      </c>
      <c r="O41" s="1" t="str">
        <f>IF(Frumgögn!C44&lt;&gt;"",Frumgögn!C44/Frumgögn!$C$10*100,"")</f>
        <v/>
      </c>
      <c r="P41" s="1" t="str">
        <f>IF(Frumgögn!F44&lt;&gt;"",Frumgögn!F44/Frumgögn!$F$10*100,"")</f>
        <v/>
      </c>
    </row>
    <row r="42" spans="1:16" x14ac:dyDescent="0.25">
      <c r="N42" s="1" t="str">
        <f>IF(Frumgögn!B45&gt;0,Frumgögn!B45,"")</f>
        <v/>
      </c>
      <c r="O42" s="1" t="str">
        <f>IF(Frumgögn!C45&lt;&gt;"",Frumgögn!C45/Frumgögn!$C$10*100,"")</f>
        <v/>
      </c>
      <c r="P42" s="1" t="str">
        <f>IF(Frumgögn!F45&lt;&gt;"",Frumgögn!F45/Frumgögn!$F$10*100,"")</f>
        <v/>
      </c>
    </row>
    <row r="43" spans="1:16" x14ac:dyDescent="0.25">
      <c r="N43" s="1" t="str">
        <f>IF(Frumgögn!B46&gt;0,Frumgögn!B46,"")</f>
        <v/>
      </c>
      <c r="O43" s="1" t="str">
        <f>IF(Frumgögn!C46&lt;&gt;"",Frumgögn!C46/Frumgögn!$C$10*100,"")</f>
        <v/>
      </c>
      <c r="P43" s="1" t="str">
        <f>IF(Frumgögn!F46&lt;&gt;"",Frumgögn!F46/Frumgögn!$F$10*100,"")</f>
        <v/>
      </c>
    </row>
    <row r="44" spans="1:16" x14ac:dyDescent="0.25">
      <c r="N44" s="1" t="str">
        <f>IF(Frumgögn!B47&gt;0,Frumgögn!B47,"")</f>
        <v/>
      </c>
      <c r="O44" s="1" t="str">
        <f>IF(Frumgögn!C47&lt;&gt;"",Frumgögn!C47/Frumgögn!$C$10*100,"")</f>
        <v/>
      </c>
      <c r="P44" s="1" t="str">
        <f>IF(Frumgögn!F47&lt;&gt;"",Frumgögn!F47/Frumgögn!$F$10*100,"")</f>
        <v/>
      </c>
    </row>
    <row r="45" spans="1:16" x14ac:dyDescent="0.25">
      <c r="N45" s="1" t="str">
        <f>IF(Frumgögn!B48&gt;0,Frumgögn!B48,"")</f>
        <v/>
      </c>
      <c r="O45" s="1" t="str">
        <f>IF(Frumgögn!C48&lt;&gt;"",Frumgögn!C48/Frumgögn!$C$10*100,"")</f>
        <v/>
      </c>
      <c r="P45" s="1" t="str">
        <f>IF(Frumgögn!F48&lt;&gt;"",Frumgögn!F48/Frumgögn!$F$10*100,"")</f>
        <v/>
      </c>
    </row>
    <row r="46" spans="1:16" x14ac:dyDescent="0.25">
      <c r="N46" s="1" t="str">
        <f>IF(Frumgögn!B49&gt;0,Frumgögn!B49,"")</f>
        <v/>
      </c>
      <c r="O46" s="1" t="str">
        <f>IF(Frumgögn!C49&lt;&gt;"",Frumgögn!C49/Frumgögn!$C$10*100,"")</f>
        <v/>
      </c>
      <c r="P46" s="1" t="str">
        <f>IF(Frumgögn!F49&lt;&gt;"",Frumgögn!F49/Frumgögn!$F$10*100,"")</f>
        <v/>
      </c>
    </row>
    <row r="47" spans="1:16" x14ac:dyDescent="0.25">
      <c r="N47" s="1" t="str">
        <f>IF(Frumgögn!B50&gt;0,Frumgögn!B50,"")</f>
        <v/>
      </c>
      <c r="O47" s="1" t="str">
        <f>IF(Frumgögn!C50&lt;&gt;"",Frumgögn!C50/Frumgögn!$C$10*100,"")</f>
        <v/>
      </c>
      <c r="P47" s="1" t="str">
        <f>IF(Frumgögn!F50&lt;&gt;"",Frumgögn!F50/Frumgögn!$F$10*100,"")</f>
        <v/>
      </c>
    </row>
    <row r="48" spans="1:16" x14ac:dyDescent="0.25">
      <c r="N48" s="1" t="str">
        <f>IF(Frumgögn!B51&gt;0,Frumgögn!B51,"")</f>
        <v/>
      </c>
      <c r="O48" s="1" t="str">
        <f>IF(Frumgögn!C51&lt;&gt;"",Frumgögn!C51/Frumgögn!$C$10*100,"")</f>
        <v/>
      </c>
      <c r="P48" s="1" t="str">
        <f>IF(Frumgögn!F51&lt;&gt;"",Frumgögn!F51/Frumgögn!$F$10*100,"")</f>
        <v/>
      </c>
    </row>
    <row r="49" spans="14:16" x14ac:dyDescent="0.25">
      <c r="N49" s="1" t="str">
        <f>IF(Frumgögn!B52&gt;0,Frumgögn!B52,"")</f>
        <v/>
      </c>
      <c r="O49" s="1" t="str">
        <f>IF(Frumgögn!C52&lt;&gt;"",Frumgögn!C52/Frumgögn!$C$10*100,"")</f>
        <v/>
      </c>
      <c r="P49" s="1" t="str">
        <f>IF(Frumgögn!F52&lt;&gt;"",Frumgögn!F52/Frumgögn!$F$10*100,"")</f>
        <v/>
      </c>
    </row>
    <row r="50" spans="14:16" x14ac:dyDescent="0.25">
      <c r="N50" s="1" t="str">
        <f>IF(Frumgögn!B53&gt;0,Frumgögn!B53,"")</f>
        <v/>
      </c>
      <c r="P50" s="1" t="str">
        <f>IF(Frumgögn!F53&lt;&gt;"",Frumgögn!F53/Frumgögn!$F$10*100,"")</f>
        <v/>
      </c>
    </row>
    <row r="51" spans="14:16" x14ac:dyDescent="0.25">
      <c r="N51" s="1" t="str">
        <f>IF(Frumgögn!B54&gt;0,Frumgögn!B54,"")</f>
        <v/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Z150"/>
  <sheetViews>
    <sheetView zoomScaleNormal="100" workbookViewId="0">
      <selection activeCell="G39" sqref="G39"/>
    </sheetView>
  </sheetViews>
  <sheetFormatPr defaultColWidth="9.28515625" defaultRowHeight="15" x14ac:dyDescent="0.25"/>
  <cols>
    <col min="1" max="7" width="9.28515625" style="1"/>
    <col min="8" max="8" width="9.7109375" style="1" bestFit="1" customWidth="1"/>
    <col min="9" max="9" width="10.7109375" style="1" bestFit="1" customWidth="1"/>
    <col min="10" max="10" width="13.28515625" style="1" customWidth="1"/>
    <col min="11" max="16384" width="9.28515625" style="1"/>
  </cols>
  <sheetData>
    <row r="1" spans="1:26" s="4" customFormat="1" ht="21" x14ac:dyDescent="0.35">
      <c r="A1" s="21" t="str">
        <f>Frumgögn!A1</f>
        <v>1.1.1 - Íbúafjöldi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D3" s="3"/>
      <c r="E3" s="3"/>
      <c r="K3" s="3"/>
      <c r="L3" s="3"/>
      <c r="M3" s="3"/>
    </row>
    <row r="4" spans="1:26" x14ac:dyDescent="0.25">
      <c r="A4" s="17" t="s">
        <v>15</v>
      </c>
      <c r="G4" s="17" t="s">
        <v>21</v>
      </c>
      <c r="N4" s="3" t="s">
        <v>27</v>
      </c>
      <c r="S4" s="3" t="s">
        <v>32</v>
      </c>
    </row>
    <row r="5" spans="1:26" ht="15" customHeight="1" x14ac:dyDescent="0.25">
      <c r="A5" s="3" t="s">
        <v>16</v>
      </c>
      <c r="G5" s="3" t="s">
        <v>22</v>
      </c>
      <c r="N5" s="3" t="s">
        <v>26</v>
      </c>
      <c r="S5" s="3" t="s">
        <v>31</v>
      </c>
    </row>
    <row r="6" spans="1:26" x14ac:dyDescent="0.25">
      <c r="A6" s="3" t="s">
        <v>2</v>
      </c>
      <c r="B6" s="3" t="s">
        <v>17</v>
      </c>
      <c r="C6" s="3" t="s">
        <v>18</v>
      </c>
      <c r="D6" s="3" t="s">
        <v>19</v>
      </c>
      <c r="G6" s="3" t="s">
        <v>2</v>
      </c>
      <c r="H6" s="3" t="s">
        <v>12</v>
      </c>
      <c r="I6" s="3" t="s">
        <v>23</v>
      </c>
      <c r="J6" s="3" t="s">
        <v>24</v>
      </c>
      <c r="N6" s="3" t="s">
        <v>2</v>
      </c>
      <c r="O6" s="3" t="s">
        <v>28</v>
      </c>
      <c r="P6" s="3" t="s">
        <v>23</v>
      </c>
      <c r="S6" s="3" t="s">
        <v>2</v>
      </c>
      <c r="T6" s="3" t="s">
        <v>28</v>
      </c>
      <c r="U6" s="3" t="s">
        <v>23</v>
      </c>
    </row>
    <row r="7" spans="1:26" x14ac:dyDescent="0.25">
      <c r="A7" s="1">
        <f>IF(Frumgögn!B15&gt;0,Frumgögn!B15,"")</f>
        <v>2003</v>
      </c>
      <c r="B7" s="14">
        <f>IF(Frumgögn!G15&gt;0,Frumgögn!G15,"")</f>
        <v>4804</v>
      </c>
      <c r="C7" s="14">
        <f>IF(Frumgögn!H15&gt;0,Frumgögn!H15,"")</f>
        <v>4476</v>
      </c>
      <c r="D7" s="14">
        <f>IF(Frumgögn!F15&gt;0,Frumgögn!F15,"")</f>
        <v>9280</v>
      </c>
      <c r="G7" s="1">
        <f>IF(Frumgögn!B10&gt;0,Frumgögn!B10,"")</f>
        <v>1998</v>
      </c>
      <c r="H7" s="14">
        <f>IF(Frumgögn!C10&gt;0,Frumgögn!C10,"")</f>
        <v>272381</v>
      </c>
      <c r="I7" s="14">
        <f>IF(Frumgögn!F10&gt;0,Frumgögn!F10,"")</f>
        <v>9946</v>
      </c>
      <c r="J7" s="1">
        <f>IF(Frumgögn!I10&gt;0,Frumgögn!I10*100,"")</f>
        <v>3.6515028581288709</v>
      </c>
      <c r="K7" s="16"/>
      <c r="N7" s="1">
        <f>IF(Frumgögn!B10&gt;0,Frumgögn!B10,"")</f>
        <v>1998</v>
      </c>
      <c r="O7" s="1">
        <f>IF(Frumgögn!C10&lt;&gt;"",Frumgögn!C10/Frumgögn!$C$10*100,"")</f>
        <v>100</v>
      </c>
      <c r="P7" s="1">
        <f>IF(Frumgögn!F10&lt;&gt;"",Frumgögn!F10/Frumgögn!$F$10*100,"")</f>
        <v>100</v>
      </c>
      <c r="S7" s="1">
        <f>Frumgögn!B10</f>
        <v>1998</v>
      </c>
      <c r="T7" s="1">
        <f>Frumgögn!C10/Frumgögn!$C$10*100</f>
        <v>100</v>
      </c>
      <c r="U7" s="1">
        <f>Frumgögn!F10/Frumgögn!$F$10*100</f>
        <v>100</v>
      </c>
    </row>
    <row r="8" spans="1:26" x14ac:dyDescent="0.25">
      <c r="A8" s="1">
        <f>IF(Frumgögn!B16&gt;0,Frumgögn!B16,"")</f>
        <v>2004</v>
      </c>
      <c r="B8" s="14">
        <f>IF(Frumgögn!G16&gt;0,Frumgögn!G16,"")</f>
        <v>4933</v>
      </c>
      <c r="C8" s="14">
        <f>IF(Frumgögn!H16&gt;0,Frumgögn!H16,"")</f>
        <v>4520</v>
      </c>
      <c r="D8" s="14">
        <f>IF(Frumgögn!F16&gt;0,Frumgögn!F16,"")</f>
        <v>9453</v>
      </c>
      <c r="G8" s="1">
        <f>IF(Frumgögn!B11&gt;0,Frumgögn!B11,"")</f>
        <v>1999</v>
      </c>
      <c r="H8" s="14">
        <f>IF(Frumgögn!C11&gt;0,Frumgögn!C11,"")</f>
        <v>275712</v>
      </c>
      <c r="I8" s="14">
        <f>IF(Frumgögn!F11&gt;0,Frumgögn!F11,"")</f>
        <v>9707</v>
      </c>
      <c r="J8" s="1">
        <f>IF(Frumgögn!I11&gt;0,Frumgögn!I11*100,"")</f>
        <v>3.5207027623026925</v>
      </c>
      <c r="N8" s="1">
        <f>IF(Frumgögn!B11&gt;0,Frumgögn!B11,"")</f>
        <v>1999</v>
      </c>
      <c r="O8" s="1">
        <f>IF(Frumgögn!C11&lt;&gt;"",Frumgögn!C11/Frumgögn!$C$10*100,"")</f>
        <v>101.22291936662249</v>
      </c>
      <c r="P8" s="1">
        <f>IF(Frumgögn!F11&lt;&gt;"",Frumgögn!F11/Frumgögn!$F$10*100,"")</f>
        <v>97.597023929217769</v>
      </c>
      <c r="S8" s="1">
        <f>Frumgögn!B11</f>
        <v>1999</v>
      </c>
      <c r="T8" s="1">
        <f>Frumgögn!C11/Frumgögn!$C$10*100</f>
        <v>101.22291936662249</v>
      </c>
      <c r="U8" s="1">
        <f>Frumgögn!F11/Frumgögn!$F$10*100</f>
        <v>97.597023929217769</v>
      </c>
    </row>
    <row r="9" spans="1:26" x14ac:dyDescent="0.25">
      <c r="A9" s="1">
        <f>IF(Frumgögn!B17&gt;0,Frumgögn!B17,"")</f>
        <v>2005</v>
      </c>
      <c r="B9" s="14">
        <f>IF(Frumgögn!G17&gt;0,Frumgögn!G17,"")</f>
        <v>5497</v>
      </c>
      <c r="C9" s="14">
        <f>IF(Frumgögn!H17&gt;0,Frumgögn!H17,"")</f>
        <v>4576</v>
      </c>
      <c r="D9" s="14">
        <f>IF(Frumgögn!F17&gt;0,Frumgögn!F17,"")</f>
        <v>10073</v>
      </c>
      <c r="G9" s="1">
        <f>IF(Frumgögn!B12&gt;0,Frumgögn!B12,"")</f>
        <v>2000</v>
      </c>
      <c r="H9" s="14">
        <f>IF(Frumgögn!C12&gt;0,Frumgögn!C12,"")</f>
        <v>279049</v>
      </c>
      <c r="I9" s="14">
        <f>IF(Frumgögn!F12&gt;0,Frumgögn!F12,"")</f>
        <v>9568</v>
      </c>
      <c r="J9" s="1">
        <f>IF(Frumgögn!I12&gt;0,Frumgögn!I12*100,"")</f>
        <v>3.4287884923436387</v>
      </c>
      <c r="N9" s="1">
        <f>IF(Frumgögn!B12&gt;0,Frumgögn!B12,"")</f>
        <v>2000</v>
      </c>
      <c r="O9" s="1">
        <f>IF(Frumgögn!C12&lt;&gt;"",Frumgögn!C12/Frumgögn!$C$10*100,"")</f>
        <v>102.44804153006267</v>
      </c>
      <c r="P9" s="1">
        <f>IF(Frumgögn!F12&lt;&gt;"",Frumgögn!F12/Frumgögn!$F$10*100,"")</f>
        <v>96.199477176754471</v>
      </c>
      <c r="S9" s="1">
        <f>Frumgögn!B12</f>
        <v>2000</v>
      </c>
      <c r="T9" s="1">
        <f>Frumgögn!C12/Frumgögn!$C$10*100</f>
        <v>102.44804153006267</v>
      </c>
      <c r="U9" s="1">
        <f>Frumgögn!F12/Frumgögn!$F$10*100</f>
        <v>96.199477176754471</v>
      </c>
    </row>
    <row r="10" spans="1:26" x14ac:dyDescent="0.25">
      <c r="A10" s="1">
        <f>IF(Frumgögn!B18&gt;0,Frumgögn!B18,"")</f>
        <v>2006</v>
      </c>
      <c r="B10" s="14">
        <f>IF(Frumgögn!G18&gt;0,Frumgögn!G18,"")</f>
        <v>6768</v>
      </c>
      <c r="C10" s="14">
        <f>IF(Frumgögn!H18&gt;0,Frumgögn!H18,"")</f>
        <v>4748</v>
      </c>
      <c r="D10" s="14">
        <f>IF(Frumgögn!F18&gt;0,Frumgögn!F18,"")</f>
        <v>11516</v>
      </c>
      <c r="G10" s="1">
        <f>IF(Frumgögn!B13&gt;0,Frumgögn!B13,"")</f>
        <v>2001</v>
      </c>
      <c r="H10" s="14">
        <f>IF(Frumgögn!C13&gt;0,Frumgögn!C13,"")</f>
        <v>283361</v>
      </c>
      <c r="I10" s="14">
        <f>IF(Frumgögn!F13&gt;0,Frumgögn!F13,"")</f>
        <v>9408</v>
      </c>
      <c r="J10" s="1">
        <f>IF(Frumgögn!I13&gt;0,Frumgögn!I13*100,"")</f>
        <v>3.3201463857058662</v>
      </c>
      <c r="N10" s="1">
        <f>IF(Frumgögn!B13&gt;0,Frumgögn!B13,"")</f>
        <v>2001</v>
      </c>
      <c r="O10" s="1">
        <f>IF(Frumgögn!C13&lt;&gt;"",Frumgögn!C13/Frumgögn!$C$10*100,"")</f>
        <v>104.03111817637793</v>
      </c>
      <c r="P10" s="1">
        <f>IF(Frumgögn!F13&lt;&gt;"",Frumgögn!F13/Frumgögn!$F$10*100,"")</f>
        <v>94.590790267444206</v>
      </c>
      <c r="S10" s="1">
        <f>Frumgögn!B13</f>
        <v>2001</v>
      </c>
      <c r="T10" s="1">
        <f>Frumgögn!C13/Frumgögn!$C$10*100</f>
        <v>104.03111817637793</v>
      </c>
      <c r="U10" s="1">
        <f>Frumgögn!F13/Frumgögn!$F$10*100</f>
        <v>94.590790267444206</v>
      </c>
    </row>
    <row r="11" spans="1:26" x14ac:dyDescent="0.25">
      <c r="A11" s="1">
        <f>IF(Frumgögn!B19&gt;0,Frumgögn!B19,"")</f>
        <v>2007</v>
      </c>
      <c r="B11" s="14">
        <f>IF(Frumgögn!G19&gt;0,Frumgögn!G19,"")</f>
        <v>8298</v>
      </c>
      <c r="C11" s="14">
        <f>IF(Frumgögn!H19&gt;0,Frumgögn!H19,"")</f>
        <v>4887</v>
      </c>
      <c r="D11" s="14">
        <f>IF(Frumgögn!F19&gt;0,Frumgögn!F19,"")</f>
        <v>13185</v>
      </c>
      <c r="G11" s="1">
        <f>IF(Frumgögn!B14&gt;0,Frumgögn!B14,"")</f>
        <v>2002</v>
      </c>
      <c r="H11" s="14">
        <f>IF(Frumgögn!C14&gt;0,Frumgögn!C14,"")</f>
        <v>286575</v>
      </c>
      <c r="I11" s="14">
        <f>IF(Frumgögn!F14&gt;0,Frumgögn!F14,"")</f>
        <v>9325</v>
      </c>
      <c r="J11" s="1">
        <f>IF(Frumgögn!I14&gt;0,Frumgögn!I14*100,"")</f>
        <v>3.2539474832068391</v>
      </c>
      <c r="N11" s="1">
        <f>IF(Frumgögn!B14&gt;0,Frumgögn!B14,"")</f>
        <v>2002</v>
      </c>
      <c r="O11" s="1">
        <f>IF(Frumgögn!C14&lt;&gt;"",Frumgögn!C14/Frumgögn!$C$10*100,"")</f>
        <v>105.21108300505541</v>
      </c>
      <c r="P11" s="1">
        <f>IF(Frumgögn!F14&lt;&gt;"",Frumgögn!F14/Frumgögn!$F$10*100,"")</f>
        <v>93.756283933239487</v>
      </c>
      <c r="S11" s="1">
        <f>Frumgögn!B14</f>
        <v>2002</v>
      </c>
      <c r="T11" s="1">
        <f>Frumgögn!C14/Frumgögn!$C$10*100</f>
        <v>105.21108300505541</v>
      </c>
      <c r="U11" s="1">
        <f>Frumgögn!F14/Frumgögn!$F$10*100</f>
        <v>93.756283933239487</v>
      </c>
    </row>
    <row r="12" spans="1:26" x14ac:dyDescent="0.25">
      <c r="A12" s="1">
        <f>IF(Frumgögn!B20&gt;0,Frumgögn!B20,"")</f>
        <v>2008</v>
      </c>
      <c r="B12" s="14">
        <f>IF(Frumgögn!G20&gt;0,Frumgögn!G20,"")</f>
        <v>6900</v>
      </c>
      <c r="C12" s="14">
        <f>IF(Frumgögn!H20&gt;0,Frumgögn!H20,"")</f>
        <v>4977</v>
      </c>
      <c r="D12" s="14">
        <f>IF(Frumgögn!F20&gt;0,Frumgögn!F20,"")</f>
        <v>11877</v>
      </c>
      <c r="G12" s="1">
        <f>IF(Frumgögn!B15&gt;0,Frumgögn!B15,"")</f>
        <v>2003</v>
      </c>
      <c r="H12" s="14">
        <f>IF(Frumgögn!C15&gt;0,Frumgögn!C15,"")</f>
        <v>288471</v>
      </c>
      <c r="I12" s="14">
        <f>IF(Frumgögn!F15&gt;0,Frumgögn!F15,"")</f>
        <v>9280</v>
      </c>
      <c r="J12" s="1">
        <f>IF(Frumgögn!I15&gt;0,Frumgögn!I15*100,"")</f>
        <v>3.2169611503409357</v>
      </c>
      <c r="N12" s="1">
        <f>IF(Frumgögn!B15&gt;0,Frumgögn!B15,"")</f>
        <v>2003</v>
      </c>
      <c r="O12" s="1">
        <f>IF(Frumgögn!C15&lt;&gt;"",Frumgögn!C15/Frumgögn!$C$10*100,"")</f>
        <v>105.90716679944636</v>
      </c>
      <c r="P12" s="1">
        <f>IF(Frumgögn!F15&lt;&gt;"",Frumgögn!F15/Frumgögn!$F$10*100,"")</f>
        <v>93.303840739995977</v>
      </c>
    </row>
    <row r="13" spans="1:26" x14ac:dyDescent="0.25">
      <c r="A13" s="1">
        <f>IF(Frumgögn!B21&gt;0,Frumgögn!B21,"")</f>
        <v>2009</v>
      </c>
      <c r="B13" s="14">
        <f>IF(Frumgögn!G21&gt;0,Frumgögn!G21,"")</f>
        <v>5841</v>
      </c>
      <c r="C13" s="14">
        <f>IF(Frumgögn!H21&gt;0,Frumgögn!H21,"")</f>
        <v>4896</v>
      </c>
      <c r="D13" s="14">
        <f>IF(Frumgögn!F21&gt;0,Frumgögn!F21,"")</f>
        <v>10737</v>
      </c>
      <c r="G13" s="1">
        <f>IF(Frumgögn!B16&gt;0,Frumgögn!B16,"")</f>
        <v>2004</v>
      </c>
      <c r="H13" s="14">
        <f>IF(Frumgögn!C16&gt;0,Frumgögn!C16,"")</f>
        <v>290570</v>
      </c>
      <c r="I13" s="14">
        <f>IF(Frumgögn!F16&gt;0,Frumgögn!F16,"")</f>
        <v>9453</v>
      </c>
      <c r="J13" s="1">
        <f>IF(Frumgögn!I16&gt;0,Frumgögn!I16*100,"")</f>
        <v>3.2532608321574834</v>
      </c>
      <c r="N13" s="1">
        <f>IF(Frumgögn!B16&gt;0,Frumgögn!B16,"")</f>
        <v>2004</v>
      </c>
      <c r="O13" s="1">
        <f>IF(Frumgögn!C16&lt;&gt;"",Frumgögn!C16/Frumgögn!$C$10*100,"")</f>
        <v>106.67777855283592</v>
      </c>
      <c r="P13" s="1">
        <f>IF(Frumgögn!F16&lt;&gt;"",Frumgögn!F16/Frumgögn!$F$10*100,"")</f>
        <v>95.043233460687716</v>
      </c>
    </row>
    <row r="14" spans="1:26" x14ac:dyDescent="0.25">
      <c r="A14" s="1">
        <f>IF(Frumgögn!B22&gt;0,Frumgögn!B22,"")</f>
        <v>2010</v>
      </c>
      <c r="B14" s="14">
        <f>IF(Frumgögn!G22&gt;0,Frumgögn!G22,"")</f>
        <v>5515</v>
      </c>
      <c r="C14" s="14">
        <f>IF(Frumgögn!H22&gt;0,Frumgögn!H22,"")</f>
        <v>4858</v>
      </c>
      <c r="D14" s="14">
        <f>IF(Frumgögn!F22&gt;0,Frumgögn!F22,"")</f>
        <v>10373</v>
      </c>
      <c r="G14" s="1">
        <f>IF(Frumgögn!B17&gt;0,Frumgögn!B17,"")</f>
        <v>2005</v>
      </c>
      <c r="H14" s="14">
        <f>IF(Frumgögn!C17&gt;0,Frumgögn!C17,"")</f>
        <v>293577</v>
      </c>
      <c r="I14" s="14">
        <f>IF(Frumgögn!F17&gt;0,Frumgögn!F17,"")</f>
        <v>10073</v>
      </c>
      <c r="J14" s="1">
        <f>IF(Frumgögn!I17&gt;0,Frumgögn!I17*100,"")</f>
        <v>3.4311270978312334</v>
      </c>
      <c r="N14" s="1">
        <f>IF(Frumgögn!B17&gt;0,Frumgögn!B17,"")</f>
        <v>2005</v>
      </c>
      <c r="O14" s="1">
        <f>IF(Frumgögn!C17&lt;&gt;"",Frumgögn!C17/Frumgögn!$C$10*100,"")</f>
        <v>107.781746891303</v>
      </c>
      <c r="P14" s="1">
        <f>IF(Frumgögn!F17&lt;&gt;"",Frumgögn!F17/Frumgögn!$F$10*100,"")</f>
        <v>101.27689523426504</v>
      </c>
    </row>
    <row r="15" spans="1:26" x14ac:dyDescent="0.25">
      <c r="A15" s="1">
        <f>IF(Frumgögn!B23&gt;0,Frumgögn!B23,"")</f>
        <v>2011</v>
      </c>
      <c r="B15" s="14">
        <f>IF(Frumgögn!G23&gt;0,Frumgögn!G23,"")</f>
        <v>5406</v>
      </c>
      <c r="C15" s="14">
        <f>IF(Frumgögn!H23&gt;0,Frumgögn!H23,"")</f>
        <v>4781</v>
      </c>
      <c r="D15" s="14">
        <f>IF(Frumgögn!F23&gt;0,Frumgögn!F23,"")</f>
        <v>10187</v>
      </c>
      <c r="G15" s="1">
        <f>IF(Frumgögn!B18&gt;0,Frumgögn!B18,"")</f>
        <v>2006</v>
      </c>
      <c r="H15" s="14">
        <f>IF(Frumgögn!C18&gt;0,Frumgögn!C18,"")</f>
        <v>299891</v>
      </c>
      <c r="I15" s="14">
        <f>IF(Frumgögn!F18&gt;0,Frumgögn!F18,"")</f>
        <v>11516</v>
      </c>
      <c r="J15" s="1">
        <f>IF(Frumgögn!I18&gt;0,Frumgögn!I18*100,"")</f>
        <v>3.8400618891530591</v>
      </c>
      <c r="N15" s="1">
        <f>IF(Frumgögn!B18&gt;0,Frumgögn!B18,"")</f>
        <v>2006</v>
      </c>
      <c r="O15" s="1">
        <f>IF(Frumgögn!C18&lt;&gt;"",Frumgögn!C18/Frumgögn!$C$10*100,"")</f>
        <v>110.09982340912178</v>
      </c>
      <c r="P15" s="1">
        <f>IF(Frumgögn!F18&lt;&gt;"",Frumgögn!F18/Frumgögn!$F$10*100,"")</f>
        <v>115.78524029760709</v>
      </c>
    </row>
    <row r="16" spans="1:26" x14ac:dyDescent="0.25">
      <c r="A16" s="1">
        <f>IF(Frumgögn!B24&gt;0,Frumgögn!B24,"")</f>
        <v>2012</v>
      </c>
      <c r="B16" s="14">
        <f>IF(Frumgögn!G24&gt;0,Frumgögn!G24,"")</f>
        <v>5390</v>
      </c>
      <c r="C16" s="14">
        <f>IF(Frumgögn!H24&gt;0,Frumgögn!H24,"")</f>
        <v>4823</v>
      </c>
      <c r="D16" s="14">
        <f>IF(Frumgögn!F24&gt;0,Frumgögn!F24,"")</f>
        <v>10213</v>
      </c>
      <c r="G16" s="1">
        <f>IF(Frumgögn!B19&gt;0,Frumgögn!B19,"")</f>
        <v>2007</v>
      </c>
      <c r="H16" s="14">
        <f>IF(Frumgögn!C19&gt;0,Frumgögn!C19,"")</f>
        <v>307672</v>
      </c>
      <c r="I16" s="14">
        <f>IF(Frumgögn!F19&gt;0,Frumgögn!F19,"")</f>
        <v>13185</v>
      </c>
      <c r="J16" s="1">
        <f>IF(Frumgögn!I19&gt;0,Frumgögn!I19*100,"")</f>
        <v>4.2854078369172361</v>
      </c>
      <c r="N16" s="1">
        <f>IF(Frumgögn!B19&gt;0,Frumgögn!B19,"")</f>
        <v>2007</v>
      </c>
      <c r="O16" s="1">
        <f>IF(Frumgögn!C19&lt;&gt;"",Frumgögn!C19/Frumgögn!$C$10*100,"")</f>
        <v>112.95648374886649</v>
      </c>
      <c r="P16" s="1">
        <f>IF(Frumgögn!F19&lt;&gt;"",Frumgögn!F19/Frumgögn!$F$10*100,"")</f>
        <v>132.56585562034988</v>
      </c>
    </row>
    <row r="17" spans="1:16" x14ac:dyDescent="0.25">
      <c r="A17" s="1">
        <f>IF(Frumgögn!B25&gt;0,Frumgögn!B25,"")</f>
        <v>2013</v>
      </c>
      <c r="B17" s="14">
        <f>IF(Frumgögn!G25&gt;0,Frumgögn!G25,"")</f>
        <v>5425</v>
      </c>
      <c r="C17" s="14">
        <f>IF(Frumgögn!H25&gt;0,Frumgögn!H25,"")</f>
        <v>4843</v>
      </c>
      <c r="D17" s="14">
        <f>IF(Frumgögn!F25&gt;0,Frumgögn!F25,"")</f>
        <v>10268</v>
      </c>
      <c r="G17" s="1">
        <f>IF(Frumgögn!B20&gt;0,Frumgögn!B20,"")</f>
        <v>2008</v>
      </c>
      <c r="H17" s="14">
        <f>IF(Frumgögn!C20&gt;0,Frumgögn!C20,"")</f>
        <v>315459</v>
      </c>
      <c r="I17" s="14">
        <f>IF(Frumgögn!F20&gt;0,Frumgögn!F20,"")</f>
        <v>11877</v>
      </c>
      <c r="J17" s="1">
        <f>IF(Frumgögn!I20&gt;0,Frumgögn!I20*100,"")</f>
        <v>3.7649900620999874</v>
      </c>
      <c r="N17" s="1">
        <f>IF(Frumgögn!B20&gt;0,Frumgögn!B20,"")</f>
        <v>2008</v>
      </c>
      <c r="O17" s="1">
        <f>IF(Frumgögn!C20&lt;&gt;"",Frumgögn!C20/Frumgögn!$C$10*100,"")</f>
        <v>115.81534688542887</v>
      </c>
      <c r="P17" s="1">
        <f>IF(Frumgögn!F20&lt;&gt;"",Frumgögn!F20/Frumgögn!$F$10*100,"")</f>
        <v>119.41484013673841</v>
      </c>
    </row>
    <row r="18" spans="1:16" x14ac:dyDescent="0.25">
      <c r="A18" s="1">
        <f>IF(Frumgögn!B26&gt;0,Frumgögn!B26,"")</f>
        <v>2014</v>
      </c>
      <c r="B18" s="14">
        <f>IF(Frumgögn!G26&gt;0,Frumgögn!G26,"")</f>
        <v>5456</v>
      </c>
      <c r="C18" s="14">
        <f>IF(Frumgögn!H26&gt;0,Frumgögn!H26,"")</f>
        <v>4901</v>
      </c>
      <c r="D18" s="14">
        <f>IF(Frumgögn!F26&gt;0,Frumgögn!F26,"")</f>
        <v>10357</v>
      </c>
      <c r="G18" s="1">
        <f>IF(Frumgögn!B21&gt;0,Frumgögn!B21,"")</f>
        <v>2009</v>
      </c>
      <c r="H18" s="14">
        <f>IF(Frumgögn!C21&gt;0,Frumgögn!C21,"")</f>
        <v>319368</v>
      </c>
      <c r="I18" s="14">
        <f>IF(Frumgögn!F21&gt;0,Frumgögn!F21,"")</f>
        <v>10737</v>
      </c>
      <c r="J18" s="1">
        <f>IF(Frumgögn!I21&gt;0,Frumgögn!I21*100,"")</f>
        <v>3.3619523559029085</v>
      </c>
      <c r="N18" s="1">
        <f>IF(Frumgögn!B21&gt;0,Frumgögn!B21,"")</f>
        <v>2009</v>
      </c>
      <c r="O18" s="1">
        <f>IF(Frumgögn!C21&lt;&gt;"",Frumgögn!C21/Frumgögn!$C$10*100,"")</f>
        <v>117.25046901215576</v>
      </c>
      <c r="P18" s="1">
        <f>IF(Frumgögn!F21&lt;&gt;"",Frumgögn!F21/Frumgögn!$F$10*100,"")</f>
        <v>107.95294590790267</v>
      </c>
    </row>
    <row r="19" spans="1:16" x14ac:dyDescent="0.25">
      <c r="A19" s="1">
        <f>IF(Frumgögn!B27&gt;0,Frumgögn!B27,"")</f>
        <v>2015</v>
      </c>
      <c r="B19" s="14">
        <f>IF(Frumgögn!G27&gt;0,Frumgögn!G27,"")</f>
        <v>5441</v>
      </c>
      <c r="C19" s="14">
        <f>IF(Frumgögn!H27&gt;0,Frumgögn!H27,"")</f>
        <v>4905</v>
      </c>
      <c r="D19" s="14">
        <f>IF(Frumgögn!F27&gt;0,Frumgögn!F27,"")</f>
        <v>10346</v>
      </c>
      <c r="G19" s="1">
        <f>IF(Frumgögn!B22&gt;0,Frumgögn!B22,"")</f>
        <v>2010</v>
      </c>
      <c r="H19" s="14">
        <f>IF(Frumgögn!C22&gt;0,Frumgögn!C22,"")</f>
        <v>317630</v>
      </c>
      <c r="I19" s="14">
        <f>IF(Frumgögn!F22&gt;0,Frumgögn!F22,"")</f>
        <v>10373</v>
      </c>
      <c r="J19" s="1">
        <f>IF(Frumgögn!I22&gt;0,Frumgögn!I22*100,"")</f>
        <v>3.265749456915279</v>
      </c>
      <c r="N19" s="1">
        <f>IF(Frumgögn!B22&gt;0,Frumgögn!B22,"")</f>
        <v>2010</v>
      </c>
      <c r="O19" s="1">
        <f>IF(Frumgögn!C22&lt;&gt;"",Frumgögn!C22/Frumgögn!$C$10*100,"")</f>
        <v>116.61239220063074</v>
      </c>
      <c r="P19" s="1">
        <f>IF(Frumgögn!F22&lt;&gt;"",Frumgögn!F22/Frumgögn!$F$10*100,"")</f>
        <v>104.29318318922181</v>
      </c>
    </row>
    <row r="20" spans="1:16" x14ac:dyDescent="0.25">
      <c r="A20" s="1">
        <f>IF(Frumgögn!B28&gt;0,Frumgögn!B28,"")</f>
        <v>2016</v>
      </c>
      <c r="B20" s="14">
        <f>IF(Frumgögn!G28&gt;0,Frumgögn!G28,"")</f>
        <v>5412</v>
      </c>
      <c r="C20" s="14">
        <f>IF(Frumgögn!H28&gt;0,Frumgögn!H28,"")</f>
        <v>4869</v>
      </c>
      <c r="D20" s="14">
        <f>IF(Frumgögn!F28&gt;0,Frumgögn!F28,"")</f>
        <v>10281</v>
      </c>
      <c r="G20" s="1">
        <f>IF(Frumgögn!B23&gt;0,Frumgögn!B23,"")</f>
        <v>2011</v>
      </c>
      <c r="H20" s="14">
        <f>IF(Frumgögn!C23&gt;0,Frumgögn!C23,"")</f>
        <v>318452</v>
      </c>
      <c r="I20" s="14">
        <f>IF(Frumgögn!F23&gt;0,Frumgögn!F23,"")</f>
        <v>10187</v>
      </c>
      <c r="J20" s="1">
        <f>IF(Frumgögn!I23&gt;0,Frumgögn!I23*100,"")</f>
        <v>3.1989122379510881</v>
      </c>
      <c r="N20" s="1">
        <f>IF(Frumgögn!B23&gt;0,Frumgögn!B23,"")</f>
        <v>2011</v>
      </c>
      <c r="O20" s="1">
        <f>IF(Frumgögn!C23&lt;&gt;"",Frumgögn!C23/Frumgögn!$C$10*100,"")</f>
        <v>116.91417536465465</v>
      </c>
      <c r="P20" s="1">
        <f>IF(Frumgögn!F23&lt;&gt;"",Frumgögn!F23/Frumgögn!$F$10*100,"")</f>
        <v>102.42308465714859</v>
      </c>
    </row>
    <row r="21" spans="1:16" x14ac:dyDescent="0.25">
      <c r="A21" s="1">
        <f>IF(Frumgögn!B29&gt;0,Frumgögn!B29,"")</f>
        <v>2017</v>
      </c>
      <c r="B21" s="14">
        <f>IF(Frumgögn!G29&gt;0,Frumgögn!G29,"")</f>
        <v>5434</v>
      </c>
      <c r="C21" s="14">
        <f>IF(Frumgögn!H29&gt;0,Frumgögn!H29,"")</f>
        <v>4876</v>
      </c>
      <c r="D21" s="14">
        <f>IF(Frumgögn!F29&gt;0,Frumgögn!F29,"")</f>
        <v>10310</v>
      </c>
      <c r="G21" s="1">
        <f>IF(Frumgögn!B24&gt;0,Frumgögn!B24,"")</f>
        <v>2012</v>
      </c>
      <c r="H21" s="14">
        <f>IF(Frumgögn!C24&gt;0,Frumgögn!C24,"")</f>
        <v>319575</v>
      </c>
      <c r="I21" s="14">
        <f>IF(Frumgögn!F24&gt;0,Frumgögn!F24,"")</f>
        <v>10213</v>
      </c>
      <c r="J21" s="1">
        <f>IF(Frumgögn!I24&gt;0,Frumgögn!I24*100,"")</f>
        <v>3.195806931080341</v>
      </c>
      <c r="N21" s="1">
        <f>IF(Frumgögn!B24&gt;0,Frumgögn!B24,"")</f>
        <v>2012</v>
      </c>
      <c r="O21" s="1">
        <f>IF(Frumgögn!C24&lt;&gt;"",Frumgögn!C24/Frumgögn!$C$10*100,"")</f>
        <v>117.32646550236616</v>
      </c>
      <c r="P21" s="1">
        <f>IF(Frumgögn!F24&lt;&gt;"",Frumgögn!F24/Frumgögn!$F$10*100,"")</f>
        <v>102.68449627991151</v>
      </c>
    </row>
    <row r="22" spans="1:16" x14ac:dyDescent="0.25">
      <c r="A22" s="1">
        <f>IF(Frumgögn!B30&gt;0,Frumgögn!B30,"")</f>
        <v>2018</v>
      </c>
      <c r="B22" s="14">
        <f>IF(Frumgögn!G30&gt;0,Frumgögn!G30,"")</f>
        <v>5490</v>
      </c>
      <c r="C22" s="14">
        <f>IF(Frumgögn!H30&gt;0,Frumgögn!H30,"")</f>
        <v>4995</v>
      </c>
      <c r="D22" s="14">
        <f>IF(Frumgögn!F30&gt;0,Frumgögn!F30,"")</f>
        <v>10485</v>
      </c>
      <c r="G22" s="1">
        <f>IF(Frumgögn!B25&gt;0,Frumgögn!B25,"")</f>
        <v>2013</v>
      </c>
      <c r="H22" s="14">
        <f>IF(Frumgögn!C25&gt;0,Frumgögn!C25,"")</f>
        <v>321857</v>
      </c>
      <c r="I22" s="14">
        <f>IF(Frumgögn!F25&gt;0,Frumgögn!F25,"")</f>
        <v>10268</v>
      </c>
      <c r="J22" s="1">
        <f>IF(Frumgögn!I25&gt;0,Frumgögn!I25*100,"")</f>
        <v>3.1902366578946553</v>
      </c>
      <c r="N22" s="1">
        <f>IF(Frumgögn!B25&gt;0,Frumgögn!B25,"")</f>
        <v>2013</v>
      </c>
      <c r="O22" s="1">
        <f>IF(Frumgögn!C25&lt;&gt;"",Frumgögn!C25/Frumgögn!$C$10*100,"")</f>
        <v>118.16426255869537</v>
      </c>
      <c r="P22" s="1">
        <f>IF(Frumgögn!F25&lt;&gt;"",Frumgögn!F25/Frumgögn!$F$10*100,"")</f>
        <v>103.23748240498693</v>
      </c>
    </row>
    <row r="23" spans="1:16" x14ac:dyDescent="0.25">
      <c r="A23" s="1">
        <f>IF(Frumgögn!B31&gt;0,Frumgögn!B31,"")</f>
        <v>2019</v>
      </c>
      <c r="B23" s="14">
        <f>IF(Frumgögn!G31&gt;0,Frumgögn!G31,"")</f>
        <v>5590</v>
      </c>
      <c r="C23" s="14">
        <f>IF(Frumgögn!H31&gt;0,Frumgögn!H31,"")</f>
        <v>5080</v>
      </c>
      <c r="D23" s="14">
        <f>IF(Frumgögn!F31&gt;0,Frumgögn!F31,"")</f>
        <v>10670</v>
      </c>
      <c r="G23" s="1">
        <f>IF(Frumgögn!B26&gt;0,Frumgögn!B26,"")</f>
        <v>2014</v>
      </c>
      <c r="H23" s="14">
        <f>IF(Frumgögn!C26&gt;0,Frumgögn!C26,"")</f>
        <v>325671</v>
      </c>
      <c r="I23" s="14">
        <f>IF(Frumgögn!F26&gt;0,Frumgögn!F26,"")</f>
        <v>10357</v>
      </c>
      <c r="J23" s="1">
        <f>IF(Frumgögn!I26&gt;0,Frumgögn!I26*100,"")</f>
        <v>3.1802033340395677</v>
      </c>
      <c r="N23" s="1">
        <f>IF(Frumgögn!B26&gt;0,Frumgögn!B26,"")</f>
        <v>2014</v>
      </c>
      <c r="O23" s="1">
        <f>IF(Frumgögn!C26&lt;&gt;"",Frumgögn!C26/Frumgögn!$C$10*100,"")</f>
        <v>119.56450706914212</v>
      </c>
      <c r="P23" s="1">
        <f>IF(Frumgögn!F26&lt;&gt;"",Frumgögn!F26/Frumgögn!$F$10*100,"")</f>
        <v>104.13231449829077</v>
      </c>
    </row>
    <row r="24" spans="1:16" x14ac:dyDescent="0.25">
      <c r="A24" s="1">
        <f>IF(Frumgögn!B32&gt;0,Frumgögn!B32,"")</f>
        <v>2020</v>
      </c>
      <c r="B24" s="14">
        <f>IF(Frumgögn!G32&gt;0,Frumgögn!G32,"")</f>
        <v>5649</v>
      </c>
      <c r="C24" s="14">
        <f>IF(Frumgögn!H32&gt;0,Frumgögn!H32,"")</f>
        <v>5090</v>
      </c>
      <c r="D24" s="14">
        <f>IF(Frumgögn!F32&gt;0,Frumgögn!F32,"")</f>
        <v>10739</v>
      </c>
      <c r="G24" s="1">
        <f>IF(Frumgögn!B27&gt;0,Frumgögn!B27,"")</f>
        <v>2015</v>
      </c>
      <c r="H24" s="14">
        <f>IF(Frumgögn!C27&gt;0,Frumgögn!C27,"")</f>
        <v>329100</v>
      </c>
      <c r="I24" s="14">
        <f>IF(Frumgögn!F27&gt;0,Frumgögn!F27,"")</f>
        <v>10346</v>
      </c>
      <c r="J24" s="1">
        <f>IF(Frumgögn!I27&gt;0,Frumgögn!I27*100,"")</f>
        <v>3.1437253114554844</v>
      </c>
      <c r="N24" s="1">
        <f>IF(Frumgögn!B27&gt;0,Frumgögn!B27,"")</f>
        <v>2015</v>
      </c>
      <c r="O24" s="1">
        <f>IF(Frumgögn!C27&lt;&gt;"",Frumgögn!C27/Frumgögn!$C$10*100,"")</f>
        <v>120.82340545045361</v>
      </c>
      <c r="P24" s="1">
        <f>IF(Frumgögn!F27&lt;&gt;"",Frumgögn!F27/Frumgögn!$F$10*100,"")</f>
        <v>104.0217172732757</v>
      </c>
    </row>
    <row r="25" spans="1:16" x14ac:dyDescent="0.25">
      <c r="A25" s="1">
        <f>IF(Frumgögn!B33&gt;0,Frumgögn!B33,"")</f>
        <v>2021</v>
      </c>
      <c r="B25" s="14">
        <f>IF(Frumgögn!G33&gt;0,Frumgögn!G33,"")</f>
        <v>5706</v>
      </c>
      <c r="C25" s="14">
        <f>IF(Frumgögn!H33&gt;0,Frumgögn!H33,"")</f>
        <v>5144</v>
      </c>
      <c r="D25" s="14">
        <f>IF(Frumgögn!F33&gt;0,Frumgögn!F33,"")</f>
        <v>10850</v>
      </c>
      <c r="G25" s="1">
        <f>IF(Frumgögn!B28&gt;0,Frumgögn!B28,"")</f>
        <v>2016</v>
      </c>
      <c r="H25" s="14">
        <f>IF(Frumgögn!C28&gt;0,Frumgögn!C28,"")</f>
        <v>332529</v>
      </c>
      <c r="I25" s="14">
        <f>IF(Frumgögn!F28&gt;0,Frumgögn!F28,"")</f>
        <v>10281</v>
      </c>
      <c r="J25" s="1">
        <f>IF(Frumgögn!I28&gt;0,Frumgögn!I28*100,"")</f>
        <v>3.0917604178883646</v>
      </c>
      <c r="N25" s="1">
        <f>IF(Frumgögn!B28&gt;0,Frumgögn!B28,"")</f>
        <v>2016</v>
      </c>
      <c r="O25" s="1">
        <f>IF(Frumgögn!C28&lt;&gt;"",Frumgögn!C28/Frumgögn!$C$10*100,"")</f>
        <v>122.08230383176506</v>
      </c>
      <c r="P25" s="1">
        <f>IF(Frumgögn!F28&lt;&gt;"",Frumgögn!F28/Frumgögn!$F$10*100,"")</f>
        <v>103.3681882163684</v>
      </c>
    </row>
    <row r="26" spans="1:16" x14ac:dyDescent="0.25">
      <c r="A26" s="1">
        <f>IF(Frumgögn!B34&gt;0,Frumgögn!B34,"")</f>
        <v>2022</v>
      </c>
      <c r="B26" s="22">
        <f>IF(Frumgögn!G34&gt;0,Frumgögn!G34,"")</f>
        <v>5836</v>
      </c>
      <c r="C26" s="22">
        <f>IF(Frumgögn!H34&gt;0,Frumgögn!H34,"")</f>
        <v>5195</v>
      </c>
      <c r="D26" s="22">
        <f>IF(Frumgögn!F34&gt;0,Frumgögn!F34,"")</f>
        <v>11031</v>
      </c>
      <c r="G26" s="1">
        <f>IF(Frumgögn!B29&gt;0,Frumgögn!B29,"")</f>
        <v>2017</v>
      </c>
      <c r="H26" s="14">
        <f>IF(Frumgögn!C29&gt;0,Frumgögn!C29,"")</f>
        <v>338349</v>
      </c>
      <c r="I26" s="14">
        <f>IF(Frumgögn!F29&gt;0,Frumgögn!F29,"")</f>
        <v>10310</v>
      </c>
      <c r="J26" s="1">
        <f>IF(Frumgögn!I29&gt;0,Frumgögn!I29*100,"")</f>
        <v>3.0471495408586993</v>
      </c>
      <c r="N26" s="1">
        <f>IF(Frumgögn!B29&gt;0,Frumgögn!B29,"")</f>
        <v>2017</v>
      </c>
      <c r="O26" s="1">
        <f>IF(Frumgögn!C29&lt;&gt;"",Frumgögn!C29/Frumgögn!$C$10*100,"")</f>
        <v>124.21901674492715</v>
      </c>
      <c r="P26" s="1">
        <f>IF(Frumgögn!F29&lt;&gt;"",Frumgögn!F29/Frumgögn!$F$10*100,"")</f>
        <v>103.65976271868087</v>
      </c>
    </row>
    <row r="27" spans="1:16" x14ac:dyDescent="0.25">
      <c r="A27" s="1" t="str">
        <f>IF(Frumgögn!B35&gt;0,Frumgögn!B35,"")</f>
        <v/>
      </c>
      <c r="B27" s="22" t="str">
        <f>IF(Frumgögn!G35&gt;0,Frumgögn!G35,"")</f>
        <v/>
      </c>
      <c r="C27" s="22" t="str">
        <f>IF(Frumgögn!H35&gt;0,Frumgögn!H35,"")</f>
        <v/>
      </c>
      <c r="D27" s="22" t="str">
        <f>IF(Frumgögn!F35&gt;0,Frumgögn!F35,"")</f>
        <v/>
      </c>
      <c r="G27" s="1">
        <f>IF(Frumgögn!B30&gt;0,Frumgögn!B30,"")</f>
        <v>2018</v>
      </c>
      <c r="H27" s="14">
        <f>IF(Frumgögn!C30&gt;0,Frumgögn!C30,"")</f>
        <v>348450</v>
      </c>
      <c r="I27" s="14">
        <f>IF(Frumgögn!F30&gt;0,Frumgögn!F30,"")</f>
        <v>10485</v>
      </c>
      <c r="J27" s="1">
        <f>IF(Frumgögn!I30&gt;0,Frumgögn!I30*100,"")</f>
        <v>3.0090400344382267</v>
      </c>
      <c r="N27" s="1">
        <f>IF(Frumgögn!B30&gt;0,Frumgögn!B30,"")</f>
        <v>2018</v>
      </c>
      <c r="O27" s="1">
        <f>IF(Frumgögn!C30&lt;&gt;"",Frumgögn!C30/Frumgögn!$C$10*100,"")</f>
        <v>127.92742518751308</v>
      </c>
      <c r="P27" s="1">
        <f>IF(Frumgögn!F30&lt;&gt;"",Frumgögn!F30/Frumgögn!$F$10*100,"")</f>
        <v>105.419264025739</v>
      </c>
    </row>
    <row r="28" spans="1:16" x14ac:dyDescent="0.25">
      <c r="A28" s="1" t="str">
        <f>IF(Frumgögn!B36&gt;0,Frumgögn!B36,"")</f>
        <v/>
      </c>
      <c r="B28" s="22" t="str">
        <f>IF(Frumgögn!G36&gt;0,Frumgögn!G36,"")</f>
        <v/>
      </c>
      <c r="C28" s="22" t="str">
        <f>IF(Frumgögn!H36&gt;0,Frumgögn!H36,"")</f>
        <v/>
      </c>
      <c r="D28" s="22" t="str">
        <f>IF(Frumgögn!F36&gt;0,Frumgögn!F36,"")</f>
        <v/>
      </c>
      <c r="G28" s="1">
        <f>IF(Frumgögn!B31&gt;0,Frumgögn!B31,"")</f>
        <v>2019</v>
      </c>
      <c r="H28" s="14">
        <f>IF(Frumgögn!C31&gt;0,Frumgögn!C31,"")</f>
        <v>356991</v>
      </c>
      <c r="I28" s="14">
        <f>IF(Frumgögn!F31&gt;0,Frumgögn!F31,"")</f>
        <v>10670</v>
      </c>
      <c r="J28" s="1">
        <f>IF(Frumgögn!I31&gt;0,Frumgögn!I31*100,"")</f>
        <v>2.988870867893028</v>
      </c>
      <c r="N28" s="1">
        <f>IF(Frumgögn!B31&gt;0,Frumgögn!B31,"")</f>
        <v>2019</v>
      </c>
      <c r="O28" s="1">
        <f>IF(Frumgögn!C31&lt;&gt;"",Frumgögn!C31/Frumgögn!$C$10*100,"")</f>
        <v>131.06310645749889</v>
      </c>
      <c r="P28" s="1">
        <f>IF(Frumgögn!F31&lt;&gt;"",Frumgögn!F31/Frumgögn!$F$10*100,"")</f>
        <v>107.27930826462899</v>
      </c>
    </row>
    <row r="29" spans="1:16" x14ac:dyDescent="0.25">
      <c r="A29" s="1" t="str">
        <f>IF(Frumgögn!B37&gt;0,Frumgögn!B37,"")</f>
        <v/>
      </c>
      <c r="B29" s="22" t="str">
        <f>IF(Frumgögn!G37&gt;0,Frumgögn!G37,"")</f>
        <v/>
      </c>
      <c r="C29" s="22" t="str">
        <f>IF(Frumgögn!H37&gt;0,Frumgögn!H37,"")</f>
        <v/>
      </c>
      <c r="D29" s="22" t="str">
        <f>IF(Frumgögn!F37&gt;0,Frumgögn!F37,"")</f>
        <v/>
      </c>
      <c r="G29" s="1">
        <f>IF(Frumgögn!B32&gt;0,Frumgögn!B32,"")</f>
        <v>2020</v>
      </c>
      <c r="H29" s="14">
        <f>IF(Frumgögn!C32&gt;0,Frumgögn!C32,"")</f>
        <v>364134</v>
      </c>
      <c r="I29" s="14">
        <f>IF(Frumgögn!F32&gt;0,Frumgögn!F32,"")</f>
        <v>10739</v>
      </c>
      <c r="J29" s="1">
        <f>IF(Frumgögn!I32&gt;0,Frumgögn!I32*100,"")</f>
        <v>2.949189034805868</v>
      </c>
      <c r="N29" s="1">
        <f>IF(Frumgögn!B32&gt;0,Frumgögn!B32,"")</f>
        <v>2020</v>
      </c>
      <c r="O29" s="1">
        <f>IF(Frumgögn!C32&lt;&gt;"",Frumgögn!C32/Frumgögn!$C$10*100,"")</f>
        <v>133.68553606896222</v>
      </c>
      <c r="P29" s="1">
        <f>IF(Frumgögn!F32&lt;&gt;"",Frumgögn!F32/Frumgögn!$F$10*100,"")</f>
        <v>107.97305449426906</v>
      </c>
    </row>
    <row r="30" spans="1:16" x14ac:dyDescent="0.25">
      <c r="A30" s="1" t="str">
        <f>IF(Frumgögn!B38&gt;0,Frumgögn!B38,"")</f>
        <v/>
      </c>
      <c r="B30" s="22" t="str">
        <f>IF(Frumgögn!G38&gt;0,Frumgögn!G38,"")</f>
        <v/>
      </c>
      <c r="C30" s="22" t="str">
        <f>IF(Frumgögn!H38&gt;0,Frumgögn!H38,"")</f>
        <v/>
      </c>
      <c r="D30" s="22" t="str">
        <f>IF(Frumgögn!F38&gt;0,Frumgögn!F38,"")</f>
        <v/>
      </c>
      <c r="G30" s="1">
        <f>IF(Frumgögn!B33&gt;0,Frumgögn!B33,"")</f>
        <v>2021</v>
      </c>
      <c r="H30" s="14">
        <f>IF(Frumgögn!C33&gt;0,Frumgögn!C33,"")</f>
        <v>368792</v>
      </c>
      <c r="I30" s="14">
        <f>IF(Frumgögn!F33&gt;0,Frumgögn!F33,"")</f>
        <v>10850</v>
      </c>
      <c r="J30" s="1">
        <f>IF(Frumgögn!I33&gt;0,Frumgögn!I33*100,"")</f>
        <v>2.9420377882383568</v>
      </c>
      <c r="N30" s="1">
        <f>IF(Frumgögn!B33&gt;0,Frumgögn!B33,"")</f>
        <v>2021</v>
      </c>
      <c r="O30" s="1">
        <f>IF(Frumgögn!C33&lt;&gt;"",Frumgögn!C33/Frumgögn!$C$10*100,"")</f>
        <v>135.3956406650978</v>
      </c>
      <c r="P30" s="1">
        <f>IF(Frumgögn!F33&lt;&gt;"",Frumgögn!F33/Frumgögn!$F$10*100,"")</f>
        <v>109.08908103760307</v>
      </c>
    </row>
    <row r="31" spans="1:16" x14ac:dyDescent="0.25">
      <c r="A31" s="1" t="str">
        <f>IF(Frumgögn!B39&gt;0,Frumgögn!B39,"")</f>
        <v/>
      </c>
      <c r="B31" s="22" t="str">
        <f>IF(Frumgögn!G39&gt;0,Frumgögn!G39,"")</f>
        <v/>
      </c>
      <c r="C31" s="22" t="str">
        <f>IF(Frumgögn!H39&gt;0,Frumgögn!H39,"")</f>
        <v/>
      </c>
      <c r="D31" s="22" t="str">
        <f>IF(Frumgögn!F39&gt;0,Frumgögn!F39,"")</f>
        <v/>
      </c>
      <c r="G31" s="1">
        <f>IF(Frumgögn!B34&gt;0,Frumgögn!B34,"")</f>
        <v>2022</v>
      </c>
      <c r="H31" s="14">
        <f>IF(Frumgögn!C34&gt;0,Frumgögn!C34,"")</f>
        <v>376248</v>
      </c>
      <c r="I31" s="14">
        <f>IF(Frumgögn!F34&gt;0,Frumgögn!F34,"")</f>
        <v>11031</v>
      </c>
      <c r="J31" s="1">
        <f>IF(Frumgögn!I34&gt;0,Frumgögn!I34*100,"")</f>
        <v>2.931842827071506</v>
      </c>
      <c r="N31" s="1">
        <f>IF(Frumgögn!B34&gt;0,Frumgögn!B34,"")</f>
        <v>2022</v>
      </c>
      <c r="O31" s="1">
        <f>IF(Frumgögn!C34&lt;&gt;"",Frumgögn!C34/Frumgögn!$C$10*100,"")</f>
        <v>138.13298284388412</v>
      </c>
      <c r="P31" s="1">
        <f>IF(Frumgögn!F34&lt;&gt;"",Frumgögn!F34/Frumgögn!$F$10*100,"")</f>
        <v>110.90890810376031</v>
      </c>
    </row>
    <row r="32" spans="1:16" x14ac:dyDescent="0.25">
      <c r="A32" s="1" t="str">
        <f>IF(Frumgögn!B40&gt;0,Frumgögn!B40,"")</f>
        <v/>
      </c>
      <c r="B32" s="22" t="str">
        <f>IF(Frumgögn!G40&gt;0,Frumgögn!G40,"")</f>
        <v/>
      </c>
      <c r="C32" s="22" t="str">
        <f>IF(Frumgögn!H40&gt;0,Frumgögn!H40,"")</f>
        <v/>
      </c>
      <c r="D32" s="22" t="str">
        <f>IF(Frumgögn!F40&gt;0,Frumgögn!F40,"")</f>
        <v/>
      </c>
      <c r="G32" s="1" t="str">
        <f>IF(Frumgögn!B35&gt;0,Frumgögn!B35,"")</f>
        <v/>
      </c>
      <c r="H32" s="14" t="str">
        <f>IF(Frumgögn!C35&gt;0,Frumgögn!C35,"")</f>
        <v/>
      </c>
      <c r="I32" s="14" t="str">
        <f>IF(Frumgögn!F35&gt;0,Frumgögn!F35,"")</f>
        <v/>
      </c>
      <c r="J32" s="1" t="str">
        <f>IF(Frumgögn!I35&gt;0,Frumgögn!I35*100,"")</f>
        <v/>
      </c>
      <c r="N32" s="1" t="str">
        <f>IF(Frumgögn!B35&gt;0,Frumgögn!B35,"")</f>
        <v/>
      </c>
      <c r="O32" s="1" t="str">
        <f>IF(Frumgögn!C35&lt;&gt;"",Frumgögn!C35/Frumgögn!$C$10*100,"")</f>
        <v/>
      </c>
      <c r="P32" s="1" t="str">
        <f>IF(Frumgögn!F35&lt;&gt;"",Frumgögn!F35/Frumgögn!$F$10*100,"")</f>
        <v/>
      </c>
    </row>
    <row r="33" spans="1:16" x14ac:dyDescent="0.25">
      <c r="A33" s="1" t="str">
        <f>IF(Frumgögn!B41&gt;0,Frumgögn!B41,"")</f>
        <v/>
      </c>
      <c r="B33" s="22" t="str">
        <f>IF(Frumgögn!G41&gt;0,Frumgögn!G41,"")</f>
        <v/>
      </c>
      <c r="C33" s="22" t="str">
        <f>IF(Frumgögn!H41&gt;0,Frumgögn!H41,"")</f>
        <v/>
      </c>
      <c r="D33" s="22" t="str">
        <f>IF(Frumgögn!F41&gt;0,Frumgögn!F41,"")</f>
        <v/>
      </c>
      <c r="G33" s="1" t="str">
        <f>IF(Frumgögn!B36&gt;0,Frumgögn!B36,"")</f>
        <v/>
      </c>
      <c r="H33" s="14" t="str">
        <f>IF(Frumgögn!C36&gt;0,Frumgögn!C36,"")</f>
        <v/>
      </c>
      <c r="I33" s="14" t="str">
        <f>IF(Frumgögn!F36&gt;0,Frumgögn!F36,"")</f>
        <v/>
      </c>
      <c r="J33" s="1" t="str">
        <f>IF(Frumgögn!I36&gt;0,Frumgögn!I36*100,"")</f>
        <v/>
      </c>
      <c r="N33" s="1" t="str">
        <f>IF(Frumgögn!B36&gt;0,Frumgögn!B36,"")</f>
        <v/>
      </c>
      <c r="O33" s="1" t="str">
        <f>IF(Frumgögn!C36&lt;&gt;"",Frumgögn!C36/Frumgögn!$C$10*100,"")</f>
        <v/>
      </c>
      <c r="P33" s="1" t="str">
        <f>IF(Frumgögn!F36&lt;&gt;"",Frumgögn!F36/Frumgögn!$F$10*100,"")</f>
        <v/>
      </c>
    </row>
    <row r="34" spans="1:16" x14ac:dyDescent="0.25">
      <c r="A34" s="1" t="str">
        <f>IF(Frumgögn!B42&gt;0,Frumgögn!B42,"")</f>
        <v/>
      </c>
      <c r="B34" s="22" t="str">
        <f>IF(Frumgögn!G42&gt;0,Frumgögn!G42,"")</f>
        <v/>
      </c>
      <c r="C34" s="22" t="str">
        <f>IF(Frumgögn!H42&gt;0,Frumgögn!H42,"")</f>
        <v/>
      </c>
      <c r="D34" s="22" t="str">
        <f>IF(Frumgögn!F42&gt;0,Frumgögn!F42,"")</f>
        <v/>
      </c>
      <c r="G34" s="1" t="str">
        <f>IF(Frumgögn!B37&gt;0,Frumgögn!B37,"")</f>
        <v/>
      </c>
      <c r="H34" s="14" t="str">
        <f>IF(Frumgögn!C37&gt;0,Frumgögn!C37,"")</f>
        <v/>
      </c>
      <c r="I34" s="14" t="str">
        <f>IF(Frumgögn!F37&gt;0,Frumgögn!F37,"")</f>
        <v/>
      </c>
      <c r="J34" s="1" t="str">
        <f>IF(Frumgögn!I37&gt;0,Frumgögn!I37*100,"")</f>
        <v/>
      </c>
      <c r="N34" s="1" t="str">
        <f>IF(Frumgögn!B37&gt;0,Frumgögn!B37,"")</f>
        <v/>
      </c>
      <c r="O34" s="1" t="str">
        <f>IF(Frumgögn!C37&lt;&gt;"",Frumgögn!C37/Frumgögn!$C$10*100,"")</f>
        <v/>
      </c>
      <c r="P34" s="1" t="str">
        <f>IF(Frumgögn!F37&lt;&gt;"",Frumgögn!F37/Frumgögn!$F$10*100,"")</f>
        <v/>
      </c>
    </row>
    <row r="35" spans="1:16" x14ac:dyDescent="0.25">
      <c r="A35" s="1" t="str">
        <f>IF(Frumgögn!B43&gt;0,Frumgögn!B43,"")</f>
        <v/>
      </c>
      <c r="B35" s="22" t="str">
        <f>IF(Frumgögn!G43&gt;0,Frumgögn!G43,"")</f>
        <v/>
      </c>
      <c r="C35" s="22" t="str">
        <f>IF(Frumgögn!H43&gt;0,Frumgögn!H43,"")</f>
        <v/>
      </c>
      <c r="D35" s="22" t="str">
        <f>IF(Frumgögn!F43&gt;0,Frumgögn!F43,"")</f>
        <v/>
      </c>
      <c r="G35" s="1" t="str">
        <f>IF(Frumgögn!B38&gt;0,Frumgögn!B38,"")</f>
        <v/>
      </c>
      <c r="H35" s="14" t="str">
        <f>IF(Frumgögn!C38&gt;0,Frumgögn!C38,"")</f>
        <v/>
      </c>
      <c r="I35" s="14" t="str">
        <f>IF(Frumgögn!F38&gt;0,Frumgögn!F38,"")</f>
        <v/>
      </c>
      <c r="J35" s="1" t="str">
        <f>IF(Frumgögn!I38&gt;0,Frumgögn!I38*100,"")</f>
        <v/>
      </c>
      <c r="N35" s="1" t="str">
        <f>IF(Frumgögn!B38&gt;0,Frumgögn!B38,"")</f>
        <v/>
      </c>
      <c r="O35" s="1" t="str">
        <f>IF(Frumgögn!C38&lt;&gt;"",Frumgögn!C38/Frumgögn!$C$10*100,"")</f>
        <v/>
      </c>
      <c r="P35" s="1" t="str">
        <f>IF(Frumgögn!F38&lt;&gt;"",Frumgögn!F38/Frumgögn!$F$10*100,"")</f>
        <v/>
      </c>
    </row>
    <row r="36" spans="1:16" x14ac:dyDescent="0.25">
      <c r="A36" s="1" t="str">
        <f>IF(Frumgögn!B44&gt;0,Frumgögn!B44,"")</f>
        <v/>
      </c>
      <c r="B36" s="14" t="str">
        <f>IF(Frumgögn!G44&gt;0,Frumgögn!G44,"")</f>
        <v/>
      </c>
      <c r="C36" s="14" t="str">
        <f>IF(Frumgögn!H44&gt;0,Frumgögn!H44,"")</f>
        <v/>
      </c>
      <c r="D36" s="12" t="str">
        <f>IF(Frumgögn!F44&gt;0,Frumgögn!F44,"")</f>
        <v/>
      </c>
      <c r="G36" s="1" t="str">
        <f>IF(Frumgögn!B39&gt;0,Frumgögn!B39,"")</f>
        <v/>
      </c>
      <c r="H36" s="14" t="str">
        <f>IF(Frumgögn!C39&gt;0,Frumgögn!C39,"")</f>
        <v/>
      </c>
      <c r="I36" s="14" t="str">
        <f>IF(Frumgögn!F39&gt;0,Frumgögn!F39,"")</f>
        <v/>
      </c>
      <c r="J36" s="1" t="str">
        <f>IF(Frumgögn!I39&gt;0,Frumgögn!I39*100,"")</f>
        <v/>
      </c>
      <c r="N36" s="1" t="str">
        <f>IF(Frumgögn!B39&gt;0,Frumgögn!B39,"")</f>
        <v/>
      </c>
      <c r="O36" s="1" t="str">
        <f>IF(Frumgögn!C39&lt;&gt;"",Frumgögn!C39/Frumgögn!$C$10*100,"")</f>
        <v/>
      </c>
      <c r="P36" s="1" t="str">
        <f>IF(Frumgögn!F39&lt;&gt;"",Frumgögn!F39/Frumgögn!$F$10*100,"")</f>
        <v/>
      </c>
    </row>
    <row r="37" spans="1:16" x14ac:dyDescent="0.25">
      <c r="A37" s="1" t="str">
        <f>IF(Frumgögn!B45&gt;0,Frumgögn!B45,"")</f>
        <v/>
      </c>
      <c r="B37" s="14" t="str">
        <f>IF(Frumgögn!G45&gt;0,Frumgögn!G45,"")</f>
        <v/>
      </c>
      <c r="C37" s="14" t="str">
        <f>IF(Frumgögn!H45&gt;0,Frumgögn!H45,"")</f>
        <v/>
      </c>
      <c r="D37" s="12" t="str">
        <f>IF(Frumgögn!F45&gt;0,Frumgögn!F45,"")</f>
        <v/>
      </c>
      <c r="G37" s="1" t="str">
        <f>IF(Frumgögn!B40&gt;0,Frumgögn!B40,"")</f>
        <v/>
      </c>
      <c r="H37" s="14" t="str">
        <f>IF(Frumgögn!C40&gt;0,Frumgögn!C40,"")</f>
        <v/>
      </c>
      <c r="I37" s="14" t="str">
        <f>IF(Frumgögn!F40&gt;0,Frumgögn!F40,"")</f>
        <v/>
      </c>
      <c r="J37" s="1" t="str">
        <f>IF(Frumgögn!I40&gt;0,Frumgögn!I40*100,"")</f>
        <v/>
      </c>
      <c r="N37" s="1" t="str">
        <f>IF(Frumgögn!B40&gt;0,Frumgögn!B40,"")</f>
        <v/>
      </c>
      <c r="O37" s="1" t="str">
        <f>IF(Frumgögn!C40&lt;&gt;"",Frumgögn!C40/Frumgögn!$C$10*100,"")</f>
        <v/>
      </c>
      <c r="P37" s="1" t="str">
        <f>IF(Frumgögn!F40&lt;&gt;"",Frumgögn!F40/Frumgögn!$F$10*100,"")</f>
        <v/>
      </c>
    </row>
    <row r="38" spans="1:16" x14ac:dyDescent="0.25">
      <c r="A38" s="1" t="str">
        <f>IF(Frumgögn!B46&gt;0,Frumgögn!B46,"")</f>
        <v/>
      </c>
      <c r="B38" s="14" t="str">
        <f>IF(Frumgögn!G46&gt;0,Frumgögn!G46,"")</f>
        <v/>
      </c>
      <c r="C38" s="14" t="str">
        <f>IF(Frumgögn!H46&gt;0,Frumgögn!H46,"")</f>
        <v/>
      </c>
      <c r="D38" s="12" t="str">
        <f>IF(Frumgögn!F46&gt;0,Frumgögn!F46,"")</f>
        <v/>
      </c>
      <c r="G38" s="1" t="str">
        <f>IF(Frumgögn!B41&gt;0,Frumgögn!B41,"")</f>
        <v/>
      </c>
      <c r="H38" s="14" t="str">
        <f>IF(Frumgögn!C41&gt;0,Frumgögn!C41,"")</f>
        <v/>
      </c>
      <c r="I38" s="14" t="str">
        <f>IF(Frumgögn!F41&gt;0,Frumgögn!F41,"")</f>
        <v/>
      </c>
      <c r="J38" s="1" t="str">
        <f>IF(Frumgögn!I41&gt;0,Frumgögn!I41*100,"")</f>
        <v/>
      </c>
      <c r="N38" s="1" t="str">
        <f>IF(Frumgögn!B41&gt;0,Frumgögn!B41,"")</f>
        <v/>
      </c>
      <c r="O38" s="1" t="str">
        <f>IF(Frumgögn!C41&lt;&gt;"",Frumgögn!C41/Frumgögn!$C$10*100,"")</f>
        <v/>
      </c>
      <c r="P38" s="1" t="str">
        <f>IF(Frumgögn!F41&lt;&gt;"",Frumgögn!F41/Frumgögn!$F$10*100,"")</f>
        <v/>
      </c>
    </row>
    <row r="39" spans="1:16" x14ac:dyDescent="0.25">
      <c r="A39" s="1" t="str">
        <f>IF(Frumgögn!B47&gt;0,Frumgögn!B47,"")</f>
        <v/>
      </c>
      <c r="B39" s="14" t="str">
        <f>IF(Frumgögn!G47&gt;0,Frumgögn!G47,"")</f>
        <v/>
      </c>
      <c r="C39" s="14" t="str">
        <f>IF(Frumgögn!H47&gt;0,Frumgögn!H47,"")</f>
        <v/>
      </c>
      <c r="D39" s="12" t="str">
        <f>IF(Frumgögn!F47&gt;0,Frumgögn!F47,"")</f>
        <v/>
      </c>
      <c r="G39" s="1" t="str">
        <f>IF(Frumgögn!B42&gt;0,Frumgögn!B42,"")</f>
        <v/>
      </c>
      <c r="H39" s="14" t="str">
        <f>IF(Frumgögn!C42&gt;0,Frumgögn!C42,"")</f>
        <v/>
      </c>
      <c r="I39" s="14" t="str">
        <f>IF(Frumgögn!F42&gt;0,Frumgögn!F42,"")</f>
        <v/>
      </c>
      <c r="J39" s="1" t="str">
        <f>IF(Frumgögn!I42&gt;0,Frumgögn!I42*100,"")</f>
        <v/>
      </c>
      <c r="N39" s="1" t="str">
        <f>IF(Frumgögn!B42&gt;0,Frumgögn!B42,"")</f>
        <v/>
      </c>
      <c r="O39" s="1" t="str">
        <f>IF(Frumgögn!C42&lt;&gt;"",Frumgögn!C42/Frumgögn!$C$10*100,"")</f>
        <v/>
      </c>
      <c r="P39" s="1" t="str">
        <f>IF(Frumgögn!F42&lt;&gt;"",Frumgögn!F42/Frumgögn!$F$10*100,"")</f>
        <v/>
      </c>
    </row>
    <row r="40" spans="1:16" x14ac:dyDescent="0.25">
      <c r="B40" s="14"/>
      <c r="C40" s="14"/>
      <c r="G40" s="1" t="str">
        <f>IF(Frumgögn!B43&gt;0,Frumgögn!B43,"")</f>
        <v/>
      </c>
      <c r="H40" s="14" t="str">
        <f>IF(Frumgögn!C43&gt;0,Frumgögn!C43,"")</f>
        <v/>
      </c>
      <c r="I40" s="14" t="str">
        <f>IF(Frumgögn!F43&gt;0,Frumgögn!F43,"")</f>
        <v/>
      </c>
      <c r="J40" s="1" t="str">
        <f>IF(Frumgögn!I43&gt;0,Frumgögn!I43*100,"")</f>
        <v/>
      </c>
      <c r="N40" s="1" t="str">
        <f>IF(Frumgögn!B43&gt;0,Frumgögn!B43,"")</f>
        <v/>
      </c>
      <c r="O40" s="1" t="str">
        <f>IF(Frumgögn!C43&lt;&gt;"",Frumgögn!C43/Frumgögn!$C$10*100,"")</f>
        <v/>
      </c>
      <c r="P40" s="1" t="str">
        <f>IF(Frumgögn!F43&lt;&gt;"",Frumgögn!F43/Frumgögn!$F$10*100,"")</f>
        <v/>
      </c>
    </row>
    <row r="41" spans="1:16" x14ac:dyDescent="0.25">
      <c r="B41" s="14"/>
      <c r="C41" s="14"/>
      <c r="G41" s="1" t="str">
        <f>IF(Frumgögn!B44&gt;0,Frumgögn!B44,"")</f>
        <v/>
      </c>
      <c r="H41" s="14" t="str">
        <f>IF(Frumgögn!C44&gt;0,Frumgögn!C44,"")</f>
        <v/>
      </c>
      <c r="I41" s="14" t="str">
        <f>IF(Frumgögn!F44&gt;0,Frumgögn!F44,"")</f>
        <v/>
      </c>
      <c r="J41" s="1" t="str">
        <f>IF(Frumgögn!I44&gt;0,Frumgögn!I44*100,"")</f>
        <v/>
      </c>
      <c r="N41" s="1" t="str">
        <f>IF(Frumgögn!B44&gt;0,Frumgögn!B44,"")</f>
        <v/>
      </c>
      <c r="O41" s="1" t="str">
        <f>IF(Frumgögn!C44&lt;&gt;"",Frumgögn!C44/Frumgögn!$C$10*100,"")</f>
        <v/>
      </c>
      <c r="P41" s="1" t="str">
        <f>IF(Frumgögn!F44&lt;&gt;"",Frumgögn!F44/Frumgögn!$F$10*100,"")</f>
        <v/>
      </c>
    </row>
    <row r="42" spans="1:16" x14ac:dyDescent="0.25">
      <c r="B42" s="14"/>
      <c r="C42" s="14"/>
      <c r="G42" s="1" t="str">
        <f>IF(Frumgögn!B45&gt;0,Frumgögn!B45,"")</f>
        <v/>
      </c>
      <c r="H42" s="14" t="str">
        <f>IF(Frumgögn!C45&gt;0,Frumgögn!C45,"")</f>
        <v/>
      </c>
      <c r="I42" s="14" t="str">
        <f>IF(Frumgögn!F45&gt;0,Frumgögn!F45,"")</f>
        <v/>
      </c>
      <c r="J42" s="1" t="str">
        <f>IF(Frumgögn!I45&gt;0,Frumgögn!I45*100,"")</f>
        <v/>
      </c>
      <c r="N42" s="1" t="str">
        <f>IF(Frumgögn!B45&gt;0,Frumgögn!B45,"")</f>
        <v/>
      </c>
      <c r="O42" s="1" t="str">
        <f>IF(Frumgögn!C45&lt;&gt;"",Frumgögn!C45/Frumgögn!$C$10*100,"")</f>
        <v/>
      </c>
      <c r="P42" s="1" t="str">
        <f>IF(Frumgögn!F45&lt;&gt;"",Frumgögn!F45/Frumgögn!$F$10*100,"")</f>
        <v/>
      </c>
    </row>
    <row r="43" spans="1:16" x14ac:dyDescent="0.25">
      <c r="B43" s="14"/>
      <c r="C43" s="14"/>
      <c r="G43" s="1" t="str">
        <f>IF(Frumgögn!B46&gt;0,Frumgögn!B46,"")</f>
        <v/>
      </c>
      <c r="H43" s="14" t="str">
        <f>IF(Frumgögn!C46&gt;0,Frumgögn!C46,"")</f>
        <v/>
      </c>
      <c r="I43" s="14" t="str">
        <f>IF(Frumgögn!F46&gt;0,Frumgögn!F46,"")</f>
        <v/>
      </c>
      <c r="J43" s="1" t="str">
        <f>IF(Frumgögn!I46&gt;0,Frumgögn!I46*100,"")</f>
        <v/>
      </c>
      <c r="N43" s="1" t="str">
        <f>IF(Frumgögn!B46&gt;0,Frumgögn!B46,"")</f>
        <v/>
      </c>
      <c r="O43" s="1" t="str">
        <f>IF(Frumgögn!C46&lt;&gt;"",Frumgögn!C46/Frumgögn!$C$10*100,"")</f>
        <v/>
      </c>
      <c r="P43" s="1" t="str">
        <f>IF(Frumgögn!F46&lt;&gt;"",Frumgögn!F46/Frumgögn!$F$10*100,"")</f>
        <v/>
      </c>
    </row>
    <row r="44" spans="1:16" x14ac:dyDescent="0.25">
      <c r="B44" s="14"/>
      <c r="C44" s="14"/>
      <c r="G44" s="1" t="str">
        <f>IF(Frumgögn!B47&gt;0,Frumgögn!B47,"")</f>
        <v/>
      </c>
      <c r="H44" s="14" t="str">
        <f>IF(Frumgögn!C47&gt;0,Frumgögn!C47,"")</f>
        <v/>
      </c>
      <c r="I44" s="14" t="str">
        <f>IF(Frumgögn!F47&gt;0,Frumgögn!F47,"")</f>
        <v/>
      </c>
      <c r="J44" s="1" t="str">
        <f>IF(Frumgögn!I47&gt;0,Frumgögn!I47*100,"")</f>
        <v/>
      </c>
      <c r="N44" s="1" t="str">
        <f>IF(Frumgögn!B47&gt;0,Frumgögn!B47,"")</f>
        <v/>
      </c>
      <c r="O44" s="1" t="str">
        <f>IF(Frumgögn!C47&lt;&gt;"",Frumgögn!C47/Frumgögn!$C$10*100,"")</f>
        <v/>
      </c>
      <c r="P44" s="1" t="str">
        <f>IF(Frumgögn!F47&lt;&gt;"",Frumgögn!F47/Frumgögn!$F$10*100,"")</f>
        <v/>
      </c>
    </row>
    <row r="45" spans="1:16" x14ac:dyDescent="0.25">
      <c r="B45" s="14"/>
      <c r="C45" s="14"/>
      <c r="G45" s="1" t="str">
        <f>IF(Frumgögn!B48&gt;0,Frumgögn!B48,"")</f>
        <v/>
      </c>
      <c r="H45" s="14" t="str">
        <f>IF(Frumgögn!C48&gt;0,Frumgögn!C48,"")</f>
        <v/>
      </c>
      <c r="I45" s="14" t="str">
        <f>IF(Frumgögn!F48&gt;0,Frumgögn!F48,"")</f>
        <v/>
      </c>
      <c r="J45" s="1" t="str">
        <f>IF(Frumgögn!I48&gt;0,Frumgögn!I48*100,"")</f>
        <v/>
      </c>
      <c r="N45" s="1" t="str">
        <f>IF(Frumgögn!B48&gt;0,Frumgögn!B48,"")</f>
        <v/>
      </c>
      <c r="O45" s="1" t="str">
        <f>IF(Frumgögn!C48&lt;&gt;"",Frumgögn!C48/Frumgögn!$C$10*100,"")</f>
        <v/>
      </c>
      <c r="P45" s="1" t="str">
        <f>IF(Frumgögn!F48&lt;&gt;"",Frumgögn!F48/Frumgögn!$F$10*100,"")</f>
        <v/>
      </c>
    </row>
    <row r="46" spans="1:16" x14ac:dyDescent="0.25">
      <c r="B46" s="14"/>
      <c r="C46" s="14"/>
      <c r="G46" s="1" t="str">
        <f>IF(Frumgögn!B49&gt;0,Frumgögn!B49,"")</f>
        <v/>
      </c>
      <c r="H46" s="14" t="str">
        <f>IF(Frumgögn!C49&gt;0,Frumgögn!C49,"")</f>
        <v/>
      </c>
      <c r="I46" s="14" t="str">
        <f>IF(Frumgögn!F49&gt;0,Frumgögn!F49,"")</f>
        <v/>
      </c>
      <c r="J46" s="1" t="str">
        <f>IF(Frumgögn!I49&gt;0,Frumgögn!I49*100,"")</f>
        <v/>
      </c>
      <c r="N46" s="1" t="str">
        <f>IF(Frumgögn!B49&gt;0,Frumgögn!B49,"")</f>
        <v/>
      </c>
      <c r="O46" s="1" t="str">
        <f>IF(Frumgögn!C49&lt;&gt;"",Frumgögn!C49/Frumgögn!$C$10*100,"")</f>
        <v/>
      </c>
      <c r="P46" s="1" t="str">
        <f>IF(Frumgögn!F49&lt;&gt;"",Frumgögn!F49/Frumgögn!$F$10*100,"")</f>
        <v/>
      </c>
    </row>
    <row r="47" spans="1:16" x14ac:dyDescent="0.25">
      <c r="B47" s="14"/>
      <c r="C47" s="14"/>
      <c r="G47" s="1" t="str">
        <f>IF(Frumgögn!B50&gt;0,Frumgögn!B50,"")</f>
        <v/>
      </c>
      <c r="H47" s="14" t="str">
        <f>IF(Frumgögn!C50&gt;0,Frumgögn!C50,"")</f>
        <v/>
      </c>
      <c r="I47" s="14" t="str">
        <f>IF(Frumgögn!F50&gt;0,Frumgögn!F50,"")</f>
        <v/>
      </c>
      <c r="J47" s="1" t="str">
        <f>IF(Frumgögn!I50&gt;0,Frumgögn!I50*100,"")</f>
        <v/>
      </c>
      <c r="N47" s="1" t="str">
        <f>IF(Frumgögn!B50&gt;0,Frumgögn!B50,"")</f>
        <v/>
      </c>
      <c r="O47" s="1" t="str">
        <f>IF(Frumgögn!C50&lt;&gt;"",Frumgögn!C50/Frumgögn!$C$10*100,"")</f>
        <v/>
      </c>
      <c r="P47" s="1" t="str">
        <f>IF(Frumgögn!F50&lt;&gt;"",Frumgögn!F50/Frumgögn!$F$10*100,"")</f>
        <v/>
      </c>
    </row>
    <row r="48" spans="1:16" x14ac:dyDescent="0.25">
      <c r="B48" s="14"/>
      <c r="C48" s="14"/>
      <c r="G48" s="1" t="str">
        <f>IF(Frumgögn!B51&gt;0,Frumgögn!B51,"")</f>
        <v/>
      </c>
      <c r="H48" s="14" t="str">
        <f>IF(Frumgögn!C51&gt;0,Frumgögn!C51,"")</f>
        <v/>
      </c>
      <c r="I48" s="14" t="str">
        <f>IF(Frumgögn!F51&gt;0,Frumgögn!F51,"")</f>
        <v/>
      </c>
      <c r="J48" s="1" t="str">
        <f>IF(Frumgögn!I51&gt;0,Frumgögn!I51*100,"")</f>
        <v/>
      </c>
      <c r="N48" s="1" t="str">
        <f>IF(Frumgögn!B51&gt;0,Frumgögn!B51,"")</f>
        <v/>
      </c>
      <c r="O48" s="1" t="str">
        <f>IF(Frumgögn!C51&lt;&gt;"",Frumgögn!C51/Frumgögn!$C$10*100,"")</f>
        <v/>
      </c>
      <c r="P48" s="1" t="str">
        <f>IF(Frumgögn!F51&lt;&gt;"",Frumgögn!F51/Frumgögn!$F$10*100,"")</f>
        <v/>
      </c>
    </row>
    <row r="49" spans="2:16" x14ac:dyDescent="0.25">
      <c r="B49" s="14"/>
      <c r="C49" s="14"/>
      <c r="G49" s="1" t="str">
        <f>IF(Frumgögn!B52&gt;0,Frumgögn!B52,"")</f>
        <v/>
      </c>
      <c r="H49" s="14" t="str">
        <f>IF(Frumgögn!C52&gt;0,Frumgögn!C52,"")</f>
        <v/>
      </c>
      <c r="I49" s="14" t="str">
        <f>IF(Frumgögn!F52&gt;0,Frumgögn!F52,"")</f>
        <v/>
      </c>
      <c r="J49" s="1" t="str">
        <f>IF(Frumgögn!I52&gt;0,Frumgögn!I52*100,"")</f>
        <v/>
      </c>
      <c r="N49" s="1" t="str">
        <f>IF(Frumgögn!B52&gt;0,Frumgögn!B52,"")</f>
        <v/>
      </c>
      <c r="O49" s="1" t="str">
        <f>IF(Frumgögn!C52&lt;&gt;"",Frumgögn!C52/Frumgögn!$C$10*100,"")</f>
        <v/>
      </c>
      <c r="P49" s="1" t="str">
        <f>IF(Frumgögn!F52&lt;&gt;"",Frumgögn!F52/Frumgögn!$F$10*100,"")</f>
        <v/>
      </c>
    </row>
    <row r="50" spans="2:16" x14ac:dyDescent="0.25">
      <c r="B50" s="14"/>
      <c r="C50" s="14"/>
      <c r="G50" s="1" t="str">
        <f>IF(Frumgögn!B53&gt;0,Frumgögn!B53,"")</f>
        <v/>
      </c>
      <c r="H50" s="14" t="str">
        <f>IF(Frumgögn!C53&gt;0,Frumgögn!C53,"")</f>
        <v/>
      </c>
      <c r="I50" s="14" t="str">
        <f>IF(Frumgögn!F53&gt;0,Frumgögn!F53,"")</f>
        <v/>
      </c>
      <c r="J50" s="1" t="str">
        <f>IF(Frumgögn!I53&gt;0,Frumgögn!I53*100,"")</f>
        <v/>
      </c>
    </row>
    <row r="51" spans="2:16" x14ac:dyDescent="0.25">
      <c r="B51" s="14"/>
      <c r="C51" s="14"/>
      <c r="H51" s="14"/>
      <c r="I51" s="14"/>
      <c r="J51" s="1" t="str">
        <f>IF(Frumgögn!I54&gt;0,Frumgögn!I54,"")</f>
        <v/>
      </c>
    </row>
    <row r="52" spans="2:16" x14ac:dyDescent="0.25">
      <c r="B52" s="14"/>
      <c r="C52" s="14"/>
      <c r="H52" s="14"/>
      <c r="I52" s="14"/>
      <c r="J52" s="15"/>
    </row>
    <row r="53" spans="2:16" x14ac:dyDescent="0.25">
      <c r="B53" s="14"/>
      <c r="C53" s="14"/>
      <c r="H53" s="14"/>
      <c r="I53" s="14"/>
      <c r="J53" s="15"/>
    </row>
    <row r="54" spans="2:16" x14ac:dyDescent="0.25">
      <c r="B54" s="14"/>
      <c r="C54" s="14"/>
      <c r="H54" s="14"/>
      <c r="I54" s="14"/>
      <c r="J54" s="15"/>
    </row>
    <row r="55" spans="2:16" x14ac:dyDescent="0.25">
      <c r="B55" s="14"/>
      <c r="C55" s="14"/>
      <c r="H55" s="14"/>
      <c r="I55" s="14"/>
      <c r="J55" s="15"/>
    </row>
    <row r="56" spans="2:16" x14ac:dyDescent="0.25">
      <c r="B56" s="14"/>
      <c r="C56" s="14"/>
      <c r="H56" s="14"/>
      <c r="I56" s="14"/>
      <c r="J56" s="15"/>
    </row>
    <row r="57" spans="2:16" x14ac:dyDescent="0.25">
      <c r="B57" s="14"/>
      <c r="C57" s="14"/>
      <c r="H57" s="14"/>
      <c r="I57" s="14"/>
      <c r="J57" s="15"/>
    </row>
    <row r="58" spans="2:16" x14ac:dyDescent="0.25">
      <c r="B58" s="14"/>
      <c r="C58" s="14"/>
      <c r="H58" s="14"/>
      <c r="I58" s="14"/>
      <c r="J58" s="15"/>
    </row>
    <row r="59" spans="2:16" x14ac:dyDescent="0.25">
      <c r="B59" s="14"/>
      <c r="C59" s="14"/>
      <c r="H59" s="14"/>
      <c r="I59" s="14"/>
      <c r="J59" s="15"/>
    </row>
    <row r="60" spans="2:16" x14ac:dyDescent="0.25">
      <c r="B60" s="14"/>
      <c r="C60" s="14"/>
      <c r="H60" s="14"/>
      <c r="I60" s="14"/>
      <c r="J60" s="15"/>
    </row>
    <row r="61" spans="2:16" x14ac:dyDescent="0.25">
      <c r="B61" s="14"/>
      <c r="C61" s="14"/>
      <c r="H61" s="14"/>
      <c r="I61" s="14"/>
      <c r="J61" s="15"/>
    </row>
    <row r="62" spans="2:16" x14ac:dyDescent="0.25">
      <c r="B62" s="14"/>
      <c r="C62" s="14"/>
      <c r="H62" s="14"/>
      <c r="I62" s="14"/>
      <c r="J62" s="15"/>
    </row>
    <row r="63" spans="2:16" x14ac:dyDescent="0.25">
      <c r="B63" s="14"/>
      <c r="C63" s="14"/>
      <c r="H63" s="14"/>
      <c r="I63" s="14"/>
      <c r="J63" s="15"/>
    </row>
    <row r="64" spans="2:16" x14ac:dyDescent="0.25">
      <c r="B64" s="14"/>
      <c r="C64" s="14"/>
      <c r="H64" s="14"/>
      <c r="I64" s="14"/>
      <c r="J64" s="15"/>
    </row>
    <row r="65" spans="2:10" x14ac:dyDescent="0.25">
      <c r="B65" s="14"/>
      <c r="C65" s="14"/>
      <c r="H65" s="14"/>
      <c r="I65" s="14"/>
      <c r="J65" s="15"/>
    </row>
    <row r="66" spans="2:10" x14ac:dyDescent="0.25">
      <c r="B66" s="14"/>
      <c r="C66" s="14"/>
      <c r="H66" s="14"/>
      <c r="I66" s="14"/>
      <c r="J66" s="15"/>
    </row>
    <row r="67" spans="2:10" x14ac:dyDescent="0.25">
      <c r="B67" s="14"/>
      <c r="C67" s="14"/>
      <c r="H67" s="14"/>
      <c r="I67" s="14"/>
      <c r="J67" s="15"/>
    </row>
    <row r="68" spans="2:10" x14ac:dyDescent="0.25">
      <c r="B68" s="14"/>
      <c r="C68" s="14"/>
      <c r="H68" s="14"/>
      <c r="I68" s="14"/>
      <c r="J68" s="15"/>
    </row>
    <row r="69" spans="2:10" x14ac:dyDescent="0.25">
      <c r="B69" s="14"/>
      <c r="C69" s="14"/>
      <c r="H69" s="14"/>
      <c r="I69" s="14"/>
      <c r="J69" s="15"/>
    </row>
    <row r="70" spans="2:10" x14ac:dyDescent="0.25">
      <c r="B70" s="14"/>
      <c r="C70" s="14"/>
      <c r="H70" s="14"/>
      <c r="I70" s="14"/>
      <c r="J70" s="15"/>
    </row>
    <row r="71" spans="2:10" x14ac:dyDescent="0.25">
      <c r="B71" s="14"/>
      <c r="C71" s="14"/>
      <c r="H71" s="14"/>
      <c r="I71" s="14"/>
      <c r="J71" s="15"/>
    </row>
    <row r="72" spans="2:10" x14ac:dyDescent="0.25">
      <c r="B72" s="14"/>
      <c r="C72" s="14"/>
      <c r="H72" s="14"/>
      <c r="I72" s="14"/>
      <c r="J72" s="15"/>
    </row>
    <row r="73" spans="2:10" x14ac:dyDescent="0.25">
      <c r="B73" s="14"/>
      <c r="C73" s="14"/>
      <c r="H73" s="14"/>
      <c r="I73" s="14"/>
      <c r="J73" s="15"/>
    </row>
    <row r="74" spans="2:10" x14ac:dyDescent="0.25">
      <c r="B74" s="14"/>
      <c r="C74" s="14"/>
      <c r="H74" s="14"/>
      <c r="I74" s="14"/>
      <c r="J74" s="15"/>
    </row>
    <row r="75" spans="2:10" x14ac:dyDescent="0.25">
      <c r="B75" s="14"/>
      <c r="C75" s="14"/>
      <c r="H75" s="14"/>
      <c r="I75" s="14"/>
      <c r="J75" s="15"/>
    </row>
    <row r="76" spans="2:10" x14ac:dyDescent="0.25">
      <c r="B76" s="14"/>
      <c r="C76" s="14"/>
      <c r="H76" s="14"/>
      <c r="I76" s="14"/>
      <c r="J76" s="15"/>
    </row>
    <row r="77" spans="2:10" x14ac:dyDescent="0.25">
      <c r="B77" s="14"/>
      <c r="C77" s="14"/>
      <c r="H77" s="14"/>
      <c r="I77" s="14"/>
      <c r="J77" s="15"/>
    </row>
    <row r="78" spans="2:10" x14ac:dyDescent="0.25">
      <c r="B78" s="14"/>
      <c r="C78" s="14"/>
      <c r="H78" s="14"/>
      <c r="I78" s="14"/>
      <c r="J78" s="15"/>
    </row>
    <row r="79" spans="2:10" x14ac:dyDescent="0.25">
      <c r="B79" s="14"/>
      <c r="C79" s="14"/>
      <c r="H79" s="14"/>
      <c r="I79" s="14"/>
      <c r="J79" s="15"/>
    </row>
    <row r="80" spans="2:10" x14ac:dyDescent="0.25">
      <c r="B80" s="14"/>
      <c r="C80" s="14"/>
      <c r="H80" s="14"/>
      <c r="I80" s="14"/>
      <c r="J80" s="15"/>
    </row>
    <row r="81" spans="2:10" x14ac:dyDescent="0.25">
      <c r="B81" s="14"/>
      <c r="C81" s="14"/>
      <c r="H81" s="14"/>
      <c r="I81" s="14"/>
      <c r="J81" s="15"/>
    </row>
    <row r="82" spans="2:10" x14ac:dyDescent="0.25">
      <c r="B82" s="14"/>
      <c r="C82" s="14"/>
      <c r="H82" s="14"/>
      <c r="I82" s="14"/>
      <c r="J82" s="15"/>
    </row>
    <row r="83" spans="2:10" x14ac:dyDescent="0.25">
      <c r="B83" s="14"/>
      <c r="C83" s="14"/>
      <c r="H83" s="14"/>
      <c r="I83" s="14"/>
      <c r="J83" s="15"/>
    </row>
    <row r="84" spans="2:10" x14ac:dyDescent="0.25">
      <c r="B84" s="14"/>
      <c r="C84" s="14"/>
      <c r="H84" s="14"/>
      <c r="I84" s="14"/>
      <c r="J84" s="15"/>
    </row>
    <row r="85" spans="2:10" x14ac:dyDescent="0.25">
      <c r="B85" s="14"/>
      <c r="C85" s="14"/>
      <c r="H85" s="14"/>
      <c r="I85" s="14"/>
      <c r="J85" s="15"/>
    </row>
    <row r="86" spans="2:10" x14ac:dyDescent="0.25">
      <c r="B86" s="14"/>
      <c r="C86" s="14"/>
      <c r="H86" s="14"/>
      <c r="I86" s="14"/>
      <c r="J86" s="15"/>
    </row>
    <row r="87" spans="2:10" x14ac:dyDescent="0.25">
      <c r="B87" s="14"/>
      <c r="C87" s="14"/>
      <c r="H87" s="14"/>
      <c r="I87" s="14"/>
      <c r="J87" s="15"/>
    </row>
    <row r="88" spans="2:10" x14ac:dyDescent="0.25">
      <c r="B88" s="14"/>
      <c r="C88" s="14"/>
      <c r="H88" s="14"/>
      <c r="I88" s="14"/>
      <c r="J88" s="15"/>
    </row>
    <row r="89" spans="2:10" x14ac:dyDescent="0.25">
      <c r="B89" s="14"/>
      <c r="C89" s="14"/>
      <c r="H89" s="14"/>
      <c r="I89" s="14"/>
      <c r="J89" s="15"/>
    </row>
    <row r="90" spans="2:10" x14ac:dyDescent="0.25">
      <c r="B90" s="14"/>
      <c r="C90" s="14"/>
      <c r="H90" s="14"/>
      <c r="I90" s="14"/>
      <c r="J90" s="15"/>
    </row>
    <row r="91" spans="2:10" x14ac:dyDescent="0.25">
      <c r="B91" s="14"/>
      <c r="C91" s="14"/>
      <c r="H91" s="14"/>
      <c r="I91" s="14"/>
      <c r="J91" s="15"/>
    </row>
    <row r="92" spans="2:10" x14ac:dyDescent="0.25">
      <c r="B92" s="14"/>
      <c r="C92" s="14"/>
      <c r="H92" s="14"/>
      <c r="I92" s="14"/>
      <c r="J92" s="15"/>
    </row>
    <row r="93" spans="2:10" x14ac:dyDescent="0.25">
      <c r="B93" s="14"/>
      <c r="C93" s="14"/>
      <c r="H93" s="14"/>
      <c r="I93" s="14"/>
      <c r="J93" s="15"/>
    </row>
    <row r="94" spans="2:10" x14ac:dyDescent="0.25">
      <c r="B94" s="14"/>
      <c r="C94" s="14"/>
      <c r="H94" s="14"/>
      <c r="I94" s="14"/>
      <c r="J94" s="15"/>
    </row>
    <row r="95" spans="2:10" x14ac:dyDescent="0.25">
      <c r="B95" s="14"/>
      <c r="C95" s="14"/>
      <c r="H95" s="14"/>
      <c r="I95" s="14"/>
      <c r="J95" s="15"/>
    </row>
    <row r="96" spans="2:10" x14ac:dyDescent="0.25">
      <c r="B96" s="14"/>
      <c r="C96" s="14"/>
      <c r="H96" s="14"/>
      <c r="I96" s="14"/>
      <c r="J96" s="15"/>
    </row>
    <row r="97" spans="2:10" x14ac:dyDescent="0.25">
      <c r="B97" s="14"/>
      <c r="C97" s="14"/>
      <c r="H97" s="14"/>
      <c r="I97" s="14"/>
      <c r="J97" s="15"/>
    </row>
    <row r="98" spans="2:10" x14ac:dyDescent="0.25">
      <c r="B98" s="14"/>
      <c r="C98" s="14"/>
      <c r="H98" s="14"/>
      <c r="I98" s="14"/>
      <c r="J98" s="15"/>
    </row>
    <row r="99" spans="2:10" x14ac:dyDescent="0.25">
      <c r="B99" s="14"/>
      <c r="C99" s="14"/>
      <c r="H99" s="14"/>
      <c r="I99" s="14"/>
      <c r="J99" s="15"/>
    </row>
    <row r="100" spans="2:10" x14ac:dyDescent="0.25">
      <c r="B100" s="14"/>
      <c r="C100" s="14"/>
      <c r="H100" s="14"/>
      <c r="I100" s="14"/>
      <c r="J100" s="15"/>
    </row>
    <row r="101" spans="2:10" x14ac:dyDescent="0.25">
      <c r="B101" s="14"/>
      <c r="C101" s="14"/>
      <c r="H101" s="14"/>
      <c r="I101" s="14"/>
      <c r="J101" s="15"/>
    </row>
    <row r="102" spans="2:10" x14ac:dyDescent="0.25">
      <c r="B102" s="14"/>
      <c r="C102" s="14"/>
      <c r="H102" s="14"/>
      <c r="I102" s="14"/>
      <c r="J102" s="15"/>
    </row>
    <row r="103" spans="2:10" x14ac:dyDescent="0.25">
      <c r="B103" s="14"/>
      <c r="C103" s="14"/>
      <c r="H103" s="14"/>
      <c r="I103" s="14"/>
      <c r="J103" s="15"/>
    </row>
    <row r="104" spans="2:10" x14ac:dyDescent="0.25">
      <c r="B104" s="14"/>
      <c r="C104" s="14"/>
      <c r="H104" s="14"/>
      <c r="I104" s="14"/>
      <c r="J104" s="15"/>
    </row>
    <row r="105" spans="2:10" x14ac:dyDescent="0.25">
      <c r="B105" s="14"/>
      <c r="C105" s="14"/>
      <c r="H105" s="14"/>
      <c r="I105" s="14"/>
      <c r="J105" s="15"/>
    </row>
    <row r="106" spans="2:10" x14ac:dyDescent="0.25">
      <c r="B106" s="14"/>
      <c r="C106" s="14"/>
      <c r="H106" s="14"/>
      <c r="I106" s="14"/>
      <c r="J106" s="15"/>
    </row>
    <row r="107" spans="2:10" x14ac:dyDescent="0.25">
      <c r="B107" s="14"/>
      <c r="C107" s="14"/>
      <c r="H107" s="14"/>
      <c r="I107" s="14"/>
      <c r="J107" s="15"/>
    </row>
    <row r="108" spans="2:10" x14ac:dyDescent="0.25">
      <c r="B108" s="14"/>
      <c r="C108" s="14"/>
      <c r="H108" s="14"/>
      <c r="I108" s="14"/>
      <c r="J108" s="15"/>
    </row>
    <row r="109" spans="2:10" x14ac:dyDescent="0.25">
      <c r="B109" s="14"/>
      <c r="C109" s="14"/>
      <c r="H109" s="14"/>
      <c r="I109" s="14"/>
      <c r="J109" s="15"/>
    </row>
    <row r="110" spans="2:10" x14ac:dyDescent="0.25">
      <c r="B110" s="14"/>
      <c r="C110" s="14"/>
      <c r="H110" s="14"/>
      <c r="I110" s="14"/>
      <c r="J110" s="15"/>
    </row>
    <row r="111" spans="2:10" x14ac:dyDescent="0.25">
      <c r="B111" s="14"/>
      <c r="C111" s="14"/>
      <c r="H111" s="14"/>
      <c r="I111" s="14"/>
      <c r="J111" s="15"/>
    </row>
    <row r="112" spans="2:10" x14ac:dyDescent="0.25">
      <c r="B112" s="14"/>
      <c r="C112" s="14"/>
      <c r="H112" s="14"/>
      <c r="I112" s="14"/>
      <c r="J112" s="15"/>
    </row>
    <row r="113" spans="2:10" x14ac:dyDescent="0.25">
      <c r="B113" s="14"/>
      <c r="C113" s="14"/>
      <c r="H113" s="14"/>
      <c r="I113" s="14"/>
      <c r="J113" s="15"/>
    </row>
    <row r="114" spans="2:10" x14ac:dyDescent="0.25">
      <c r="B114" s="14"/>
      <c r="C114" s="14"/>
      <c r="H114" s="14"/>
      <c r="I114" s="14"/>
      <c r="J114" s="15"/>
    </row>
    <row r="115" spans="2:10" x14ac:dyDescent="0.25">
      <c r="B115" s="14"/>
      <c r="C115" s="14"/>
      <c r="H115" s="14"/>
      <c r="I115" s="14"/>
      <c r="J115" s="15"/>
    </row>
    <row r="116" spans="2:10" x14ac:dyDescent="0.25">
      <c r="B116" s="14"/>
      <c r="C116" s="14"/>
      <c r="H116" s="14"/>
      <c r="I116" s="14"/>
      <c r="J116" s="15"/>
    </row>
    <row r="117" spans="2:10" x14ac:dyDescent="0.25">
      <c r="B117" s="14"/>
      <c r="C117" s="14"/>
      <c r="H117" s="14"/>
      <c r="I117" s="14"/>
      <c r="J117" s="15"/>
    </row>
    <row r="118" spans="2:10" x14ac:dyDescent="0.25">
      <c r="B118" s="14"/>
      <c r="C118" s="14"/>
      <c r="H118" s="14"/>
      <c r="I118" s="14"/>
      <c r="J118" s="15"/>
    </row>
    <row r="119" spans="2:10" x14ac:dyDescent="0.25">
      <c r="B119" s="14"/>
      <c r="C119" s="14"/>
      <c r="H119" s="14"/>
      <c r="I119" s="14"/>
      <c r="J119" s="15"/>
    </row>
    <row r="120" spans="2:10" x14ac:dyDescent="0.25">
      <c r="B120" s="14"/>
      <c r="C120" s="14"/>
      <c r="H120" s="14"/>
      <c r="I120" s="14"/>
      <c r="J120" s="15"/>
    </row>
    <row r="121" spans="2:10" x14ac:dyDescent="0.25">
      <c r="B121" s="14"/>
      <c r="C121" s="14"/>
      <c r="H121" s="14"/>
      <c r="I121" s="14"/>
      <c r="J121" s="15"/>
    </row>
    <row r="122" spans="2:10" x14ac:dyDescent="0.25">
      <c r="B122" s="14"/>
      <c r="C122" s="14"/>
      <c r="H122" s="14"/>
      <c r="I122" s="14"/>
      <c r="J122" s="15"/>
    </row>
    <row r="123" spans="2:10" x14ac:dyDescent="0.25">
      <c r="B123" s="14"/>
      <c r="C123" s="14"/>
      <c r="H123" s="14"/>
      <c r="I123" s="14"/>
      <c r="J123" s="15"/>
    </row>
    <row r="124" spans="2:10" x14ac:dyDescent="0.25">
      <c r="B124" s="14"/>
      <c r="C124" s="14"/>
      <c r="H124" s="14"/>
      <c r="I124" s="14"/>
      <c r="J124" s="15"/>
    </row>
    <row r="125" spans="2:10" x14ac:dyDescent="0.25">
      <c r="B125" s="14"/>
      <c r="C125" s="14"/>
      <c r="H125" s="14"/>
      <c r="I125" s="14"/>
      <c r="J125" s="15"/>
    </row>
    <row r="126" spans="2:10" x14ac:dyDescent="0.25">
      <c r="B126" s="14"/>
      <c r="C126" s="14"/>
      <c r="H126" s="14"/>
      <c r="I126" s="14"/>
      <c r="J126" s="15"/>
    </row>
    <row r="127" spans="2:10" x14ac:dyDescent="0.25">
      <c r="B127" s="14"/>
      <c r="C127" s="14"/>
      <c r="H127" s="14"/>
      <c r="I127" s="14"/>
      <c r="J127" s="15"/>
    </row>
    <row r="128" spans="2:10" x14ac:dyDescent="0.25">
      <c r="B128" s="14"/>
      <c r="C128" s="14"/>
      <c r="H128" s="14"/>
      <c r="I128" s="14"/>
      <c r="J128" s="15"/>
    </row>
    <row r="129" spans="2:10" x14ac:dyDescent="0.25">
      <c r="B129" s="14"/>
      <c r="C129" s="14"/>
      <c r="H129" s="14"/>
      <c r="I129" s="14"/>
      <c r="J129" s="15"/>
    </row>
    <row r="130" spans="2:10" x14ac:dyDescent="0.25">
      <c r="B130" s="14"/>
      <c r="C130" s="14"/>
      <c r="H130" s="14"/>
      <c r="I130" s="14"/>
      <c r="J130" s="15"/>
    </row>
    <row r="131" spans="2:10" x14ac:dyDescent="0.25">
      <c r="B131" s="14"/>
      <c r="C131" s="14"/>
      <c r="H131" s="14"/>
      <c r="I131" s="14"/>
      <c r="J131" s="15"/>
    </row>
    <row r="132" spans="2:10" x14ac:dyDescent="0.25">
      <c r="B132" s="14"/>
      <c r="C132" s="14"/>
      <c r="H132" s="14"/>
      <c r="I132" s="14"/>
      <c r="J132" s="15"/>
    </row>
    <row r="133" spans="2:10" x14ac:dyDescent="0.25">
      <c r="B133" s="14"/>
      <c r="C133" s="14"/>
      <c r="H133" s="14"/>
      <c r="I133" s="14"/>
      <c r="J133" s="15"/>
    </row>
    <row r="134" spans="2:10" x14ac:dyDescent="0.25">
      <c r="B134" s="14"/>
      <c r="C134" s="14"/>
      <c r="H134" s="14"/>
      <c r="I134" s="14"/>
      <c r="J134" s="15"/>
    </row>
    <row r="135" spans="2:10" x14ac:dyDescent="0.25">
      <c r="B135" s="14"/>
      <c r="C135" s="14"/>
      <c r="H135" s="14"/>
      <c r="I135" s="14"/>
      <c r="J135" s="15"/>
    </row>
    <row r="136" spans="2:10" x14ac:dyDescent="0.25">
      <c r="B136" s="14"/>
      <c r="C136" s="14"/>
      <c r="H136" s="14"/>
      <c r="I136" s="14"/>
      <c r="J136" s="15"/>
    </row>
    <row r="137" spans="2:10" x14ac:dyDescent="0.25">
      <c r="B137" s="14"/>
      <c r="C137" s="14"/>
      <c r="H137" s="14"/>
      <c r="I137" s="14"/>
      <c r="J137" s="15"/>
    </row>
    <row r="138" spans="2:10" x14ac:dyDescent="0.25">
      <c r="B138" s="14"/>
      <c r="C138" s="14"/>
      <c r="H138" s="14"/>
      <c r="I138" s="14"/>
      <c r="J138" s="15"/>
    </row>
    <row r="139" spans="2:10" x14ac:dyDescent="0.25">
      <c r="B139" s="14"/>
      <c r="C139" s="14"/>
      <c r="H139" s="14"/>
      <c r="I139" s="14"/>
      <c r="J139" s="15"/>
    </row>
    <row r="140" spans="2:10" x14ac:dyDescent="0.25">
      <c r="B140" s="14"/>
      <c r="C140" s="14"/>
      <c r="H140" s="14"/>
      <c r="I140" s="14"/>
      <c r="J140" s="15"/>
    </row>
    <row r="141" spans="2:10" x14ac:dyDescent="0.25">
      <c r="B141" s="14"/>
      <c r="C141" s="14"/>
      <c r="H141" s="14"/>
      <c r="I141" s="14"/>
      <c r="J141" s="15"/>
    </row>
    <row r="142" spans="2:10" x14ac:dyDescent="0.25">
      <c r="B142" s="14"/>
      <c r="C142" s="14"/>
      <c r="H142" s="14"/>
      <c r="I142" s="14"/>
      <c r="J142" s="15"/>
    </row>
    <row r="143" spans="2:10" x14ac:dyDescent="0.25">
      <c r="B143" s="14"/>
      <c r="C143" s="14"/>
      <c r="H143" s="14"/>
      <c r="I143" s="14"/>
      <c r="J143" s="15"/>
    </row>
    <row r="144" spans="2:10" x14ac:dyDescent="0.25">
      <c r="B144" s="14"/>
      <c r="C144" s="14"/>
      <c r="J144" s="15"/>
    </row>
    <row r="145" spans="2:10" x14ac:dyDescent="0.25">
      <c r="B145" s="14"/>
      <c r="C145" s="14"/>
      <c r="J145" s="15"/>
    </row>
    <row r="146" spans="2:10" x14ac:dyDescent="0.25">
      <c r="B146" s="14"/>
      <c r="C146" s="14"/>
      <c r="J146" s="15"/>
    </row>
    <row r="147" spans="2:10" x14ac:dyDescent="0.25">
      <c r="B147" s="14"/>
      <c r="C147" s="14"/>
      <c r="J147" s="15"/>
    </row>
    <row r="148" spans="2:10" x14ac:dyDescent="0.25">
      <c r="B148" s="14"/>
      <c r="C148" s="14"/>
      <c r="J148" s="15"/>
    </row>
    <row r="149" spans="2:10" x14ac:dyDescent="0.25">
      <c r="J149" s="15"/>
    </row>
    <row r="150" spans="2:10" x14ac:dyDescent="0.25">
      <c r="J150" s="15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7"/>
  <sheetViews>
    <sheetView zoomScaleNormal="100" workbookViewId="0">
      <selection activeCell="W11" sqref="W11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21" t="str">
        <f>Frumgögn!A1</f>
        <v>1.1.1 - Íbúafjöldi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>
      <c r="A4" s="3" t="s">
        <v>16</v>
      </c>
      <c r="L4" s="3" t="s">
        <v>26</v>
      </c>
    </row>
    <row r="5" spans="1:26" ht="15" customHeight="1" x14ac:dyDescent="0.25"/>
    <row r="27" spans="1:12" x14ac:dyDescent="0.25">
      <c r="A27" s="3" t="s">
        <v>22</v>
      </c>
      <c r="L27" s="3" t="s">
        <v>31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3" ma:contentTypeDescription="Create a new document." ma:contentTypeScope="" ma:versionID="8b2a942a22a5f804b40687c5cc7dfe67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00d436a07db6645b8b19ce2dc038b5e5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13D9EF-A6F0-4B69-AACB-C6094E270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</vt:lpstr>
      <vt:lpstr>Highcharts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2022-03-30T15:55:06Z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