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tnaausturland.sharepoint.com/sites/aaf2b5b4-f753-eb11-a812-00224899b281/Shared Documents/General/Vísar gögn/1. Samfélag/1.1.1 Íbúafjöldi/2023/"/>
    </mc:Choice>
  </mc:AlternateContent>
  <xr:revisionPtr revIDLastSave="0" documentId="8_{B25B9B39-93E0-4397-992F-F54AA790F88D}" xr6:coauthVersionLast="47" xr6:coauthVersionMax="47" xr10:uidLastSave="{00000000-0000-0000-0000-000000000000}"/>
  <bookViews>
    <workbookView xWindow="-36840" yWindow="1560" windowWidth="28800" windowHeight="15345" activeTab="3" xr2:uid="{95EE343A-A00D-435C-A1B6-23F75405F674}"/>
  </bookViews>
  <sheets>
    <sheet name="Frumgögn" sheetId="3" r:id="rId1"/>
    <sheet name="Úrvinnsla" sheetId="7" r:id="rId2"/>
    <sheet name="Highcharts" sheetId="9" r:id="rId3"/>
    <sheet name="Birting" sheetId="8" r:id="rId4"/>
  </sheets>
  <definedNames>
    <definedName name="Mynd1_Ar">OFFSET(Frumgögn!$B$15,,,COUNTIF(Frumgögn!$B$15:'Frumgögn'!$B$100,"&lt;&gt;"))</definedName>
    <definedName name="Mynd1_Karlar">OFFSET(Frumgögn!$H$15,,,COUNTIF(Frumgögn!$H$15:'Frumgögn'!$H$100,"&lt;&gt;"))</definedName>
    <definedName name="Mynd1_Konur">OFFSET(Frumgögn!$I$15,,,COUNTIF(Frumgögn!$I$15:'Frumgögn'!$I$100,"&lt;&gt;"))</definedName>
    <definedName name="Mynd1_Samtals">OFFSET(Frumgögn!$G$15,,,COUNTIF(Frumgögn!$G$15:'Frumgögn'!$G$100,"&lt;&gt;"))</definedName>
    <definedName name="Mynd2_Ar">OFFSET(Frumgögn!$B$10,,,COUNTIF(Frumgögn!$B$10:'Frumgögn'!$B$100,"&lt;&gt;"))</definedName>
    <definedName name="Mynd2_AUSTALLS">OFFSET(Frumgögn!$G$10,,,COUNTIF(Frumgögn!$G$10:'Frumgögn'!$G$100,"&lt;&gt;"))</definedName>
    <definedName name="Mynd2_Hlutfall">OFFSET(Frumgögn!$K$10,,,COUNTIF(Frumgögn!$K$10:'Frumgögn'!$K$100,"&lt;&gt;"))</definedName>
    <definedName name="Mynd2_ISLALLS">OFFSET(Frumgögn!$C$10,,,COUNTIF(Frumgögn!$C$10:'Frumgögn'!$C$100,"&lt;&gt;"))</definedName>
    <definedName name="Mynd3_Aust">OFFSET(Úrvinnsla!$Q$7,,,COUNTA(Frumgögn!$G$10:'Frumgögn'!$G$100))</definedName>
    <definedName name="Mynd3_ISL">OFFSET(Úrvinnsla!$P$7,,,COUNTA(Frumgögn!$C$10:'Frumgögn'!$C$100))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9" l="1"/>
  <c r="D8" i="9"/>
  <c r="C9" i="9"/>
  <c r="D9" i="9"/>
  <c r="C10" i="9"/>
  <c r="D10" i="9"/>
  <c r="C11" i="9"/>
  <c r="D11" i="9"/>
  <c r="C12" i="9"/>
  <c r="D12" i="9"/>
  <c r="C13" i="9"/>
  <c r="D13" i="9"/>
  <c r="C14" i="9"/>
  <c r="D14" i="9"/>
  <c r="C15" i="9"/>
  <c r="D15" i="9"/>
  <c r="C16" i="9"/>
  <c r="D16" i="9"/>
  <c r="C17" i="9"/>
  <c r="D17" i="9"/>
  <c r="C18" i="9"/>
  <c r="D18" i="9"/>
  <c r="C19" i="9"/>
  <c r="D19" i="9"/>
  <c r="C20" i="9"/>
  <c r="D20" i="9"/>
  <c r="C21" i="9"/>
  <c r="D21" i="9"/>
  <c r="C22" i="9"/>
  <c r="D22" i="9"/>
  <c r="C23" i="9"/>
  <c r="D23" i="9"/>
  <c r="C24" i="9"/>
  <c r="D24" i="9"/>
  <c r="C25" i="9"/>
  <c r="D25" i="9"/>
  <c r="C26" i="9"/>
  <c r="D26" i="9"/>
  <c r="C27" i="9"/>
  <c r="D27" i="9"/>
  <c r="D7" i="9"/>
  <c r="C8" i="7"/>
  <c r="D8" i="7"/>
  <c r="C9" i="7"/>
  <c r="D9" i="7"/>
  <c r="C10" i="7"/>
  <c r="D10" i="7"/>
  <c r="C11" i="7"/>
  <c r="D11" i="7"/>
  <c r="C12" i="7"/>
  <c r="D12" i="7"/>
  <c r="C13" i="7"/>
  <c r="D13" i="7"/>
  <c r="C14" i="7"/>
  <c r="D14" i="7"/>
  <c r="C15" i="7"/>
  <c r="D15" i="7"/>
  <c r="C16" i="7"/>
  <c r="D16" i="7"/>
  <c r="C17" i="7"/>
  <c r="D17" i="7"/>
  <c r="C18" i="7"/>
  <c r="D18" i="7"/>
  <c r="C19" i="7"/>
  <c r="D19" i="7"/>
  <c r="C20" i="7"/>
  <c r="D20" i="7"/>
  <c r="C21" i="7"/>
  <c r="D21" i="7"/>
  <c r="C22" i="7"/>
  <c r="D22" i="7"/>
  <c r="C23" i="7"/>
  <c r="D23" i="7"/>
  <c r="C24" i="7"/>
  <c r="D24" i="7"/>
  <c r="C25" i="7"/>
  <c r="D25" i="7"/>
  <c r="C26" i="7"/>
  <c r="D26" i="7"/>
  <c r="C27" i="7"/>
  <c r="D27" i="7"/>
  <c r="D7" i="7"/>
  <c r="K35" i="3"/>
  <c r="K32" i="9" s="1"/>
  <c r="K34" i="3"/>
  <c r="V11" i="9"/>
  <c r="U11" i="9"/>
  <c r="T11" i="9"/>
  <c r="V10" i="9"/>
  <c r="U10" i="9"/>
  <c r="T10" i="9"/>
  <c r="V9" i="9"/>
  <c r="U9" i="9"/>
  <c r="T9" i="9"/>
  <c r="V8" i="9"/>
  <c r="U8" i="9"/>
  <c r="T8" i="9"/>
  <c r="V7" i="9"/>
  <c r="U7" i="9"/>
  <c r="T7" i="9"/>
  <c r="U11" i="7"/>
  <c r="V11" i="7"/>
  <c r="T11" i="7"/>
  <c r="T8" i="7"/>
  <c r="T9" i="7"/>
  <c r="T10" i="7"/>
  <c r="T7" i="7"/>
  <c r="V8" i="7"/>
  <c r="V9" i="7"/>
  <c r="V10" i="7"/>
  <c r="V7" i="7"/>
  <c r="U8" i="7"/>
  <c r="U9" i="7"/>
  <c r="U10" i="7"/>
  <c r="U7" i="7"/>
  <c r="O31" i="9"/>
  <c r="P31" i="9"/>
  <c r="Q31" i="9"/>
  <c r="P32" i="9"/>
  <c r="Q32" i="9"/>
  <c r="O33" i="9"/>
  <c r="P33" i="9"/>
  <c r="Q33" i="9"/>
  <c r="O34" i="9"/>
  <c r="P34" i="9"/>
  <c r="Q34" i="9"/>
  <c r="O35" i="9"/>
  <c r="P35" i="9"/>
  <c r="Q35" i="9"/>
  <c r="O36" i="9"/>
  <c r="P36" i="9"/>
  <c r="Q36" i="9"/>
  <c r="O37" i="9"/>
  <c r="P37" i="9"/>
  <c r="Q37" i="9"/>
  <c r="O38" i="9"/>
  <c r="P38" i="9"/>
  <c r="Q38" i="9"/>
  <c r="O39" i="9"/>
  <c r="P39" i="9"/>
  <c r="Q39" i="9"/>
  <c r="O40" i="9"/>
  <c r="P40" i="9"/>
  <c r="Q40" i="9"/>
  <c r="O41" i="9"/>
  <c r="P41" i="9"/>
  <c r="Q41" i="9"/>
  <c r="O42" i="9"/>
  <c r="P42" i="9"/>
  <c r="Q42" i="9"/>
  <c r="O43" i="9"/>
  <c r="P43" i="9"/>
  <c r="Q43" i="9"/>
  <c r="O44" i="9"/>
  <c r="P44" i="9"/>
  <c r="Q44" i="9"/>
  <c r="O45" i="9"/>
  <c r="P45" i="9"/>
  <c r="Q45" i="9"/>
  <c r="O46" i="9"/>
  <c r="P46" i="9"/>
  <c r="Q46" i="9"/>
  <c r="O47" i="9"/>
  <c r="P47" i="9"/>
  <c r="Q47" i="9"/>
  <c r="O48" i="9"/>
  <c r="P48" i="9"/>
  <c r="Q48" i="9"/>
  <c r="O49" i="9"/>
  <c r="P49" i="9"/>
  <c r="Q49" i="9"/>
  <c r="Q30" i="9"/>
  <c r="P30" i="9"/>
  <c r="O30" i="9"/>
  <c r="Q29" i="9"/>
  <c r="P29" i="9"/>
  <c r="O29" i="9"/>
  <c r="Q28" i="9"/>
  <c r="P28" i="9"/>
  <c r="O28" i="9"/>
  <c r="Q27" i="9"/>
  <c r="P27" i="9"/>
  <c r="O27" i="9"/>
  <c r="Q26" i="9"/>
  <c r="P26" i="9"/>
  <c r="O26" i="9"/>
  <c r="Q25" i="9"/>
  <c r="P25" i="9"/>
  <c r="O25" i="9"/>
  <c r="Q24" i="9"/>
  <c r="P24" i="9"/>
  <c r="O24" i="9"/>
  <c r="Q23" i="9"/>
  <c r="P23" i="9"/>
  <c r="O23" i="9"/>
  <c r="Q22" i="9"/>
  <c r="P22" i="9"/>
  <c r="O22" i="9"/>
  <c r="Q21" i="9"/>
  <c r="P21" i="9"/>
  <c r="O21" i="9"/>
  <c r="Q20" i="9"/>
  <c r="P20" i="9"/>
  <c r="O20" i="9"/>
  <c r="Q19" i="9"/>
  <c r="P19" i="9"/>
  <c r="O19" i="9"/>
  <c r="Q18" i="9"/>
  <c r="P18" i="9"/>
  <c r="O18" i="9"/>
  <c r="Q17" i="9"/>
  <c r="P17" i="9"/>
  <c r="O17" i="9"/>
  <c r="Q16" i="9"/>
  <c r="P16" i="9"/>
  <c r="O16" i="9"/>
  <c r="Q15" i="9"/>
  <c r="P15" i="9"/>
  <c r="O15" i="9"/>
  <c r="Q14" i="9"/>
  <c r="P14" i="9"/>
  <c r="O14" i="9"/>
  <c r="Q13" i="9"/>
  <c r="P13" i="9"/>
  <c r="O13" i="9"/>
  <c r="Q12" i="9"/>
  <c r="P12" i="9"/>
  <c r="O12" i="9"/>
  <c r="Q11" i="9"/>
  <c r="P11" i="9"/>
  <c r="O11" i="9"/>
  <c r="Q10" i="9"/>
  <c r="P10" i="9"/>
  <c r="O10" i="9"/>
  <c r="Q9" i="9"/>
  <c r="P9" i="9"/>
  <c r="O9" i="9"/>
  <c r="Q8" i="9"/>
  <c r="P8" i="9"/>
  <c r="O8" i="9"/>
  <c r="Q7" i="9"/>
  <c r="P7" i="9"/>
  <c r="O7" i="9"/>
  <c r="K31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11" i="3"/>
  <c r="K8" i="7" s="1"/>
  <c r="K12" i="3"/>
  <c r="K9" i="7" s="1"/>
  <c r="K13" i="3"/>
  <c r="K10" i="7" s="1"/>
  <c r="K14" i="3"/>
  <c r="K11" i="7" s="1"/>
  <c r="K15" i="3"/>
  <c r="K12" i="7" s="1"/>
  <c r="K16" i="3"/>
  <c r="K13" i="7" s="1"/>
  <c r="K17" i="3"/>
  <c r="K14" i="7" s="1"/>
  <c r="K18" i="3"/>
  <c r="K15" i="7" s="1"/>
  <c r="K19" i="3"/>
  <c r="K16" i="7" s="1"/>
  <c r="K20" i="3"/>
  <c r="K17" i="9" s="1"/>
  <c r="K21" i="3"/>
  <c r="K18" i="7" s="1"/>
  <c r="K22" i="3"/>
  <c r="K19" i="7" s="1"/>
  <c r="K23" i="3"/>
  <c r="K20" i="9" s="1"/>
  <c r="K24" i="3"/>
  <c r="K21" i="7" s="1"/>
  <c r="K25" i="3"/>
  <c r="K22" i="9" s="1"/>
  <c r="K26" i="3"/>
  <c r="K23" i="9" s="1"/>
  <c r="K27" i="3"/>
  <c r="K24" i="7" s="1"/>
  <c r="K28" i="3"/>
  <c r="K25" i="7" s="1"/>
  <c r="K29" i="3"/>
  <c r="K26" i="7" s="1"/>
  <c r="K30" i="3"/>
  <c r="K27" i="9" s="1"/>
  <c r="K31" i="3"/>
  <c r="K28" i="9" s="1"/>
  <c r="K32" i="3"/>
  <c r="K29" i="9" s="1"/>
  <c r="K33" i="3"/>
  <c r="K30" i="7" s="1"/>
  <c r="K10" i="3"/>
  <c r="K7" i="7" s="1"/>
  <c r="Q33" i="7"/>
  <c r="Q8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4" i="7"/>
  <c r="Q35" i="7"/>
  <c r="Q36" i="7"/>
  <c r="Q37" i="7"/>
  <c r="Q38" i="7"/>
  <c r="Q39" i="7"/>
  <c r="Q40" i="7"/>
  <c r="Q41" i="7"/>
  <c r="Q42" i="7"/>
  <c r="Q43" i="7"/>
  <c r="Q44" i="7"/>
  <c r="Q45" i="7"/>
  <c r="Q46" i="7"/>
  <c r="Q47" i="7"/>
  <c r="Q48" i="7"/>
  <c r="Q49" i="7"/>
  <c r="Q50" i="7"/>
  <c r="Q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O50" i="7"/>
  <c r="O51" i="7"/>
  <c r="O7" i="7"/>
  <c r="K51" i="9"/>
  <c r="H41" i="9"/>
  <c r="I41" i="9"/>
  <c r="J41" i="9"/>
  <c r="H42" i="9"/>
  <c r="I42" i="9"/>
  <c r="J42" i="9"/>
  <c r="H43" i="9"/>
  <c r="I43" i="9"/>
  <c r="J43" i="9"/>
  <c r="H44" i="9"/>
  <c r="I44" i="9"/>
  <c r="J44" i="9"/>
  <c r="H45" i="9"/>
  <c r="I45" i="9"/>
  <c r="J45" i="9"/>
  <c r="H46" i="9"/>
  <c r="I46" i="9"/>
  <c r="J46" i="9"/>
  <c r="H47" i="9"/>
  <c r="I47" i="9"/>
  <c r="J47" i="9"/>
  <c r="H48" i="9"/>
  <c r="I48" i="9"/>
  <c r="J48" i="9"/>
  <c r="H49" i="9"/>
  <c r="I49" i="9"/>
  <c r="J49" i="9"/>
  <c r="H50" i="9"/>
  <c r="I50" i="9"/>
  <c r="J50" i="9"/>
  <c r="H31" i="9"/>
  <c r="I31" i="9"/>
  <c r="J31" i="9"/>
  <c r="I32" i="9"/>
  <c r="J32" i="9"/>
  <c r="H33" i="9"/>
  <c r="I33" i="9"/>
  <c r="J33" i="9"/>
  <c r="H34" i="9"/>
  <c r="I34" i="9"/>
  <c r="J34" i="9"/>
  <c r="H35" i="9"/>
  <c r="I35" i="9"/>
  <c r="J35" i="9"/>
  <c r="H36" i="9"/>
  <c r="I36" i="9"/>
  <c r="J36" i="9"/>
  <c r="H37" i="9"/>
  <c r="I37" i="9"/>
  <c r="J37" i="9"/>
  <c r="H38" i="9"/>
  <c r="I38" i="9"/>
  <c r="J38" i="9"/>
  <c r="H39" i="9"/>
  <c r="I39" i="9"/>
  <c r="J39" i="9"/>
  <c r="H40" i="9"/>
  <c r="I40" i="9"/>
  <c r="J40" i="9"/>
  <c r="E39" i="9"/>
  <c r="C39" i="9"/>
  <c r="B39" i="9"/>
  <c r="A39" i="9"/>
  <c r="E38" i="9"/>
  <c r="C38" i="9"/>
  <c r="B38" i="9"/>
  <c r="A38" i="9"/>
  <c r="E37" i="9"/>
  <c r="C37" i="9"/>
  <c r="B37" i="9"/>
  <c r="A37" i="9"/>
  <c r="E36" i="9"/>
  <c r="C36" i="9"/>
  <c r="B36" i="9"/>
  <c r="A36" i="9"/>
  <c r="E35" i="9"/>
  <c r="C35" i="9"/>
  <c r="B35" i="9"/>
  <c r="A35" i="9"/>
  <c r="E34" i="9"/>
  <c r="C34" i="9"/>
  <c r="B34" i="9"/>
  <c r="A34" i="9"/>
  <c r="E33" i="9"/>
  <c r="C33" i="9"/>
  <c r="B33" i="9"/>
  <c r="A33" i="9"/>
  <c r="E32" i="9"/>
  <c r="C32" i="9"/>
  <c r="B32" i="9"/>
  <c r="A32" i="9"/>
  <c r="E31" i="9"/>
  <c r="C31" i="9"/>
  <c r="B31" i="9"/>
  <c r="A31" i="9"/>
  <c r="J30" i="9"/>
  <c r="I30" i="9"/>
  <c r="H30" i="9"/>
  <c r="E30" i="9"/>
  <c r="C30" i="9"/>
  <c r="B30" i="9"/>
  <c r="A30" i="9"/>
  <c r="J29" i="9"/>
  <c r="I29" i="9"/>
  <c r="H29" i="9"/>
  <c r="E29" i="9"/>
  <c r="C29" i="9"/>
  <c r="B29" i="9"/>
  <c r="A29" i="9"/>
  <c r="J28" i="9"/>
  <c r="I28" i="9"/>
  <c r="H28" i="9"/>
  <c r="E28" i="9"/>
  <c r="C28" i="9"/>
  <c r="B28" i="9"/>
  <c r="A28" i="9"/>
  <c r="J27" i="9"/>
  <c r="I27" i="9"/>
  <c r="H27" i="9"/>
  <c r="E27" i="9"/>
  <c r="B27" i="9"/>
  <c r="J26" i="9"/>
  <c r="I26" i="9"/>
  <c r="H26" i="9"/>
  <c r="E26" i="9"/>
  <c r="B26" i="9"/>
  <c r="A26" i="9"/>
  <c r="J25" i="9"/>
  <c r="I25" i="9"/>
  <c r="H25" i="9"/>
  <c r="E25" i="9"/>
  <c r="B25" i="9"/>
  <c r="A25" i="9"/>
  <c r="J24" i="9"/>
  <c r="I24" i="9"/>
  <c r="H24" i="9"/>
  <c r="E24" i="9"/>
  <c r="B24" i="9"/>
  <c r="A24" i="9"/>
  <c r="J23" i="9"/>
  <c r="I23" i="9"/>
  <c r="H23" i="9"/>
  <c r="E23" i="9"/>
  <c r="B23" i="9"/>
  <c r="A23" i="9"/>
  <c r="J22" i="9"/>
  <c r="I22" i="9"/>
  <c r="H22" i="9"/>
  <c r="E22" i="9"/>
  <c r="B22" i="9"/>
  <c r="A22" i="9"/>
  <c r="J21" i="9"/>
  <c r="I21" i="9"/>
  <c r="H21" i="9"/>
  <c r="E21" i="9"/>
  <c r="B21" i="9"/>
  <c r="A21" i="9"/>
  <c r="J20" i="9"/>
  <c r="I20" i="9"/>
  <c r="H20" i="9"/>
  <c r="E20" i="9"/>
  <c r="B20" i="9"/>
  <c r="A20" i="9"/>
  <c r="J19" i="9"/>
  <c r="I19" i="9"/>
  <c r="H19" i="9"/>
  <c r="E19" i="9"/>
  <c r="B19" i="9"/>
  <c r="A19" i="9"/>
  <c r="J18" i="9"/>
  <c r="I18" i="9"/>
  <c r="H18" i="9"/>
  <c r="E18" i="9"/>
  <c r="B18" i="9"/>
  <c r="A18" i="9"/>
  <c r="J17" i="9"/>
  <c r="I17" i="9"/>
  <c r="H17" i="9"/>
  <c r="E17" i="9"/>
  <c r="B17" i="9"/>
  <c r="A17" i="9"/>
  <c r="J16" i="9"/>
  <c r="I16" i="9"/>
  <c r="H16" i="9"/>
  <c r="E16" i="9"/>
  <c r="B16" i="9"/>
  <c r="A16" i="9"/>
  <c r="J15" i="9"/>
  <c r="I15" i="9"/>
  <c r="H15" i="9"/>
  <c r="E15" i="9"/>
  <c r="B15" i="9"/>
  <c r="A15" i="9"/>
  <c r="J14" i="9"/>
  <c r="I14" i="9"/>
  <c r="H14" i="9"/>
  <c r="E14" i="9"/>
  <c r="B14" i="9"/>
  <c r="A14" i="9"/>
  <c r="J13" i="9"/>
  <c r="I13" i="9"/>
  <c r="H13" i="9"/>
  <c r="E13" i="9"/>
  <c r="B13" i="9"/>
  <c r="A13" i="9"/>
  <c r="J12" i="9"/>
  <c r="I12" i="9"/>
  <c r="H12" i="9"/>
  <c r="E12" i="9"/>
  <c r="B12" i="9"/>
  <c r="A12" i="9"/>
  <c r="J11" i="9"/>
  <c r="I11" i="9"/>
  <c r="H11" i="9"/>
  <c r="E11" i="9"/>
  <c r="B11" i="9"/>
  <c r="A11" i="9"/>
  <c r="J10" i="9"/>
  <c r="I10" i="9"/>
  <c r="H10" i="9"/>
  <c r="E10" i="9"/>
  <c r="B10" i="9"/>
  <c r="A10" i="9"/>
  <c r="J9" i="9"/>
  <c r="I9" i="9"/>
  <c r="H9" i="9"/>
  <c r="E9" i="9"/>
  <c r="B9" i="9"/>
  <c r="A9" i="9"/>
  <c r="J8" i="9"/>
  <c r="I8" i="9"/>
  <c r="H8" i="9"/>
  <c r="E8" i="9"/>
  <c r="B8" i="9"/>
  <c r="A8" i="9"/>
  <c r="J7" i="9"/>
  <c r="I7" i="9"/>
  <c r="H7" i="9"/>
  <c r="E7" i="9"/>
  <c r="C7" i="9"/>
  <c r="B7" i="9"/>
  <c r="A7" i="9"/>
  <c r="A1" i="9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3" i="7"/>
  <c r="H34" i="7"/>
  <c r="H35" i="7"/>
  <c r="H36" i="7"/>
  <c r="H37" i="7"/>
  <c r="H38" i="7"/>
  <c r="H39" i="7"/>
  <c r="H7" i="7"/>
  <c r="B39" i="7"/>
  <c r="C39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7" i="7"/>
  <c r="C7" i="7"/>
  <c r="C28" i="7"/>
  <c r="C29" i="7"/>
  <c r="C30" i="7"/>
  <c r="C31" i="7"/>
  <c r="C32" i="7"/>
  <c r="C33" i="7"/>
  <c r="C34" i="7"/>
  <c r="C35" i="7"/>
  <c r="C36" i="7"/>
  <c r="C37" i="7"/>
  <c r="C38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8" i="7"/>
  <c r="A29" i="7"/>
  <c r="A30" i="7"/>
  <c r="A31" i="7"/>
  <c r="A32" i="7"/>
  <c r="A33" i="7"/>
  <c r="A34" i="7"/>
  <c r="A35" i="7"/>
  <c r="A36" i="7"/>
  <c r="A37" i="7"/>
  <c r="A38" i="7"/>
  <c r="A39" i="7"/>
  <c r="A7" i="7"/>
  <c r="A1" i="8"/>
  <c r="A1" i="7"/>
  <c r="K36" i="7" l="1"/>
  <c r="K25" i="9"/>
  <c r="K15" i="9"/>
  <c r="K9" i="9"/>
  <c r="K28" i="7"/>
  <c r="K33" i="7"/>
  <c r="K27" i="7"/>
  <c r="K17" i="7"/>
  <c r="K24" i="9"/>
  <c r="K21" i="9"/>
  <c r="K19" i="9"/>
  <c r="K18" i="9"/>
  <c r="K35" i="7"/>
  <c r="K12" i="9"/>
  <c r="K11" i="9"/>
  <c r="K7" i="9"/>
  <c r="K8" i="9"/>
  <c r="K23" i="7"/>
  <c r="K16" i="9"/>
  <c r="K22" i="7"/>
  <c r="K14" i="9"/>
  <c r="K20" i="7"/>
  <c r="K30" i="9"/>
  <c r="K13" i="9"/>
  <c r="K39" i="7"/>
  <c r="K26" i="9"/>
  <c r="K10" i="9"/>
  <c r="K37" i="7"/>
  <c r="K38" i="7"/>
  <c r="K34" i="7"/>
  <c r="K29" i="7"/>
  <c r="K32" i="7"/>
  <c r="K31" i="7"/>
</calcChain>
</file>

<file path=xl/sharedStrings.xml><?xml version="1.0" encoding="utf-8"?>
<sst xmlns="http://schemas.openxmlformats.org/spreadsheetml/2006/main" count="72" uniqueCount="37">
  <si>
    <t>1.1.1 - Íbúafjöldi</t>
  </si>
  <si>
    <t>https://px.hagstofa.is:443/pxis/sq/fe8e10aa-df8e-437c-8864-8605cebdea80</t>
  </si>
  <si>
    <t>Ár</t>
  </si>
  <si>
    <t>Frumgögn fyrir vísi</t>
  </si>
  <si>
    <t>Slóð á töflu á Hagstofa.is</t>
  </si>
  <si>
    <t>Slóð á CSV</t>
  </si>
  <si>
    <t xml:space="preserve"> Fast upphafstímabil, með hækkandi fjölda uppfærðra tímabila Snið: Semíkommuskipt án töfluheits (CSV)</t>
  </si>
  <si>
    <t>Ísland Karlar</t>
  </si>
  <si>
    <t>Ísland Konur</t>
  </si>
  <si>
    <t>Austurland alls</t>
  </si>
  <si>
    <t>Austurland karlar</t>
  </si>
  <si>
    <t>Austurland konur</t>
  </si>
  <si>
    <t>Ísland alls</t>
  </si>
  <si>
    <t>Afrita gögn úr CSV yfir gulu reitina (ekki taka með efstu línuna)</t>
  </si>
  <si>
    <t>Mynd 1</t>
  </si>
  <si>
    <t>Karlar</t>
  </si>
  <si>
    <t>Konur</t>
  </si>
  <si>
    <t>Samtals</t>
  </si>
  <si>
    <t>Töflur og gröf uppfærast sjálfkrafa</t>
  </si>
  <si>
    <t>Heildarmannfjöldi á Austurlandi sem hlutfall af heildarmannfjölda á Íslandi</t>
  </si>
  <si>
    <t>Mynd 2</t>
  </si>
  <si>
    <t>Austurland</t>
  </si>
  <si>
    <t>Hlutfall af heildarmannfjölda á Íslandi</t>
  </si>
  <si>
    <t>Hlutfall</t>
  </si>
  <si>
    <t>Mynd 3</t>
  </si>
  <si>
    <t>Íbúaþróun á Íslandi og Austurlandi</t>
  </si>
  <si>
    <t>Ísland</t>
  </si>
  <si>
    <t>&lt;- Draga formúlu niður þegar gögnum er bætt við</t>
  </si>
  <si>
    <t>1998 = 100</t>
  </si>
  <si>
    <t>Mynd 4</t>
  </si>
  <si>
    <t>Grunnástand</t>
  </si>
  <si>
    <t>https://px.hagstofa.is:443/pxis/sq/53ca19ad-817f-4cfe-9464-8680c65d0d9a</t>
  </si>
  <si>
    <t>Ísland Kynsegin/annað</t>
  </si>
  <si>
    <t>Austurland Kynsegin/annað</t>
  </si>
  <si>
    <t>Kynsegin / annað</t>
  </si>
  <si>
    <t>Íbúafjöldi á Austurlandi 2003-2023</t>
  </si>
  <si>
    <t>Mannfjöldi eftir kyni, aldri og sveitarfélögum 1998-2023 - Sveitarfélagaskipan 1. janúar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</si>
</sst>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rgb="FF555555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222222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245699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0" fontId="8" fillId="0" borderId="0" applyBorder="0"/>
  </cellStyleXfs>
  <cellXfs count="19">
    <xf numFmtId="0" fontId="0" fillId="0" borderId="0" xfId="0"/>
    <xf numFmtId="0" fontId="3" fillId="0" borderId="0" xfId="0" applyFont="1" applyAlignment="1">
      <alignment vertical="center" wrapText="1"/>
    </xf>
    <xf numFmtId="0" fontId="1" fillId="0" borderId="0" xfId="0" applyFont="1"/>
    <xf numFmtId="0" fontId="0" fillId="2" borderId="0" xfId="0" applyFill="1"/>
    <xf numFmtId="0" fontId="2" fillId="2" borderId="0" xfId="0" applyFont="1" applyFill="1"/>
    <xf numFmtId="14" fontId="3" fillId="0" borderId="0" xfId="0" applyNumberFormat="1" applyFont="1" applyAlignment="1">
      <alignment vertical="center" wrapText="1"/>
    </xf>
    <xf numFmtId="0" fontId="5" fillId="0" borderId="0" xfId="2" applyFill="1" applyAlignment="1"/>
    <xf numFmtId="0" fontId="6" fillId="0" borderId="0" xfId="2" applyFont="1" applyFill="1" applyAlignment="1">
      <alignment horizontal="left"/>
    </xf>
    <xf numFmtId="0" fontId="6" fillId="0" borderId="0" xfId="2" applyFont="1" applyFill="1" applyAlignment="1"/>
    <xf numFmtId="0" fontId="0" fillId="3" borderId="0" xfId="0" applyFill="1"/>
    <xf numFmtId="3" fontId="0" fillId="0" borderId="0" xfId="0" applyNumberFormat="1"/>
    <xf numFmtId="10" fontId="0" fillId="0" borderId="0" xfId="0" applyNumberFormat="1"/>
    <xf numFmtId="1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6" fillId="0" borderId="0" xfId="2" applyFont="1" applyFill="1" applyAlignment="1">
      <alignment horizontal="left"/>
    </xf>
    <xf numFmtId="0" fontId="5" fillId="0" borderId="0" xfId="2" applyFill="1" applyAlignment="1">
      <alignment horizontal="left"/>
    </xf>
    <xf numFmtId="0" fontId="7" fillId="0" borderId="0" xfId="0" applyFont="1" applyAlignment="1">
      <alignment horizontal="left"/>
    </xf>
    <xf numFmtId="0" fontId="2" fillId="2" borderId="0" xfId="0" applyFont="1" applyFill="1" applyAlignment="1">
      <alignment horizontal="left"/>
    </xf>
  </cellXfs>
  <cellStyles count="4">
    <cellStyle name="Hyperlink" xfId="2" builtinId="8"/>
    <cellStyle name="Normal" xfId="0" builtinId="0"/>
    <cellStyle name="Normal 2" xfId="3" xr:uid="{863B2F7B-254D-49DB-BC63-375600231DEF}"/>
    <cellStyle name="Normal 3" xfId="1" xr:uid="{377293A3-1ACB-408D-99D2-04C482BB9145}"/>
  </cellStyles>
  <dxfs count="0"/>
  <tableStyles count="0" defaultTableStyle="TableStyleMedium2" defaultPivotStyle="PivotStyleLight16"/>
  <colors>
    <mruColors>
      <color rgb="FF245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 sz="1800" b="0" i="0" baseline="0">
                <a:effectLst/>
              </a:rPr>
              <a:t>Heildarmannfjöldi á Austurlandi (vinstri ás) sem hlutfall af heildarmannfjölda á Íslandi (hægri ás)</a:t>
            </a:r>
            <a:endParaRPr lang="is-I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Heildar mannfjöldi á Austurlandi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[0]!Mynd2_Ar</c:f>
              <c:numCache>
                <c:formatCode>General</c:formatCode>
                <c:ptCount val="2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</c:numCache>
            </c:numRef>
          </c:cat>
          <c:val>
            <c:numRef>
              <c:f>[0]!Mynd2_AUSTALLS</c:f>
              <c:numCache>
                <c:formatCode>General</c:formatCode>
                <c:ptCount val="26"/>
                <c:pt idx="0">
                  <c:v>9946</c:v>
                </c:pt>
                <c:pt idx="1">
                  <c:v>9707</c:v>
                </c:pt>
                <c:pt idx="2">
                  <c:v>9568</c:v>
                </c:pt>
                <c:pt idx="3">
                  <c:v>9408</c:v>
                </c:pt>
                <c:pt idx="4">
                  <c:v>9325</c:v>
                </c:pt>
                <c:pt idx="5">
                  <c:v>9280</c:v>
                </c:pt>
                <c:pt idx="6">
                  <c:v>9453</c:v>
                </c:pt>
                <c:pt idx="7">
                  <c:v>10073</c:v>
                </c:pt>
                <c:pt idx="8">
                  <c:v>11516</c:v>
                </c:pt>
                <c:pt idx="9">
                  <c:v>13185</c:v>
                </c:pt>
                <c:pt idx="10">
                  <c:v>11877</c:v>
                </c:pt>
                <c:pt idx="11">
                  <c:v>10737</c:v>
                </c:pt>
                <c:pt idx="12">
                  <c:v>10373</c:v>
                </c:pt>
                <c:pt idx="13">
                  <c:v>10187</c:v>
                </c:pt>
                <c:pt idx="14">
                  <c:v>10213</c:v>
                </c:pt>
                <c:pt idx="15">
                  <c:v>10268</c:v>
                </c:pt>
                <c:pt idx="16">
                  <c:v>10357</c:v>
                </c:pt>
                <c:pt idx="17">
                  <c:v>10346</c:v>
                </c:pt>
                <c:pt idx="18">
                  <c:v>10281</c:v>
                </c:pt>
                <c:pt idx="19">
                  <c:v>10310</c:v>
                </c:pt>
                <c:pt idx="20">
                  <c:v>10485</c:v>
                </c:pt>
                <c:pt idx="21">
                  <c:v>10670</c:v>
                </c:pt>
                <c:pt idx="22">
                  <c:v>10739</c:v>
                </c:pt>
                <c:pt idx="23">
                  <c:v>10850</c:v>
                </c:pt>
                <c:pt idx="24">
                  <c:v>11031</c:v>
                </c:pt>
                <c:pt idx="25">
                  <c:v>11227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79-40AD-B998-17FA37066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74425424"/>
        <c:axId val="788151952"/>
      </c:barChart>
      <c:lineChart>
        <c:grouping val="standard"/>
        <c:varyColors val="0"/>
        <c:ser>
          <c:idx val="1"/>
          <c:order val="1"/>
          <c:tx>
            <c:v>Hlutfall af heildarmannfjölda á Íslandi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[0]!Mynd2_Ar</c:f>
              <c:numCache>
                <c:formatCode>General</c:formatCode>
                <c:ptCount val="2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</c:numCache>
            </c:numRef>
          </c:cat>
          <c:val>
            <c:numRef>
              <c:f>[0]!Mynd2_Hlutfall</c:f>
              <c:numCache>
                <c:formatCode>General</c:formatCode>
                <c:ptCount val="26"/>
                <c:pt idx="0">
                  <c:v>3.651502858128871E-2</c:v>
                </c:pt>
                <c:pt idx="1">
                  <c:v>3.5207027623026924E-2</c:v>
                </c:pt>
                <c:pt idx="2">
                  <c:v>3.4287884923436387E-2</c:v>
                </c:pt>
                <c:pt idx="3">
                  <c:v>3.3201463857058661E-2</c:v>
                </c:pt>
                <c:pt idx="4">
                  <c:v>3.2539474832068392E-2</c:v>
                </c:pt>
                <c:pt idx="5">
                  <c:v>3.2169611503409357E-2</c:v>
                </c:pt>
                <c:pt idx="6">
                  <c:v>3.2532608321574834E-2</c:v>
                </c:pt>
                <c:pt idx="7">
                  <c:v>3.4311270978312332E-2</c:v>
                </c:pt>
                <c:pt idx="8">
                  <c:v>3.840061889153059E-2</c:v>
                </c:pt>
                <c:pt idx="9">
                  <c:v>4.2854078369172363E-2</c:v>
                </c:pt>
                <c:pt idx="10">
                  <c:v>3.7649900620999877E-2</c:v>
                </c:pt>
                <c:pt idx="11">
                  <c:v>3.3619523559029085E-2</c:v>
                </c:pt>
                <c:pt idx="12">
                  <c:v>3.265749456915279E-2</c:v>
                </c:pt>
                <c:pt idx="13">
                  <c:v>3.1989122379510883E-2</c:v>
                </c:pt>
                <c:pt idx="14">
                  <c:v>3.1958069310803409E-2</c:v>
                </c:pt>
                <c:pt idx="15">
                  <c:v>3.1902366578946552E-2</c:v>
                </c:pt>
                <c:pt idx="16">
                  <c:v>3.1802033340395677E-2</c:v>
                </c:pt>
                <c:pt idx="17">
                  <c:v>3.1437253114554843E-2</c:v>
                </c:pt>
                <c:pt idx="18">
                  <c:v>3.0917604178883645E-2</c:v>
                </c:pt>
                <c:pt idx="19">
                  <c:v>3.0471495408586992E-2</c:v>
                </c:pt>
                <c:pt idx="20">
                  <c:v>3.0090400344382266E-2</c:v>
                </c:pt>
                <c:pt idx="21">
                  <c:v>2.988870867893028E-2</c:v>
                </c:pt>
                <c:pt idx="22">
                  <c:v>2.9491890348058682E-2</c:v>
                </c:pt>
                <c:pt idx="23">
                  <c:v>2.9420377882383567E-2</c:v>
                </c:pt>
                <c:pt idx="24">
                  <c:v>2.9318428270715059E-2</c:v>
                </c:pt>
                <c:pt idx="25">
                  <c:v>2.8953625715007814E-2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879-40AD-B998-17FA37066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4422928"/>
        <c:axId val="674430000"/>
      </c:lineChart>
      <c:catAx>
        <c:axId val="67442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88151952"/>
        <c:crosses val="autoZero"/>
        <c:auto val="1"/>
        <c:lblAlgn val="ctr"/>
        <c:lblOffset val="100"/>
        <c:noMultiLvlLbl val="0"/>
      </c:catAx>
      <c:valAx>
        <c:axId val="788151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Íbúafjöldi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74425424"/>
        <c:crosses val="autoZero"/>
        <c:crossBetween val="between"/>
      </c:valAx>
      <c:valAx>
        <c:axId val="67443000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Hlutfall af heildarmannfjölda á Íslandi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.0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74422928"/>
        <c:crosses val="max"/>
        <c:crossBetween val="between"/>
      </c:valAx>
      <c:catAx>
        <c:axId val="674422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44300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Mannfjöldaþróun á Austurlandi og Íslandi</a:t>
            </a:r>
          </a:p>
          <a:p>
            <a:pPr>
              <a:defRPr/>
            </a:pPr>
            <a:r>
              <a:rPr lang="is-IS"/>
              <a:t>1998-2023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Ísland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[0]!Mynd2_Ar</c:f>
              <c:numCache>
                <c:formatCode>General</c:formatCode>
                <c:ptCount val="2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</c:numCache>
            </c:numRef>
          </c:cat>
          <c:val>
            <c:numRef>
              <c:f>[0]!Mynd3_ISL</c:f>
              <c:numCache>
                <c:formatCode>General</c:formatCode>
                <c:ptCount val="26"/>
                <c:pt idx="0">
                  <c:v>100</c:v>
                </c:pt>
                <c:pt idx="1">
                  <c:v>101.22291936662249</c:v>
                </c:pt>
                <c:pt idx="2">
                  <c:v>102.44804153006267</c:v>
                </c:pt>
                <c:pt idx="3">
                  <c:v>104.03111817637793</c:v>
                </c:pt>
                <c:pt idx="4">
                  <c:v>105.21108300505541</c:v>
                </c:pt>
                <c:pt idx="5">
                  <c:v>105.90716679944636</c:v>
                </c:pt>
                <c:pt idx="6">
                  <c:v>106.67777855283592</c:v>
                </c:pt>
                <c:pt idx="7">
                  <c:v>107.781746891303</c:v>
                </c:pt>
                <c:pt idx="8">
                  <c:v>110.09982340912178</c:v>
                </c:pt>
                <c:pt idx="9">
                  <c:v>112.95648374886649</c:v>
                </c:pt>
                <c:pt idx="10">
                  <c:v>115.81534688542887</c:v>
                </c:pt>
                <c:pt idx="11">
                  <c:v>117.25046901215576</c:v>
                </c:pt>
                <c:pt idx="12">
                  <c:v>116.61239220063074</c:v>
                </c:pt>
                <c:pt idx="13">
                  <c:v>116.91417536465465</c:v>
                </c:pt>
                <c:pt idx="14">
                  <c:v>117.32646550236616</c:v>
                </c:pt>
                <c:pt idx="15">
                  <c:v>118.16426255869537</c:v>
                </c:pt>
                <c:pt idx="16">
                  <c:v>119.56450706914212</c:v>
                </c:pt>
                <c:pt idx="17">
                  <c:v>120.82340545045361</c:v>
                </c:pt>
                <c:pt idx="18">
                  <c:v>122.08230383176506</c:v>
                </c:pt>
                <c:pt idx="19">
                  <c:v>124.21901674492715</c:v>
                </c:pt>
                <c:pt idx="20">
                  <c:v>127.92742518751308</c:v>
                </c:pt>
                <c:pt idx="21">
                  <c:v>131.06310645749889</c:v>
                </c:pt>
                <c:pt idx="22">
                  <c:v>133.68553606896222</c:v>
                </c:pt>
                <c:pt idx="23">
                  <c:v>135.3956406650978</c:v>
                </c:pt>
                <c:pt idx="24">
                  <c:v>138.13298284388412</c:v>
                </c:pt>
                <c:pt idx="25">
                  <c:v>142.35868140582494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31-4100-85E7-D26A29AD2DF5}"/>
            </c:ext>
          </c:extLst>
        </c:ser>
        <c:ser>
          <c:idx val="1"/>
          <c:order val="1"/>
          <c:tx>
            <c:v>Austurland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[0]!Mynd2_Ar</c:f>
              <c:numCache>
                <c:formatCode>General</c:formatCode>
                <c:ptCount val="2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</c:numCache>
            </c:numRef>
          </c:cat>
          <c:val>
            <c:numRef>
              <c:f>[0]!Mynd3_Aust</c:f>
              <c:numCache>
                <c:formatCode>General</c:formatCode>
                <c:ptCount val="26"/>
                <c:pt idx="0">
                  <c:v>100</c:v>
                </c:pt>
                <c:pt idx="1">
                  <c:v>97.597023929217769</c:v>
                </c:pt>
                <c:pt idx="2">
                  <c:v>96.199477176754471</c:v>
                </c:pt>
                <c:pt idx="3">
                  <c:v>94.590790267444206</c:v>
                </c:pt>
                <c:pt idx="4">
                  <c:v>93.756283933239487</c:v>
                </c:pt>
                <c:pt idx="5">
                  <c:v>93.303840739995977</c:v>
                </c:pt>
                <c:pt idx="6">
                  <c:v>95.043233460687716</c:v>
                </c:pt>
                <c:pt idx="7">
                  <c:v>101.27689523426504</c:v>
                </c:pt>
                <c:pt idx="8">
                  <c:v>115.78524029760709</c:v>
                </c:pt>
                <c:pt idx="9">
                  <c:v>132.56585562034988</c:v>
                </c:pt>
                <c:pt idx="10">
                  <c:v>119.41484013673841</c:v>
                </c:pt>
                <c:pt idx="11">
                  <c:v>107.95294590790267</c:v>
                </c:pt>
                <c:pt idx="12">
                  <c:v>104.29318318922181</c:v>
                </c:pt>
                <c:pt idx="13">
                  <c:v>102.42308465714859</c:v>
                </c:pt>
                <c:pt idx="14">
                  <c:v>102.68449627991151</c:v>
                </c:pt>
                <c:pt idx="15">
                  <c:v>103.23748240498693</c:v>
                </c:pt>
                <c:pt idx="16">
                  <c:v>104.13231449829077</c:v>
                </c:pt>
                <c:pt idx="17">
                  <c:v>104.0217172732757</c:v>
                </c:pt>
                <c:pt idx="18">
                  <c:v>103.3681882163684</c:v>
                </c:pt>
                <c:pt idx="19">
                  <c:v>103.65976271868087</c:v>
                </c:pt>
                <c:pt idx="20">
                  <c:v>105.419264025739</c:v>
                </c:pt>
                <c:pt idx="21">
                  <c:v>107.27930826462899</c:v>
                </c:pt>
                <c:pt idx="22">
                  <c:v>107.97305449426906</c:v>
                </c:pt>
                <c:pt idx="23">
                  <c:v>109.08908103760307</c:v>
                </c:pt>
                <c:pt idx="24">
                  <c:v>110.90890810376031</c:v>
                </c:pt>
                <c:pt idx="25">
                  <c:v>112.87954956766539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31-4100-85E7-D26A29AD2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4424592"/>
        <c:axId val="674430416"/>
      </c:lineChart>
      <c:catAx>
        <c:axId val="67442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74430416"/>
        <c:crosses val="autoZero"/>
        <c:auto val="1"/>
        <c:lblAlgn val="ctr"/>
        <c:lblOffset val="100"/>
        <c:noMultiLvlLbl val="0"/>
      </c:catAx>
      <c:valAx>
        <c:axId val="674430416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Vísirtala 1998 = 100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74424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Ísland og Austurland: Mannfjöldaþróun</a:t>
            </a:r>
          </a:p>
          <a:p>
            <a:pPr>
              <a:defRPr/>
            </a:pPr>
            <a:r>
              <a:rPr lang="is-IS"/>
              <a:t>1998-2002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Úrvinnsla!$U$6</c:f>
              <c:strCache>
                <c:ptCount val="1"/>
                <c:pt idx="0">
                  <c:v>Ísland</c:v>
                </c:pt>
              </c:strCache>
            </c:strRef>
          </c:tx>
          <c:spPr>
            <a:ln w="28575" cap="rnd">
              <a:solidFill>
                <a:srgbClr val="245699"/>
              </a:solidFill>
              <a:round/>
            </a:ln>
            <a:effectLst/>
          </c:spPr>
          <c:marker>
            <c:symbol val="none"/>
          </c:marker>
          <c:cat>
            <c:numRef>
              <c:f>Úrvinnsla!$T$7:$T$11</c:f>
              <c:numCache>
                <c:formatCode>General</c:formatCode>
                <c:ptCount val="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</c:numCache>
            </c:numRef>
          </c:cat>
          <c:val>
            <c:numRef>
              <c:f>Úrvinnsla!$U$7:$U$11</c:f>
              <c:numCache>
                <c:formatCode>General</c:formatCode>
                <c:ptCount val="5"/>
                <c:pt idx="0">
                  <c:v>100</c:v>
                </c:pt>
                <c:pt idx="1">
                  <c:v>101.22291936662249</c:v>
                </c:pt>
                <c:pt idx="2">
                  <c:v>102.44804153006267</c:v>
                </c:pt>
                <c:pt idx="3">
                  <c:v>104.03111817637793</c:v>
                </c:pt>
                <c:pt idx="4">
                  <c:v>105.21108300505541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F3-4E2B-86B5-D2DDA76233C7}"/>
            </c:ext>
          </c:extLst>
        </c:ser>
        <c:ser>
          <c:idx val="2"/>
          <c:order val="1"/>
          <c:tx>
            <c:strRef>
              <c:f>Úrvinnsla!$V$6</c:f>
              <c:strCache>
                <c:ptCount val="1"/>
                <c:pt idx="0">
                  <c:v>Austurland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Úrvinnsla!$T$7:$T$11</c:f>
              <c:numCache>
                <c:formatCode>General</c:formatCode>
                <c:ptCount val="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</c:numCache>
            </c:numRef>
          </c:cat>
          <c:val>
            <c:numRef>
              <c:f>Úrvinnsla!$V$7:$V$11</c:f>
              <c:numCache>
                <c:formatCode>General</c:formatCode>
                <c:ptCount val="5"/>
                <c:pt idx="0">
                  <c:v>100</c:v>
                </c:pt>
                <c:pt idx="1">
                  <c:v>97.597023929217769</c:v>
                </c:pt>
                <c:pt idx="2">
                  <c:v>96.199477176754471</c:v>
                </c:pt>
                <c:pt idx="3">
                  <c:v>94.590790267444206</c:v>
                </c:pt>
                <c:pt idx="4">
                  <c:v>93.756283933239487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F3-4E2B-86B5-D2DDA7623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4015872"/>
        <c:axId val="674022528"/>
      </c:lineChart>
      <c:catAx>
        <c:axId val="6740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74022528"/>
        <c:crosses val="autoZero"/>
        <c:auto val="1"/>
        <c:lblAlgn val="ctr"/>
        <c:lblOffset val="100"/>
        <c:noMultiLvlLbl val="0"/>
      </c:catAx>
      <c:valAx>
        <c:axId val="674022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Vísitala 1998 = 100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740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 sz="1800" b="0" i="0" baseline="0">
                <a:effectLst/>
              </a:rPr>
              <a:t>Íbúafjöldi á Austurlandi</a:t>
            </a:r>
          </a:p>
          <a:p>
            <a:pPr>
              <a:defRPr/>
            </a:pPr>
            <a:r>
              <a:rPr lang="is-IS" sz="1800" b="0" i="0" baseline="0">
                <a:effectLst/>
              </a:rPr>
              <a:t>2003-2023</a:t>
            </a:r>
            <a:endParaRPr lang="is-I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Úrvinnsla!$B$6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cat>
            <c:numRef>
              <c:f>Frumgögn!$B$15:$B$35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Frumgögn!$H$15:$H$35</c:f>
              <c:numCache>
                <c:formatCode>General</c:formatCode>
                <c:ptCount val="21"/>
                <c:pt idx="0">
                  <c:v>4804</c:v>
                </c:pt>
                <c:pt idx="1">
                  <c:v>4933</c:v>
                </c:pt>
                <c:pt idx="2">
                  <c:v>5497</c:v>
                </c:pt>
                <c:pt idx="3">
                  <c:v>6768</c:v>
                </c:pt>
                <c:pt idx="4">
                  <c:v>8298</c:v>
                </c:pt>
                <c:pt idx="5">
                  <c:v>6900</c:v>
                </c:pt>
                <c:pt idx="6">
                  <c:v>5841</c:v>
                </c:pt>
                <c:pt idx="7">
                  <c:v>5515</c:v>
                </c:pt>
                <c:pt idx="8">
                  <c:v>5406</c:v>
                </c:pt>
                <c:pt idx="9">
                  <c:v>5390</c:v>
                </c:pt>
                <c:pt idx="10">
                  <c:v>5425</c:v>
                </c:pt>
                <c:pt idx="11">
                  <c:v>5456</c:v>
                </c:pt>
                <c:pt idx="12">
                  <c:v>5441</c:v>
                </c:pt>
                <c:pt idx="13">
                  <c:v>5412</c:v>
                </c:pt>
                <c:pt idx="14">
                  <c:v>5434</c:v>
                </c:pt>
                <c:pt idx="15">
                  <c:v>5490</c:v>
                </c:pt>
                <c:pt idx="16">
                  <c:v>5590</c:v>
                </c:pt>
                <c:pt idx="17">
                  <c:v>5649</c:v>
                </c:pt>
                <c:pt idx="18">
                  <c:v>5706</c:v>
                </c:pt>
                <c:pt idx="19">
                  <c:v>5835</c:v>
                </c:pt>
                <c:pt idx="20">
                  <c:v>5959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B-4985-AFF2-B358B26DC942}"/>
            </c:ext>
          </c:extLst>
        </c:ser>
        <c:ser>
          <c:idx val="3"/>
          <c:order val="2"/>
          <c:tx>
            <c:strRef>
              <c:f>Úrvinnsla!$C$6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cat>
            <c:numRef>
              <c:f>Frumgögn!$B$15:$B$35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Frumgögn!$I$15:$I$35</c:f>
              <c:numCache>
                <c:formatCode>General</c:formatCode>
                <c:ptCount val="21"/>
                <c:pt idx="0">
                  <c:v>4476</c:v>
                </c:pt>
                <c:pt idx="1">
                  <c:v>4520</c:v>
                </c:pt>
                <c:pt idx="2">
                  <c:v>4576</c:v>
                </c:pt>
                <c:pt idx="3">
                  <c:v>4748</c:v>
                </c:pt>
                <c:pt idx="4">
                  <c:v>4887</c:v>
                </c:pt>
                <c:pt idx="5">
                  <c:v>4977</c:v>
                </c:pt>
                <c:pt idx="6">
                  <c:v>4896</c:v>
                </c:pt>
                <c:pt idx="7">
                  <c:v>4858</c:v>
                </c:pt>
                <c:pt idx="8">
                  <c:v>4781</c:v>
                </c:pt>
                <c:pt idx="9">
                  <c:v>4823</c:v>
                </c:pt>
                <c:pt idx="10">
                  <c:v>4843</c:v>
                </c:pt>
                <c:pt idx="11">
                  <c:v>4901</c:v>
                </c:pt>
                <c:pt idx="12">
                  <c:v>4905</c:v>
                </c:pt>
                <c:pt idx="13">
                  <c:v>4869</c:v>
                </c:pt>
                <c:pt idx="14">
                  <c:v>4876</c:v>
                </c:pt>
                <c:pt idx="15">
                  <c:v>4995</c:v>
                </c:pt>
                <c:pt idx="16">
                  <c:v>5080</c:v>
                </c:pt>
                <c:pt idx="17">
                  <c:v>5090</c:v>
                </c:pt>
                <c:pt idx="18">
                  <c:v>5144</c:v>
                </c:pt>
                <c:pt idx="19">
                  <c:v>5195</c:v>
                </c:pt>
                <c:pt idx="20">
                  <c:v>5264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2B-4985-AFF2-B358B26DC942}"/>
            </c:ext>
          </c:extLst>
        </c:ser>
        <c:ser>
          <c:idx val="4"/>
          <c:order val="3"/>
          <c:tx>
            <c:strRef>
              <c:f>Úrvinnsla!$D$6</c:f>
              <c:strCache>
                <c:ptCount val="1"/>
                <c:pt idx="0">
                  <c:v>Kynsegin / annað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2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22B-4985-AFF2-B358B26DC942}"/>
              </c:ext>
            </c:extLst>
          </c:dPt>
          <c:cat>
            <c:numRef>
              <c:f>Frumgögn!$B$15:$B$35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Frumgögn!$J$15:$J$35</c:f>
              <c:numCache>
                <c:formatCode>General</c:formatCode>
                <c:ptCount val="21"/>
                <c:pt idx="19">
                  <c:v>1</c:v>
                </c:pt>
                <c:pt idx="2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2B-4985-AFF2-B358B26DC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0469295"/>
        <c:axId val="1240469711"/>
      </c:barChart>
      <c:lineChart>
        <c:grouping val="standard"/>
        <c:varyColors val="0"/>
        <c:ser>
          <c:idx val="1"/>
          <c:order val="0"/>
          <c:tx>
            <c:strRef>
              <c:f>Úrvinnsla!$E$6</c:f>
              <c:strCache>
                <c:ptCount val="1"/>
                <c:pt idx="0">
                  <c:v>Samtals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Frumgögn!$B$15:$B$35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Frumgögn!$G$15:$G$35</c:f>
              <c:numCache>
                <c:formatCode>General</c:formatCode>
                <c:ptCount val="21"/>
                <c:pt idx="0">
                  <c:v>9280</c:v>
                </c:pt>
                <c:pt idx="1">
                  <c:v>9453</c:v>
                </c:pt>
                <c:pt idx="2">
                  <c:v>10073</c:v>
                </c:pt>
                <c:pt idx="3">
                  <c:v>11516</c:v>
                </c:pt>
                <c:pt idx="4">
                  <c:v>13185</c:v>
                </c:pt>
                <c:pt idx="5">
                  <c:v>11877</c:v>
                </c:pt>
                <c:pt idx="6">
                  <c:v>10737</c:v>
                </c:pt>
                <c:pt idx="7">
                  <c:v>10373</c:v>
                </c:pt>
                <c:pt idx="8">
                  <c:v>10187</c:v>
                </c:pt>
                <c:pt idx="9">
                  <c:v>10213</c:v>
                </c:pt>
                <c:pt idx="10">
                  <c:v>10268</c:v>
                </c:pt>
                <c:pt idx="11">
                  <c:v>10357</c:v>
                </c:pt>
                <c:pt idx="12">
                  <c:v>10346</c:v>
                </c:pt>
                <c:pt idx="13">
                  <c:v>10281</c:v>
                </c:pt>
                <c:pt idx="14">
                  <c:v>10310</c:v>
                </c:pt>
                <c:pt idx="15">
                  <c:v>10485</c:v>
                </c:pt>
                <c:pt idx="16">
                  <c:v>10670</c:v>
                </c:pt>
                <c:pt idx="17">
                  <c:v>10739</c:v>
                </c:pt>
                <c:pt idx="18">
                  <c:v>10850</c:v>
                </c:pt>
                <c:pt idx="19">
                  <c:v>11031</c:v>
                </c:pt>
                <c:pt idx="20">
                  <c:v>11227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2B-4985-AFF2-B358B26DC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0469295"/>
        <c:axId val="1240469711"/>
      </c:lineChart>
      <c:catAx>
        <c:axId val="1240469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240469711"/>
        <c:crosses val="autoZero"/>
        <c:auto val="1"/>
        <c:lblAlgn val="ctr"/>
        <c:lblOffset val="100"/>
        <c:noMultiLvlLbl val="0"/>
      </c:catAx>
      <c:valAx>
        <c:axId val="1240469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Íbúafjöldi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2404692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27</xdr:row>
      <xdr:rowOff>14286</xdr:rowOff>
    </xdr:from>
    <xdr:to>
      <xdr:col>10</xdr:col>
      <xdr:colOff>9524</xdr:colOff>
      <xdr:row>50</xdr:row>
      <xdr:rowOff>57149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3389864-1206-4C00-BB64-37AE847A51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9525</xdr:colOff>
      <xdr:row>4</xdr:row>
      <xdr:rowOff>23811</xdr:rowOff>
    </xdr:from>
    <xdr:to>
      <xdr:col>21</xdr:col>
      <xdr:colOff>0</xdr:colOff>
      <xdr:row>25</xdr:row>
      <xdr:rowOff>47625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9B23C95-85F6-428A-813E-602B41D4B9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619124</xdr:colOff>
      <xdr:row>26</xdr:row>
      <xdr:rowOff>190499</xdr:rowOff>
    </xdr:from>
    <xdr:to>
      <xdr:col>20</xdr:col>
      <xdr:colOff>609599</xdr:colOff>
      <xdr:row>50</xdr:row>
      <xdr:rowOff>47624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B978581-A677-4E2C-8A3B-43D73B4821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</xdr:row>
      <xdr:rowOff>0</xdr:rowOff>
    </xdr:from>
    <xdr:to>
      <xdr:col>9</xdr:col>
      <xdr:colOff>609599</xdr:colOff>
      <xdr:row>24</xdr:row>
      <xdr:rowOff>171450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50988DEB-164E-4951-9934-049293D091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x.hagstofa.is/pxis/sq/53ca19ad-817f-4cfe-9464-8680c65d0d9a" TargetMode="External"/><Relationship Id="rId2" Type="http://schemas.openxmlformats.org/officeDocument/2006/relationships/hyperlink" Target="https://px.hagstofa.is/pxis/sq/53ca19ad-817f-4cfe-9464-8680c65d0d9a" TargetMode="External"/><Relationship Id="rId1" Type="http://schemas.openxmlformats.org/officeDocument/2006/relationships/hyperlink" Target="https://px.hagstofa.is/pxis/sq/fe8e10aa-df8e-437c-8864-8605cebdea8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B031C-5669-4CB0-8F3F-F3F9EA4F1334}">
  <sheetPr>
    <tabColor theme="5" tint="0.59999389629810485"/>
    <pageSetUpPr fitToPage="1"/>
  </sheetPr>
  <dimension ref="A1:AB55"/>
  <sheetViews>
    <sheetView zoomScaleNormal="100" workbookViewId="0">
      <selection activeCell="A4" sqref="A4"/>
    </sheetView>
  </sheetViews>
  <sheetFormatPr defaultColWidth="9.28515625" defaultRowHeight="15" x14ac:dyDescent="0.25"/>
  <cols>
    <col min="1" max="1" width="23" bestFit="1" customWidth="1"/>
    <col min="3" max="3" width="9.7109375" bestFit="1" customWidth="1"/>
    <col min="4" max="4" width="11.85546875" bestFit="1" customWidth="1"/>
    <col min="5" max="5" width="12" bestFit="1" customWidth="1"/>
    <col min="6" max="6" width="12" customWidth="1"/>
    <col min="7" max="7" width="14.28515625" bestFit="1" customWidth="1"/>
    <col min="8" max="8" width="16.28515625" bestFit="1" customWidth="1"/>
    <col min="9" max="9" width="16.42578125" bestFit="1" customWidth="1"/>
    <col min="10" max="10" width="16.42578125" customWidth="1"/>
  </cols>
  <sheetData>
    <row r="1" spans="1:28" s="3" customFormat="1" ht="21" x14ac:dyDescent="0.3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8" ht="15" customHeight="1" x14ac:dyDescent="0.25">
      <c r="A2" s="1"/>
      <c r="B2" s="5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8" x14ac:dyDescent="0.25">
      <c r="A3" s="2" t="s">
        <v>3</v>
      </c>
      <c r="D3" s="2"/>
      <c r="E3" s="2"/>
      <c r="F3" s="2"/>
      <c r="M3" s="2"/>
      <c r="N3" s="2"/>
      <c r="O3" s="2"/>
    </row>
    <row r="4" spans="1:28" ht="15" customHeight="1" x14ac:dyDescent="0.25">
      <c r="A4" s="2" t="s">
        <v>4</v>
      </c>
      <c r="B4" s="16" t="s">
        <v>31</v>
      </c>
      <c r="C4" s="16"/>
      <c r="D4" s="16"/>
      <c r="E4" s="16"/>
      <c r="F4" s="16"/>
      <c r="G4" s="16"/>
      <c r="H4" s="16"/>
      <c r="I4" s="6"/>
      <c r="J4" s="6"/>
      <c r="K4" s="6"/>
    </row>
    <row r="5" spans="1:28" ht="15" customHeight="1" x14ac:dyDescent="0.25">
      <c r="A5" s="2" t="s">
        <v>5</v>
      </c>
      <c r="B5" s="16" t="s">
        <v>1</v>
      </c>
      <c r="C5" s="16"/>
      <c r="D5" s="16"/>
      <c r="E5" s="16"/>
      <c r="F5" s="16"/>
      <c r="G5" s="16"/>
      <c r="H5" s="16"/>
      <c r="I5" s="6"/>
      <c r="J5" s="6"/>
    </row>
    <row r="6" spans="1:28" x14ac:dyDescent="0.25">
      <c r="A6" s="15" t="s">
        <v>6</v>
      </c>
      <c r="B6" s="15"/>
      <c r="C6" s="15"/>
      <c r="D6" s="15"/>
      <c r="E6" s="15"/>
      <c r="F6" s="15"/>
      <c r="G6" s="15"/>
      <c r="H6" s="15"/>
      <c r="I6" s="8"/>
      <c r="J6" s="8"/>
    </row>
    <row r="7" spans="1:28" x14ac:dyDescent="0.25">
      <c r="A7" s="7"/>
      <c r="B7" s="7"/>
      <c r="C7" s="7"/>
      <c r="D7" s="7"/>
      <c r="E7" s="7"/>
      <c r="F7" s="7"/>
      <c r="G7" s="7"/>
      <c r="H7" s="7"/>
      <c r="I7" s="8"/>
      <c r="J7" s="8"/>
    </row>
    <row r="8" spans="1:28" ht="18" x14ac:dyDescent="0.25">
      <c r="A8" s="17" t="s">
        <v>36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</row>
    <row r="9" spans="1:28" x14ac:dyDescent="0.25">
      <c r="B9" t="s">
        <v>2</v>
      </c>
      <c r="C9" t="s">
        <v>12</v>
      </c>
      <c r="D9" t="s">
        <v>7</v>
      </c>
      <c r="E9" t="s">
        <v>8</v>
      </c>
      <c r="F9" t="s">
        <v>32</v>
      </c>
      <c r="G9" t="s">
        <v>9</v>
      </c>
      <c r="H9" t="s">
        <v>10</v>
      </c>
      <c r="I9" t="s">
        <v>11</v>
      </c>
      <c r="J9" t="s">
        <v>33</v>
      </c>
      <c r="K9" t="s">
        <v>23</v>
      </c>
    </row>
    <row r="10" spans="1:28" x14ac:dyDescent="0.25">
      <c r="B10" s="9">
        <v>1998</v>
      </c>
      <c r="C10" s="9">
        <v>272381</v>
      </c>
      <c r="D10" s="9">
        <v>136444</v>
      </c>
      <c r="E10" s="9">
        <v>135937</v>
      </c>
      <c r="F10" s="9"/>
      <c r="G10" s="9">
        <v>9946</v>
      </c>
      <c r="H10" s="9">
        <v>5136</v>
      </c>
      <c r="I10" s="9">
        <v>4810</v>
      </c>
      <c r="J10" s="9"/>
      <c r="K10">
        <f>IF(Frumgögn!G10&lt;&gt;"",Frumgögn!G10/Frumgögn!C10,"")</f>
        <v>3.651502858128871E-2</v>
      </c>
    </row>
    <row r="11" spans="1:28" x14ac:dyDescent="0.25">
      <c r="B11" s="9">
        <v>1999</v>
      </c>
      <c r="C11" s="9">
        <v>275712</v>
      </c>
      <c r="D11" s="9">
        <v>138086</v>
      </c>
      <c r="E11" s="9">
        <v>137626</v>
      </c>
      <c r="F11" s="9"/>
      <c r="G11" s="9">
        <v>9707</v>
      </c>
      <c r="H11" s="9">
        <v>5013</v>
      </c>
      <c r="I11" s="9">
        <v>4694</v>
      </c>
      <c r="J11" s="9"/>
      <c r="K11">
        <f>IF(Frumgögn!G11&lt;&gt;"",Frumgögn!G11/Frumgögn!C11,"")</f>
        <v>3.5207027623026924E-2</v>
      </c>
    </row>
    <row r="12" spans="1:28" x14ac:dyDescent="0.25">
      <c r="B12" s="9">
        <v>2000</v>
      </c>
      <c r="C12" s="9">
        <v>279049</v>
      </c>
      <c r="D12" s="9">
        <v>139665</v>
      </c>
      <c r="E12" s="9">
        <v>139384</v>
      </c>
      <c r="F12" s="9"/>
      <c r="G12" s="9">
        <v>9568</v>
      </c>
      <c r="H12" s="9">
        <v>4918</v>
      </c>
      <c r="I12" s="9">
        <v>4650</v>
      </c>
      <c r="J12" s="9"/>
      <c r="K12">
        <f>IF(Frumgögn!G12&lt;&gt;"",Frumgögn!G12/Frumgögn!C12,"")</f>
        <v>3.4287884923436387E-2</v>
      </c>
    </row>
    <row r="13" spans="1:28" x14ac:dyDescent="0.25">
      <c r="B13" s="9">
        <v>2001</v>
      </c>
      <c r="C13" s="9">
        <v>283361</v>
      </c>
      <c r="D13" s="9">
        <v>141870</v>
      </c>
      <c r="E13" s="9">
        <v>141491</v>
      </c>
      <c r="F13" s="9"/>
      <c r="G13" s="9">
        <v>9408</v>
      </c>
      <c r="H13" s="9">
        <v>4850</v>
      </c>
      <c r="I13" s="9">
        <v>4558</v>
      </c>
      <c r="J13" s="9"/>
      <c r="K13">
        <f>IF(Frumgögn!G13&lt;&gt;"",Frumgögn!G13/Frumgögn!C13,"")</f>
        <v>3.3201463857058661E-2</v>
      </c>
    </row>
    <row r="14" spans="1:28" x14ac:dyDescent="0.25">
      <c r="B14" s="9">
        <v>2002</v>
      </c>
      <c r="C14" s="9">
        <v>286575</v>
      </c>
      <c r="D14" s="9">
        <v>143450</v>
      </c>
      <c r="E14" s="9">
        <v>143125</v>
      </c>
      <c r="F14" s="9"/>
      <c r="G14" s="9">
        <v>9325</v>
      </c>
      <c r="H14" s="9">
        <v>4816</v>
      </c>
      <c r="I14" s="9">
        <v>4509</v>
      </c>
      <c r="J14" s="9"/>
      <c r="K14">
        <f>IF(Frumgögn!G14&lt;&gt;"",Frumgögn!G14/Frumgögn!C14,"")</f>
        <v>3.2539474832068392E-2</v>
      </c>
      <c r="M14" t="s">
        <v>13</v>
      </c>
    </row>
    <row r="15" spans="1:28" x14ac:dyDescent="0.25">
      <c r="B15" s="9">
        <v>2003</v>
      </c>
      <c r="C15" s="9">
        <v>288471</v>
      </c>
      <c r="D15" s="9">
        <v>144287</v>
      </c>
      <c r="E15" s="9">
        <v>144184</v>
      </c>
      <c r="F15" s="9"/>
      <c r="G15" s="9">
        <v>9280</v>
      </c>
      <c r="H15" s="9">
        <v>4804</v>
      </c>
      <c r="I15" s="9">
        <v>4476</v>
      </c>
      <c r="J15" s="9"/>
      <c r="K15">
        <f>IF(Frumgögn!G15&lt;&gt;"",Frumgögn!G15/Frumgögn!C15,"")</f>
        <v>3.2169611503409357E-2</v>
      </c>
      <c r="M15" t="s">
        <v>18</v>
      </c>
    </row>
    <row r="16" spans="1:28" x14ac:dyDescent="0.25">
      <c r="B16" s="9">
        <v>2004</v>
      </c>
      <c r="C16" s="9">
        <v>290570</v>
      </c>
      <c r="D16" s="9">
        <v>145401</v>
      </c>
      <c r="E16" s="9">
        <v>145169</v>
      </c>
      <c r="F16" s="9"/>
      <c r="G16" s="9">
        <v>9453</v>
      </c>
      <c r="H16" s="9">
        <v>4933</v>
      </c>
      <c r="I16" s="9">
        <v>4520</v>
      </c>
      <c r="J16" s="9"/>
      <c r="K16">
        <f>IF(Frumgögn!G16&lt;&gt;"",Frumgögn!G16/Frumgögn!C16,"")</f>
        <v>3.2532608321574834E-2</v>
      </c>
    </row>
    <row r="17" spans="2:11" x14ac:dyDescent="0.25">
      <c r="B17" s="9">
        <v>2005</v>
      </c>
      <c r="C17" s="9">
        <v>293577</v>
      </c>
      <c r="D17" s="9">
        <v>147170</v>
      </c>
      <c r="E17" s="9">
        <v>146407</v>
      </c>
      <c r="F17" s="9"/>
      <c r="G17" s="9">
        <v>10073</v>
      </c>
      <c r="H17" s="9">
        <v>5497</v>
      </c>
      <c r="I17" s="9">
        <v>4576</v>
      </c>
      <c r="J17" s="9"/>
      <c r="K17">
        <f>IF(Frumgögn!G17&lt;&gt;"",Frumgögn!G17/Frumgögn!C17,"")</f>
        <v>3.4311270978312332E-2</v>
      </c>
    </row>
    <row r="18" spans="2:11" x14ac:dyDescent="0.25">
      <c r="B18" s="9">
        <v>2006</v>
      </c>
      <c r="C18" s="9">
        <v>299891</v>
      </c>
      <c r="D18" s="9">
        <v>151202</v>
      </c>
      <c r="E18" s="9">
        <v>148689</v>
      </c>
      <c r="F18" s="9"/>
      <c r="G18" s="9">
        <v>11516</v>
      </c>
      <c r="H18" s="9">
        <v>6768</v>
      </c>
      <c r="I18" s="9">
        <v>4748</v>
      </c>
      <c r="J18" s="9"/>
      <c r="K18">
        <f>IF(Frumgögn!G18&lt;&gt;"",Frumgögn!G18/Frumgögn!C18,"")</f>
        <v>3.840061889153059E-2</v>
      </c>
    </row>
    <row r="19" spans="2:11" x14ac:dyDescent="0.25">
      <c r="B19" s="9">
        <v>2007</v>
      </c>
      <c r="C19" s="9">
        <v>307672</v>
      </c>
      <c r="D19" s="9">
        <v>156576</v>
      </c>
      <c r="E19" s="9">
        <v>151096</v>
      </c>
      <c r="F19" s="9"/>
      <c r="G19" s="9">
        <v>13185</v>
      </c>
      <c r="H19" s="9">
        <v>8298</v>
      </c>
      <c r="I19" s="9">
        <v>4887</v>
      </c>
      <c r="J19" s="9"/>
      <c r="K19">
        <f>IF(Frumgögn!G19&lt;&gt;"",Frumgögn!G19/Frumgögn!C19,"")</f>
        <v>4.2854078369172363E-2</v>
      </c>
    </row>
    <row r="20" spans="2:11" x14ac:dyDescent="0.25">
      <c r="B20" s="9">
        <v>2008</v>
      </c>
      <c r="C20" s="9">
        <v>315459</v>
      </c>
      <c r="D20" s="9">
        <v>160896</v>
      </c>
      <c r="E20" s="9">
        <v>154563</v>
      </c>
      <c r="F20" s="9"/>
      <c r="G20" s="9">
        <v>11877</v>
      </c>
      <c r="H20" s="9">
        <v>6900</v>
      </c>
      <c r="I20" s="9">
        <v>4977</v>
      </c>
      <c r="J20" s="9"/>
      <c r="K20">
        <f>IF(Frumgögn!G20&lt;&gt;"",Frumgögn!G20/Frumgögn!C20,"")</f>
        <v>3.7649900620999877E-2</v>
      </c>
    </row>
    <row r="21" spans="2:11" x14ac:dyDescent="0.25">
      <c r="B21" s="9">
        <v>2009</v>
      </c>
      <c r="C21" s="9">
        <v>319368</v>
      </c>
      <c r="D21" s="9">
        <v>162068</v>
      </c>
      <c r="E21" s="9">
        <v>157300</v>
      </c>
      <c r="F21" s="9"/>
      <c r="G21" s="9">
        <v>10737</v>
      </c>
      <c r="H21" s="9">
        <v>5841</v>
      </c>
      <c r="I21" s="9">
        <v>4896</v>
      </c>
      <c r="J21" s="9"/>
      <c r="K21">
        <f>IF(Frumgögn!G21&lt;&gt;"",Frumgögn!G21/Frumgögn!C21,"")</f>
        <v>3.3619523559029085E-2</v>
      </c>
    </row>
    <row r="22" spans="2:11" x14ac:dyDescent="0.25">
      <c r="B22" s="9">
        <v>2010</v>
      </c>
      <c r="C22" s="9">
        <v>317630</v>
      </c>
      <c r="D22" s="9">
        <v>159936</v>
      </c>
      <c r="E22" s="9">
        <v>157694</v>
      </c>
      <c r="F22" s="9"/>
      <c r="G22" s="9">
        <v>10373</v>
      </c>
      <c r="H22" s="9">
        <v>5515</v>
      </c>
      <c r="I22" s="9">
        <v>4858</v>
      </c>
      <c r="J22" s="9"/>
      <c r="K22">
        <f>IF(Frumgögn!G22&lt;&gt;"",Frumgögn!G22/Frumgögn!C22,"")</f>
        <v>3.265749456915279E-2</v>
      </c>
    </row>
    <row r="23" spans="2:11" x14ac:dyDescent="0.25">
      <c r="B23" s="9">
        <v>2011</v>
      </c>
      <c r="C23" s="9">
        <v>318452</v>
      </c>
      <c r="D23" s="9">
        <v>160006</v>
      </c>
      <c r="E23" s="9">
        <v>158446</v>
      </c>
      <c r="F23" s="9"/>
      <c r="G23" s="9">
        <v>10187</v>
      </c>
      <c r="H23" s="9">
        <v>5406</v>
      </c>
      <c r="I23" s="9">
        <v>4781</v>
      </c>
      <c r="J23" s="9"/>
      <c r="K23">
        <f>IF(Frumgögn!G23&lt;&gt;"",Frumgögn!G23/Frumgögn!C23,"")</f>
        <v>3.1989122379510883E-2</v>
      </c>
    </row>
    <row r="24" spans="2:11" x14ac:dyDescent="0.25">
      <c r="B24" s="9">
        <v>2012</v>
      </c>
      <c r="C24" s="9">
        <v>319575</v>
      </c>
      <c r="D24" s="9">
        <v>160364</v>
      </c>
      <c r="E24" s="9">
        <v>159211</v>
      </c>
      <c r="F24" s="9"/>
      <c r="G24" s="9">
        <v>10213</v>
      </c>
      <c r="H24" s="9">
        <v>5390</v>
      </c>
      <c r="I24" s="9">
        <v>4823</v>
      </c>
      <c r="J24" s="9"/>
      <c r="K24">
        <f>IF(Frumgögn!G24&lt;&gt;"",Frumgögn!G24/Frumgögn!C24,"")</f>
        <v>3.1958069310803409E-2</v>
      </c>
    </row>
    <row r="25" spans="2:11" x14ac:dyDescent="0.25">
      <c r="B25" s="9">
        <v>2013</v>
      </c>
      <c r="C25" s="9">
        <v>321857</v>
      </c>
      <c r="D25" s="9">
        <v>161438</v>
      </c>
      <c r="E25" s="9">
        <v>160419</v>
      </c>
      <c r="F25" s="9"/>
      <c r="G25" s="9">
        <v>10268</v>
      </c>
      <c r="H25" s="9">
        <v>5425</v>
      </c>
      <c r="I25" s="9">
        <v>4843</v>
      </c>
      <c r="J25" s="9"/>
      <c r="K25">
        <f>IF(Frumgögn!G25&lt;&gt;"",Frumgögn!G25/Frumgögn!C25,"")</f>
        <v>3.1902366578946552E-2</v>
      </c>
    </row>
    <row r="26" spans="2:11" x14ac:dyDescent="0.25">
      <c r="B26" s="9">
        <v>2014</v>
      </c>
      <c r="C26" s="9">
        <v>325671</v>
      </c>
      <c r="D26" s="9">
        <v>163318</v>
      </c>
      <c r="E26" s="9">
        <v>162353</v>
      </c>
      <c r="F26" s="9"/>
      <c r="G26" s="9">
        <v>10357</v>
      </c>
      <c r="H26" s="9">
        <v>5456</v>
      </c>
      <c r="I26" s="9">
        <v>4901</v>
      </c>
      <c r="J26" s="9"/>
      <c r="K26">
        <f>IF(Frumgögn!G26&lt;&gt;"",Frumgögn!G26/Frumgögn!C26,"")</f>
        <v>3.1802033340395677E-2</v>
      </c>
    </row>
    <row r="27" spans="2:11" x14ac:dyDescent="0.25">
      <c r="B27" s="9">
        <v>2015</v>
      </c>
      <c r="C27" s="9">
        <v>329100</v>
      </c>
      <c r="D27" s="9">
        <v>165186</v>
      </c>
      <c r="E27" s="9">
        <v>163914</v>
      </c>
      <c r="F27" s="9"/>
      <c r="G27" s="9">
        <v>10346</v>
      </c>
      <c r="H27" s="9">
        <v>5441</v>
      </c>
      <c r="I27" s="9">
        <v>4905</v>
      </c>
      <c r="J27" s="9"/>
      <c r="K27">
        <f>IF(Frumgögn!G27&lt;&gt;"",Frumgögn!G27/Frumgögn!C27,"")</f>
        <v>3.1437253114554843E-2</v>
      </c>
    </row>
    <row r="28" spans="2:11" x14ac:dyDescent="0.25">
      <c r="B28" s="9">
        <v>2016</v>
      </c>
      <c r="C28" s="9">
        <v>332529</v>
      </c>
      <c r="D28" s="9">
        <v>167270</v>
      </c>
      <c r="E28" s="9">
        <v>165259</v>
      </c>
      <c r="F28" s="9"/>
      <c r="G28" s="9">
        <v>10281</v>
      </c>
      <c r="H28" s="9">
        <v>5412</v>
      </c>
      <c r="I28" s="9">
        <v>4869</v>
      </c>
      <c r="J28" s="9"/>
      <c r="K28">
        <f>IF(Frumgögn!G28&lt;&gt;"",Frumgögn!G28/Frumgögn!C28,"")</f>
        <v>3.0917604178883645E-2</v>
      </c>
    </row>
    <row r="29" spans="2:11" x14ac:dyDescent="0.25">
      <c r="B29" s="9">
        <v>2017</v>
      </c>
      <c r="C29" s="9">
        <v>338349</v>
      </c>
      <c r="D29" s="9">
        <v>171033</v>
      </c>
      <c r="E29" s="9">
        <v>167316</v>
      </c>
      <c r="F29" s="9"/>
      <c r="G29" s="9">
        <v>10310</v>
      </c>
      <c r="H29" s="9">
        <v>5434</v>
      </c>
      <c r="I29" s="9">
        <v>4876</v>
      </c>
      <c r="J29" s="9"/>
      <c r="K29">
        <f>IF(Frumgögn!G29&lt;&gt;"",Frumgögn!G29/Frumgögn!C29,"")</f>
        <v>3.0471495408586992E-2</v>
      </c>
    </row>
    <row r="30" spans="2:11" x14ac:dyDescent="0.25">
      <c r="B30" s="9">
        <v>2018</v>
      </c>
      <c r="C30" s="9">
        <v>348450</v>
      </c>
      <c r="D30" s="9">
        <v>177600</v>
      </c>
      <c r="E30" s="9">
        <v>170850</v>
      </c>
      <c r="F30" s="9"/>
      <c r="G30" s="9">
        <v>10485</v>
      </c>
      <c r="H30" s="9">
        <v>5490</v>
      </c>
      <c r="I30" s="9">
        <v>4995</v>
      </c>
      <c r="J30" s="9"/>
      <c r="K30">
        <f>IF(Frumgögn!G30&lt;&gt;"",Frumgögn!G30/Frumgögn!C30,"")</f>
        <v>3.0090400344382266E-2</v>
      </c>
    </row>
    <row r="31" spans="2:11" x14ac:dyDescent="0.25">
      <c r="B31" s="9">
        <v>2019</v>
      </c>
      <c r="C31" s="9">
        <v>356991</v>
      </c>
      <c r="D31" s="9">
        <v>182837</v>
      </c>
      <c r="E31" s="9">
        <v>174154</v>
      </c>
      <c r="F31" s="9"/>
      <c r="G31" s="9">
        <v>10670</v>
      </c>
      <c r="H31" s="9">
        <v>5590</v>
      </c>
      <c r="I31" s="9">
        <v>5080</v>
      </c>
      <c r="J31" s="9"/>
      <c r="K31">
        <f>IF(Frumgögn!G31&lt;&gt;"",Frumgögn!G31/Frumgögn!C31,"")</f>
        <v>2.988870867893028E-2</v>
      </c>
    </row>
    <row r="32" spans="2:11" x14ac:dyDescent="0.25">
      <c r="B32" s="9">
        <v>2020</v>
      </c>
      <c r="C32" s="9">
        <v>364134</v>
      </c>
      <c r="D32" s="9">
        <v>186941</v>
      </c>
      <c r="E32" s="9">
        <v>177193</v>
      </c>
      <c r="F32" s="9"/>
      <c r="G32" s="9">
        <v>10739</v>
      </c>
      <c r="H32" s="9">
        <v>5649</v>
      </c>
      <c r="I32" s="9">
        <v>5090</v>
      </c>
      <c r="J32" s="9"/>
      <c r="K32">
        <f>IF(Frumgögn!G32&lt;&gt;"",Frumgögn!G32/Frumgögn!C32,"")</f>
        <v>2.9491890348058682E-2</v>
      </c>
    </row>
    <row r="33" spans="2:12" x14ac:dyDescent="0.25">
      <c r="B33" s="9">
        <v>2021</v>
      </c>
      <c r="C33" s="9">
        <v>368792</v>
      </c>
      <c r="D33" s="9">
        <v>189043</v>
      </c>
      <c r="E33" s="9">
        <v>179749</v>
      </c>
      <c r="F33" s="9"/>
      <c r="G33" s="9">
        <v>10850</v>
      </c>
      <c r="H33" s="9">
        <v>5706</v>
      </c>
      <c r="I33" s="9">
        <v>5144</v>
      </c>
      <c r="J33" s="9"/>
      <c r="K33">
        <f>IF(Frumgögn!G33&lt;&gt;"",Frumgögn!G33/Frumgögn!C33,"")</f>
        <v>2.9420377882383567E-2</v>
      </c>
      <c r="L33" t="s">
        <v>27</v>
      </c>
    </row>
    <row r="34" spans="2:12" x14ac:dyDescent="0.25">
      <c r="B34" s="9">
        <v>2022</v>
      </c>
      <c r="C34" s="9">
        <v>376248</v>
      </c>
      <c r="D34" s="9">
        <v>193055</v>
      </c>
      <c r="E34" s="9">
        <v>183120</v>
      </c>
      <c r="F34" s="9">
        <v>73</v>
      </c>
      <c r="G34" s="9">
        <v>11031</v>
      </c>
      <c r="H34" s="9">
        <v>5835</v>
      </c>
      <c r="I34" s="9">
        <v>5195</v>
      </c>
      <c r="J34" s="9">
        <v>1</v>
      </c>
      <c r="K34">
        <f>IF(Frumgögn!G34&lt;&gt;"",Frumgögn!G34/Frumgögn!C34,"")</f>
        <v>2.9318428270715059E-2</v>
      </c>
    </row>
    <row r="35" spans="2:12" x14ac:dyDescent="0.25">
      <c r="B35" s="9">
        <v>2023</v>
      </c>
      <c r="C35" s="9">
        <v>387758</v>
      </c>
      <c r="D35" s="9">
        <v>199826</v>
      </c>
      <c r="E35" s="9">
        <v>187800</v>
      </c>
      <c r="F35" s="9">
        <v>132</v>
      </c>
      <c r="G35" s="9">
        <v>11227</v>
      </c>
      <c r="H35" s="9">
        <v>5959</v>
      </c>
      <c r="I35" s="9">
        <v>5264</v>
      </c>
      <c r="J35" s="9">
        <v>4</v>
      </c>
      <c r="K35">
        <f>IF(Frumgögn!G35&lt;&gt;"",Frumgögn!G35/Frumgögn!C35,"")</f>
        <v>2.8953625715007814E-2</v>
      </c>
    </row>
    <row r="36" spans="2:12" x14ac:dyDescent="0.25">
      <c r="B36" s="9"/>
      <c r="C36" s="9"/>
      <c r="D36" s="9"/>
      <c r="E36" s="9"/>
      <c r="F36" s="9"/>
      <c r="G36" s="9"/>
      <c r="H36" s="9"/>
      <c r="I36" s="9"/>
      <c r="J36" s="9"/>
    </row>
    <row r="37" spans="2:12" x14ac:dyDescent="0.25">
      <c r="B37" s="9"/>
      <c r="C37" s="9"/>
      <c r="D37" s="9"/>
      <c r="E37" s="9"/>
      <c r="F37" s="9"/>
      <c r="G37" s="9"/>
      <c r="H37" s="9"/>
      <c r="I37" s="9"/>
      <c r="J37" s="9"/>
    </row>
    <row r="38" spans="2:12" x14ac:dyDescent="0.25">
      <c r="B38" s="9"/>
      <c r="C38" s="9"/>
      <c r="D38" s="9"/>
      <c r="E38" s="9"/>
      <c r="F38" s="9"/>
      <c r="G38" s="9"/>
      <c r="H38" s="9"/>
      <c r="I38" s="9"/>
      <c r="J38" s="9"/>
    </row>
    <row r="39" spans="2:12" x14ac:dyDescent="0.25">
      <c r="B39" s="9"/>
      <c r="C39" s="9"/>
      <c r="D39" s="9"/>
      <c r="E39" s="9"/>
      <c r="F39" s="9"/>
      <c r="G39" s="9"/>
      <c r="H39" s="9"/>
      <c r="I39" s="9"/>
      <c r="J39" s="9"/>
    </row>
    <row r="40" spans="2:12" x14ac:dyDescent="0.25">
      <c r="B40" s="9"/>
      <c r="C40" s="9"/>
      <c r="D40" s="9"/>
      <c r="E40" s="9"/>
      <c r="F40" s="9"/>
      <c r="G40" s="9"/>
      <c r="H40" s="9"/>
      <c r="I40" s="9"/>
      <c r="J40" s="9"/>
    </row>
    <row r="41" spans="2:12" x14ac:dyDescent="0.25">
      <c r="B41" s="9"/>
      <c r="C41" s="9"/>
      <c r="D41" s="9"/>
      <c r="E41" s="9"/>
      <c r="F41" s="9"/>
      <c r="G41" s="9"/>
      <c r="H41" s="9"/>
      <c r="I41" s="9"/>
      <c r="J41" s="9"/>
    </row>
    <row r="42" spans="2:12" x14ac:dyDescent="0.25">
      <c r="B42" s="9"/>
      <c r="C42" s="9"/>
      <c r="D42" s="9"/>
      <c r="E42" s="9"/>
      <c r="F42" s="9"/>
      <c r="G42" s="9"/>
      <c r="H42" s="9"/>
      <c r="I42" s="9"/>
      <c r="J42" s="9"/>
    </row>
    <row r="43" spans="2:12" x14ac:dyDescent="0.25">
      <c r="B43" s="9"/>
      <c r="C43" s="9"/>
      <c r="D43" s="9"/>
      <c r="E43" s="9"/>
      <c r="F43" s="9"/>
      <c r="G43" s="9"/>
      <c r="H43" s="9"/>
      <c r="I43" s="9"/>
      <c r="J43" s="9"/>
    </row>
    <row r="44" spans="2:12" x14ac:dyDescent="0.25">
      <c r="B44" s="9"/>
      <c r="C44" s="9"/>
      <c r="D44" s="9"/>
      <c r="E44" s="9"/>
      <c r="F44" s="9"/>
      <c r="G44" s="9"/>
      <c r="H44" s="9"/>
      <c r="I44" s="9"/>
      <c r="J44" s="9"/>
    </row>
    <row r="45" spans="2:12" x14ac:dyDescent="0.25">
      <c r="B45" s="9"/>
      <c r="C45" s="9"/>
      <c r="D45" s="9"/>
      <c r="E45" s="9"/>
      <c r="F45" s="9"/>
      <c r="G45" s="9"/>
      <c r="H45" s="9"/>
      <c r="I45" s="9"/>
      <c r="J45" s="9"/>
    </row>
    <row r="46" spans="2:12" x14ac:dyDescent="0.25">
      <c r="B46" s="9"/>
      <c r="C46" s="9"/>
      <c r="D46" s="9"/>
      <c r="E46" s="9"/>
      <c r="F46" s="9"/>
      <c r="G46" s="9"/>
      <c r="H46" s="9"/>
      <c r="I46" s="9"/>
      <c r="J46" s="9"/>
    </row>
    <row r="47" spans="2:12" x14ac:dyDescent="0.25">
      <c r="B47" s="9"/>
      <c r="C47" s="9"/>
      <c r="D47" s="9"/>
      <c r="E47" s="9"/>
      <c r="F47" s="9"/>
      <c r="G47" s="9"/>
      <c r="H47" s="9"/>
      <c r="I47" s="9"/>
      <c r="J47" s="9"/>
    </row>
    <row r="48" spans="2:12" x14ac:dyDescent="0.25">
      <c r="B48" s="9"/>
      <c r="C48" s="9"/>
      <c r="D48" s="9"/>
      <c r="E48" s="9"/>
      <c r="F48" s="9"/>
      <c r="G48" s="9"/>
      <c r="H48" s="9"/>
      <c r="I48" s="9"/>
      <c r="J48" s="9"/>
    </row>
    <row r="49" spans="2:10" x14ac:dyDescent="0.25">
      <c r="B49" s="9"/>
      <c r="C49" s="9"/>
      <c r="D49" s="9"/>
      <c r="E49" s="9"/>
      <c r="F49" s="9"/>
      <c r="G49" s="9"/>
      <c r="H49" s="9"/>
      <c r="I49" s="9"/>
      <c r="J49" s="9"/>
    </row>
    <row r="50" spans="2:10" x14ac:dyDescent="0.25">
      <c r="B50" s="9"/>
      <c r="C50" s="9"/>
      <c r="D50" s="9"/>
      <c r="E50" s="9"/>
      <c r="F50" s="9"/>
      <c r="G50" s="9"/>
      <c r="H50" s="9"/>
      <c r="I50" s="9"/>
      <c r="J50" s="9"/>
    </row>
    <row r="51" spans="2:10" x14ac:dyDescent="0.25">
      <c r="B51" s="9"/>
      <c r="C51" s="9"/>
      <c r="D51" s="9"/>
      <c r="E51" s="9"/>
      <c r="F51" s="9"/>
      <c r="G51" s="9"/>
      <c r="H51" s="9"/>
      <c r="I51" s="9"/>
      <c r="J51" s="9"/>
    </row>
    <row r="52" spans="2:10" x14ac:dyDescent="0.25">
      <c r="B52" s="9"/>
      <c r="C52" s="9"/>
      <c r="D52" s="9"/>
      <c r="E52" s="9"/>
      <c r="F52" s="9"/>
      <c r="G52" s="9"/>
      <c r="H52" s="9"/>
      <c r="I52" s="9"/>
      <c r="J52" s="9"/>
    </row>
    <row r="53" spans="2:10" x14ac:dyDescent="0.25">
      <c r="B53" s="9"/>
      <c r="C53" s="9"/>
      <c r="D53" s="9"/>
      <c r="E53" s="9"/>
      <c r="F53" s="9"/>
      <c r="G53" s="9"/>
      <c r="H53" s="9"/>
      <c r="I53" s="9"/>
      <c r="J53" s="9"/>
    </row>
    <row r="54" spans="2:10" x14ac:dyDescent="0.25">
      <c r="B54" s="9"/>
      <c r="C54" s="9"/>
      <c r="D54" s="9"/>
      <c r="E54" s="9"/>
      <c r="F54" s="9"/>
      <c r="G54" s="9"/>
      <c r="H54" s="9"/>
      <c r="I54" s="9"/>
      <c r="J54" s="9"/>
    </row>
    <row r="55" spans="2:10" x14ac:dyDescent="0.25">
      <c r="B55" s="9"/>
      <c r="C55" s="9"/>
      <c r="D55" s="9"/>
      <c r="E55" s="9"/>
      <c r="F55" s="9"/>
      <c r="G55" s="9"/>
      <c r="H55" s="9"/>
      <c r="I55" s="9"/>
      <c r="J55" s="9"/>
    </row>
  </sheetData>
  <mergeCells count="5">
    <mergeCell ref="A6:H6"/>
    <mergeCell ref="B5:H5"/>
    <mergeCell ref="B4:H4"/>
    <mergeCell ref="A8:L8"/>
    <mergeCell ref="A1:P1"/>
  </mergeCells>
  <hyperlinks>
    <hyperlink ref="B5" r:id="rId1" xr:uid="{86C06D41-69F0-4554-BF5B-DAAAA91AFB0D}"/>
    <hyperlink ref="B4" r:id="rId2" xr:uid="{62DF0871-8272-49EA-8CC7-9F2DFD6B4261}"/>
    <hyperlink ref="B4:H4" r:id="rId3" display="https://px.hagstofa.is:443/pxis/sq/53ca19ad-817f-4cfe-9464-8680c65d0d9a" xr:uid="{95468E16-342D-4B6A-B36F-E9B65C20D123}"/>
  </hyperlinks>
  <pageMargins left="0.70866141732283472" right="0.70866141732283472" top="0.74803149606299213" bottom="0.74803149606299213" header="0.31496062992125984" footer="0.31496062992125984"/>
  <pageSetup paperSize="9" scale="46" pageOrder="overThenDown" orientation="landscape" r:id="rId4"/>
  <headerFooter>
    <oddHeader>&amp;L&amp;A&amp;C&amp;G&amp;R&amp;P af &amp;N</oddHeader>
    <oddFooter>&amp;C&amp;"-,Bold"https://www.sjalfbaerni.is</oddFoot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767E7-887E-4D40-8EBC-AD0C9E736589}">
  <sheetPr>
    <tabColor theme="7" tint="0.59999389629810485"/>
    <pageSetUpPr fitToPage="1"/>
  </sheetPr>
  <dimension ref="A1:AA51"/>
  <sheetViews>
    <sheetView topLeftCell="A6" zoomScaleNormal="100" workbookViewId="0">
      <selection activeCell="P4" sqref="P4"/>
    </sheetView>
  </sheetViews>
  <sheetFormatPr defaultColWidth="9.28515625" defaultRowHeight="15" x14ac:dyDescent="0.25"/>
  <cols>
    <col min="9" max="9" width="9.7109375" bestFit="1" customWidth="1"/>
    <col min="10" max="10" width="10.7109375" bestFit="1" customWidth="1"/>
    <col min="11" max="11" width="13.28515625" customWidth="1"/>
    <col min="16" max="17" width="12" bestFit="1" customWidth="1"/>
  </cols>
  <sheetData>
    <row r="1" spans="1:27" s="3" customFormat="1" ht="21" x14ac:dyDescent="0.35">
      <c r="A1" s="18" t="str">
        <f>Frumgögn!A1</f>
        <v>1.1.1 - Íbúafjöldi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7" x14ac:dyDescent="0.25">
      <c r="E3" s="2"/>
      <c r="F3" s="2"/>
      <c r="L3" s="2"/>
      <c r="M3" s="2"/>
      <c r="N3" s="2"/>
    </row>
    <row r="4" spans="1:27" x14ac:dyDescent="0.25">
      <c r="A4" s="2" t="s">
        <v>35</v>
      </c>
      <c r="H4" s="2" t="s">
        <v>19</v>
      </c>
      <c r="O4" s="2" t="s">
        <v>25</v>
      </c>
      <c r="R4" t="s">
        <v>28</v>
      </c>
      <c r="T4" s="2" t="s">
        <v>30</v>
      </c>
    </row>
    <row r="5" spans="1:27" ht="15" customHeight="1" x14ac:dyDescent="0.25">
      <c r="A5" s="2" t="s">
        <v>14</v>
      </c>
      <c r="H5" s="2" t="s">
        <v>20</v>
      </c>
      <c r="O5" s="2" t="s">
        <v>24</v>
      </c>
      <c r="T5" s="2" t="s">
        <v>29</v>
      </c>
    </row>
    <row r="6" spans="1:27" x14ac:dyDescent="0.25">
      <c r="A6" s="2" t="s">
        <v>2</v>
      </c>
      <c r="B6" s="2" t="s">
        <v>15</v>
      </c>
      <c r="C6" s="2" t="s">
        <v>16</v>
      </c>
      <c r="D6" s="2" t="s">
        <v>34</v>
      </c>
      <c r="E6" s="2" t="s">
        <v>17</v>
      </c>
      <c r="H6" s="2" t="s">
        <v>2</v>
      </c>
      <c r="I6" s="2" t="s">
        <v>12</v>
      </c>
      <c r="J6" s="2" t="s">
        <v>21</v>
      </c>
      <c r="K6" s="2" t="s">
        <v>22</v>
      </c>
      <c r="O6" s="2" t="s">
        <v>2</v>
      </c>
      <c r="P6" s="2" t="s">
        <v>26</v>
      </c>
      <c r="Q6" s="2" t="s">
        <v>21</v>
      </c>
      <c r="T6" s="2" t="s">
        <v>2</v>
      </c>
      <c r="U6" s="2" t="s">
        <v>26</v>
      </c>
      <c r="V6" s="2" t="s">
        <v>21</v>
      </c>
    </row>
    <row r="7" spans="1:27" x14ac:dyDescent="0.25">
      <c r="A7">
        <f>IF(Frumgögn!B15&gt;0,Frumgögn!B15,"")</f>
        <v>2003</v>
      </c>
      <c r="B7" s="10">
        <f>IF(Frumgögn!H15&gt;0,Frumgögn!H15,"")</f>
        <v>4804</v>
      </c>
      <c r="C7" s="10">
        <f>IF(Frumgögn!I15&gt;0,Frumgögn!I15,"")</f>
        <v>4476</v>
      </c>
      <c r="D7" s="10" t="str">
        <f>IF(Frumgögn!J15&gt;0,Frumgögn!J15,"")</f>
        <v/>
      </c>
      <c r="E7" s="10">
        <f>IF(Frumgögn!G15&gt;0,Frumgögn!G15,"")</f>
        <v>9280</v>
      </c>
      <c r="H7">
        <f>IF(Frumgögn!B10&gt;0,Frumgögn!B10,"")</f>
        <v>1998</v>
      </c>
      <c r="I7" s="10">
        <f>IF(Frumgögn!C10&gt;0,Frumgögn!C10,"")</f>
        <v>272381</v>
      </c>
      <c r="J7" s="10">
        <f>IF(Frumgögn!G10&gt;0,Frumgögn!G10,"")</f>
        <v>9946</v>
      </c>
      <c r="K7" s="11">
        <f>IF(Frumgögn!K10&gt;0,Frumgögn!K10,"")</f>
        <v>3.651502858128871E-2</v>
      </c>
      <c r="O7">
        <f>IF(Frumgögn!B10&gt;0,Frumgögn!B10,"")</f>
        <v>1998</v>
      </c>
      <c r="P7">
        <f>IF(Frumgögn!C10&lt;&gt;"",Frumgögn!C10/Frumgögn!$C$10*100,"")</f>
        <v>100</v>
      </c>
      <c r="Q7">
        <f>IF(Frumgögn!G10&lt;&gt;"",Frumgögn!G10/Frumgögn!$G$10*100,"")</f>
        <v>100</v>
      </c>
      <c r="T7">
        <f>Frumgögn!B10</f>
        <v>1998</v>
      </c>
      <c r="U7">
        <f>Frumgögn!C10/Frumgögn!$C$10*100</f>
        <v>100</v>
      </c>
      <c r="V7">
        <f>Frumgögn!G10/Frumgögn!$G$10*100</f>
        <v>100</v>
      </c>
    </row>
    <row r="8" spans="1:27" x14ac:dyDescent="0.25">
      <c r="A8">
        <f>IF(Frumgögn!B16&gt;0,Frumgögn!B16,"")</f>
        <v>2004</v>
      </c>
      <c r="B8" s="10">
        <f>IF(Frumgögn!H16&gt;0,Frumgögn!H16,"")</f>
        <v>4933</v>
      </c>
      <c r="C8" s="10">
        <f>IF(Frumgögn!I16&gt;0,Frumgögn!I16,"")</f>
        <v>4520</v>
      </c>
      <c r="D8" s="10" t="str">
        <f>IF(Frumgögn!J16&gt;0,Frumgögn!J16,"")</f>
        <v/>
      </c>
      <c r="E8" s="10">
        <f>IF(Frumgögn!G16&gt;0,Frumgögn!G16,"")</f>
        <v>9453</v>
      </c>
      <c r="H8">
        <f>IF(Frumgögn!B11&gt;0,Frumgögn!B11,"")</f>
        <v>1999</v>
      </c>
      <c r="I8" s="10">
        <f>IF(Frumgögn!C11&gt;0,Frumgögn!C11,"")</f>
        <v>275712</v>
      </c>
      <c r="J8" s="10">
        <f>IF(Frumgögn!G11&gt;0,Frumgögn!G11,"")</f>
        <v>9707</v>
      </c>
      <c r="K8" s="11">
        <f>IF(Frumgögn!K11&gt;0,Frumgögn!K11,"")</f>
        <v>3.5207027623026924E-2</v>
      </c>
      <c r="O8">
        <f>IF(Frumgögn!B11&gt;0,Frumgögn!B11,"")</f>
        <v>1999</v>
      </c>
      <c r="P8">
        <f>IF(Frumgögn!C11&lt;&gt;"",Frumgögn!C11/Frumgögn!$C$10*100,"")</f>
        <v>101.22291936662249</v>
      </c>
      <c r="Q8">
        <f>IF(Frumgögn!G11&lt;&gt;"",Frumgögn!G11/Frumgögn!$G$10*100,"")</f>
        <v>97.597023929217769</v>
      </c>
      <c r="T8">
        <f>Frumgögn!B11</f>
        <v>1999</v>
      </c>
      <c r="U8">
        <f>Frumgögn!C11/Frumgögn!$C$10*100</f>
        <v>101.22291936662249</v>
      </c>
      <c r="V8">
        <f>Frumgögn!G11/Frumgögn!$G$10*100</f>
        <v>97.597023929217769</v>
      </c>
    </row>
    <row r="9" spans="1:27" x14ac:dyDescent="0.25">
      <c r="A9">
        <f>IF(Frumgögn!B17&gt;0,Frumgögn!B17,"")</f>
        <v>2005</v>
      </c>
      <c r="B9" s="10">
        <f>IF(Frumgögn!H17&gt;0,Frumgögn!H17,"")</f>
        <v>5497</v>
      </c>
      <c r="C9" s="10">
        <f>IF(Frumgögn!I17&gt;0,Frumgögn!I17,"")</f>
        <v>4576</v>
      </c>
      <c r="D9" s="10" t="str">
        <f>IF(Frumgögn!J17&gt;0,Frumgögn!J17,"")</f>
        <v/>
      </c>
      <c r="E9" s="10">
        <f>IF(Frumgögn!G17&gt;0,Frumgögn!G17,"")</f>
        <v>10073</v>
      </c>
      <c r="H9">
        <f>IF(Frumgögn!B12&gt;0,Frumgögn!B12,"")</f>
        <v>2000</v>
      </c>
      <c r="I9" s="10">
        <f>IF(Frumgögn!C12&gt;0,Frumgögn!C12,"")</f>
        <v>279049</v>
      </c>
      <c r="J9" s="10">
        <f>IF(Frumgögn!G12&gt;0,Frumgögn!G12,"")</f>
        <v>9568</v>
      </c>
      <c r="K9" s="11">
        <f>IF(Frumgögn!K12&gt;0,Frumgögn!K12,"")</f>
        <v>3.4287884923436387E-2</v>
      </c>
      <c r="O9">
        <f>IF(Frumgögn!B12&gt;0,Frumgögn!B12,"")</f>
        <v>2000</v>
      </c>
      <c r="P9">
        <f>IF(Frumgögn!C12&lt;&gt;"",Frumgögn!C12/Frumgögn!$C$10*100,"")</f>
        <v>102.44804153006267</v>
      </c>
      <c r="Q9">
        <f>IF(Frumgögn!G12&lt;&gt;"",Frumgögn!G12/Frumgögn!$G$10*100,"")</f>
        <v>96.199477176754471</v>
      </c>
      <c r="T9">
        <f>Frumgögn!B12</f>
        <v>2000</v>
      </c>
      <c r="U9">
        <f>Frumgögn!C12/Frumgögn!$C$10*100</f>
        <v>102.44804153006267</v>
      </c>
      <c r="V9">
        <f>Frumgögn!G12/Frumgögn!$G$10*100</f>
        <v>96.199477176754471</v>
      </c>
    </row>
    <row r="10" spans="1:27" x14ac:dyDescent="0.25">
      <c r="A10">
        <f>IF(Frumgögn!B18&gt;0,Frumgögn!B18,"")</f>
        <v>2006</v>
      </c>
      <c r="B10" s="10">
        <f>IF(Frumgögn!H18&gt;0,Frumgögn!H18,"")</f>
        <v>6768</v>
      </c>
      <c r="C10" s="10">
        <f>IF(Frumgögn!I18&gt;0,Frumgögn!I18,"")</f>
        <v>4748</v>
      </c>
      <c r="D10" s="10" t="str">
        <f>IF(Frumgögn!J18&gt;0,Frumgögn!J18,"")</f>
        <v/>
      </c>
      <c r="E10" s="10">
        <f>IF(Frumgögn!G18&gt;0,Frumgögn!G18,"")</f>
        <v>11516</v>
      </c>
      <c r="H10">
        <f>IF(Frumgögn!B13&gt;0,Frumgögn!B13,"")</f>
        <v>2001</v>
      </c>
      <c r="I10" s="10">
        <f>IF(Frumgögn!C13&gt;0,Frumgögn!C13,"")</f>
        <v>283361</v>
      </c>
      <c r="J10" s="10">
        <f>IF(Frumgögn!G13&gt;0,Frumgögn!G13,"")</f>
        <v>9408</v>
      </c>
      <c r="K10" s="11">
        <f>IF(Frumgögn!K13&gt;0,Frumgögn!K13,"")</f>
        <v>3.3201463857058661E-2</v>
      </c>
      <c r="O10">
        <f>IF(Frumgögn!B13&gt;0,Frumgögn!B13,"")</f>
        <v>2001</v>
      </c>
      <c r="P10">
        <f>IF(Frumgögn!C13&lt;&gt;"",Frumgögn!C13/Frumgögn!$C$10*100,"")</f>
        <v>104.03111817637793</v>
      </c>
      <c r="Q10">
        <f>IF(Frumgögn!G13&lt;&gt;"",Frumgögn!G13/Frumgögn!$G$10*100,"")</f>
        <v>94.590790267444206</v>
      </c>
      <c r="T10">
        <f>Frumgögn!B13</f>
        <v>2001</v>
      </c>
      <c r="U10">
        <f>Frumgögn!C13/Frumgögn!$C$10*100</f>
        <v>104.03111817637793</v>
      </c>
      <c r="V10">
        <f>Frumgögn!G13/Frumgögn!$G$10*100</f>
        <v>94.590790267444206</v>
      </c>
    </row>
    <row r="11" spans="1:27" x14ac:dyDescent="0.25">
      <c r="A11">
        <f>IF(Frumgögn!B19&gt;0,Frumgögn!B19,"")</f>
        <v>2007</v>
      </c>
      <c r="B11" s="10">
        <f>IF(Frumgögn!H19&gt;0,Frumgögn!H19,"")</f>
        <v>8298</v>
      </c>
      <c r="C11" s="10">
        <f>IF(Frumgögn!I19&gt;0,Frumgögn!I19,"")</f>
        <v>4887</v>
      </c>
      <c r="D11" s="10" t="str">
        <f>IF(Frumgögn!J19&gt;0,Frumgögn!J19,"")</f>
        <v/>
      </c>
      <c r="E11" s="10">
        <f>IF(Frumgögn!G19&gt;0,Frumgögn!G19,"")</f>
        <v>13185</v>
      </c>
      <c r="H11">
        <f>IF(Frumgögn!B14&gt;0,Frumgögn!B14,"")</f>
        <v>2002</v>
      </c>
      <c r="I11" s="10">
        <f>IF(Frumgögn!C14&gt;0,Frumgögn!C14,"")</f>
        <v>286575</v>
      </c>
      <c r="J11" s="10">
        <f>IF(Frumgögn!G14&gt;0,Frumgögn!G14,"")</f>
        <v>9325</v>
      </c>
      <c r="K11" s="11">
        <f>IF(Frumgögn!K14&gt;0,Frumgögn!K14,"")</f>
        <v>3.2539474832068392E-2</v>
      </c>
      <c r="O11">
        <f>IF(Frumgögn!B14&gt;0,Frumgögn!B14,"")</f>
        <v>2002</v>
      </c>
      <c r="P11">
        <f>IF(Frumgögn!C14&lt;&gt;"",Frumgögn!C14/Frumgögn!$C$10*100,"")</f>
        <v>105.21108300505541</v>
      </c>
      <c r="Q11">
        <f>IF(Frumgögn!G14&lt;&gt;"",Frumgögn!G14/Frumgögn!$G$10*100,"")</f>
        <v>93.756283933239487</v>
      </c>
      <c r="T11">
        <f>Frumgögn!B14</f>
        <v>2002</v>
      </c>
      <c r="U11">
        <f>Frumgögn!C14/Frumgögn!$C$10*100</f>
        <v>105.21108300505541</v>
      </c>
      <c r="V11">
        <f>Frumgögn!G14/Frumgögn!$G$10*100</f>
        <v>93.756283933239487</v>
      </c>
    </row>
    <row r="12" spans="1:27" x14ac:dyDescent="0.25">
      <c r="A12">
        <f>IF(Frumgögn!B20&gt;0,Frumgögn!B20,"")</f>
        <v>2008</v>
      </c>
      <c r="B12" s="10">
        <f>IF(Frumgögn!H20&gt;0,Frumgögn!H20,"")</f>
        <v>6900</v>
      </c>
      <c r="C12" s="10">
        <f>IF(Frumgögn!I20&gt;0,Frumgögn!I20,"")</f>
        <v>4977</v>
      </c>
      <c r="D12" s="10" t="str">
        <f>IF(Frumgögn!J20&gt;0,Frumgögn!J20,"")</f>
        <v/>
      </c>
      <c r="E12" s="10">
        <f>IF(Frumgögn!G20&gt;0,Frumgögn!G20,"")</f>
        <v>11877</v>
      </c>
      <c r="H12">
        <f>IF(Frumgögn!B15&gt;0,Frumgögn!B15,"")</f>
        <v>2003</v>
      </c>
      <c r="I12" s="10">
        <f>IF(Frumgögn!C15&gt;0,Frumgögn!C15,"")</f>
        <v>288471</v>
      </c>
      <c r="J12" s="10">
        <f>IF(Frumgögn!G15&gt;0,Frumgögn!G15,"")</f>
        <v>9280</v>
      </c>
      <c r="K12" s="11">
        <f>IF(Frumgögn!K15&gt;0,Frumgögn!K15,"")</f>
        <v>3.2169611503409357E-2</v>
      </c>
      <c r="O12">
        <f>IF(Frumgögn!B15&gt;0,Frumgögn!B15,"")</f>
        <v>2003</v>
      </c>
      <c r="P12">
        <f>IF(Frumgögn!C15&lt;&gt;"",Frumgögn!C15/Frumgögn!$C$10*100,"")</f>
        <v>105.90716679944636</v>
      </c>
      <c r="Q12">
        <f>IF(Frumgögn!G15&lt;&gt;"",Frumgögn!G15/Frumgögn!$G$10*100,"")</f>
        <v>93.303840739995977</v>
      </c>
    </row>
    <row r="13" spans="1:27" x14ac:dyDescent="0.25">
      <c r="A13">
        <f>IF(Frumgögn!B21&gt;0,Frumgögn!B21,"")</f>
        <v>2009</v>
      </c>
      <c r="B13" s="10">
        <f>IF(Frumgögn!H21&gt;0,Frumgögn!H21,"")</f>
        <v>5841</v>
      </c>
      <c r="C13" s="10">
        <f>IF(Frumgögn!I21&gt;0,Frumgögn!I21,"")</f>
        <v>4896</v>
      </c>
      <c r="D13" s="10" t="str">
        <f>IF(Frumgögn!J21&gt;0,Frumgögn!J21,"")</f>
        <v/>
      </c>
      <c r="E13" s="10">
        <f>IF(Frumgögn!G21&gt;0,Frumgögn!G21,"")</f>
        <v>10737</v>
      </c>
      <c r="H13">
        <f>IF(Frumgögn!B16&gt;0,Frumgögn!B16,"")</f>
        <v>2004</v>
      </c>
      <c r="I13" s="10">
        <f>IF(Frumgögn!C16&gt;0,Frumgögn!C16,"")</f>
        <v>290570</v>
      </c>
      <c r="J13" s="10">
        <f>IF(Frumgögn!G16&gt;0,Frumgögn!G16,"")</f>
        <v>9453</v>
      </c>
      <c r="K13" s="11">
        <f>IF(Frumgögn!K16&gt;0,Frumgögn!K16,"")</f>
        <v>3.2532608321574834E-2</v>
      </c>
      <c r="O13">
        <f>IF(Frumgögn!B16&gt;0,Frumgögn!B16,"")</f>
        <v>2004</v>
      </c>
      <c r="P13">
        <f>IF(Frumgögn!C16&lt;&gt;"",Frumgögn!C16/Frumgögn!$C$10*100,"")</f>
        <v>106.67777855283592</v>
      </c>
      <c r="Q13">
        <f>IF(Frumgögn!G16&lt;&gt;"",Frumgögn!G16/Frumgögn!$G$10*100,"")</f>
        <v>95.043233460687716</v>
      </c>
    </row>
    <row r="14" spans="1:27" x14ac:dyDescent="0.25">
      <c r="A14">
        <f>IF(Frumgögn!B22&gt;0,Frumgögn!B22,"")</f>
        <v>2010</v>
      </c>
      <c r="B14" s="10">
        <f>IF(Frumgögn!H22&gt;0,Frumgögn!H22,"")</f>
        <v>5515</v>
      </c>
      <c r="C14" s="10">
        <f>IF(Frumgögn!I22&gt;0,Frumgögn!I22,"")</f>
        <v>4858</v>
      </c>
      <c r="D14" s="10" t="str">
        <f>IF(Frumgögn!J22&gt;0,Frumgögn!J22,"")</f>
        <v/>
      </c>
      <c r="E14" s="10">
        <f>IF(Frumgögn!G22&gt;0,Frumgögn!G22,"")</f>
        <v>10373</v>
      </c>
      <c r="H14">
        <f>IF(Frumgögn!B17&gt;0,Frumgögn!B17,"")</f>
        <v>2005</v>
      </c>
      <c r="I14" s="10">
        <f>IF(Frumgögn!C17&gt;0,Frumgögn!C17,"")</f>
        <v>293577</v>
      </c>
      <c r="J14" s="10">
        <f>IF(Frumgögn!G17&gt;0,Frumgögn!G17,"")</f>
        <v>10073</v>
      </c>
      <c r="K14" s="11">
        <f>IF(Frumgögn!K17&gt;0,Frumgögn!K17,"")</f>
        <v>3.4311270978312332E-2</v>
      </c>
      <c r="O14">
        <f>IF(Frumgögn!B17&gt;0,Frumgögn!B17,"")</f>
        <v>2005</v>
      </c>
      <c r="P14">
        <f>IF(Frumgögn!C17&lt;&gt;"",Frumgögn!C17/Frumgögn!$C$10*100,"")</f>
        <v>107.781746891303</v>
      </c>
      <c r="Q14">
        <f>IF(Frumgögn!G17&lt;&gt;"",Frumgögn!G17/Frumgögn!$G$10*100,"")</f>
        <v>101.27689523426504</v>
      </c>
    </row>
    <row r="15" spans="1:27" x14ac:dyDescent="0.25">
      <c r="A15">
        <f>IF(Frumgögn!B23&gt;0,Frumgögn!B23,"")</f>
        <v>2011</v>
      </c>
      <c r="B15" s="10">
        <f>IF(Frumgögn!H23&gt;0,Frumgögn!H23,"")</f>
        <v>5406</v>
      </c>
      <c r="C15" s="10">
        <f>IF(Frumgögn!I23&gt;0,Frumgögn!I23,"")</f>
        <v>4781</v>
      </c>
      <c r="D15" s="10" t="str">
        <f>IF(Frumgögn!J23&gt;0,Frumgögn!J23,"")</f>
        <v/>
      </c>
      <c r="E15" s="10">
        <f>IF(Frumgögn!G23&gt;0,Frumgögn!G23,"")</f>
        <v>10187</v>
      </c>
      <c r="H15">
        <f>IF(Frumgögn!B18&gt;0,Frumgögn!B18,"")</f>
        <v>2006</v>
      </c>
      <c r="I15" s="10">
        <f>IF(Frumgögn!C18&gt;0,Frumgögn!C18,"")</f>
        <v>299891</v>
      </c>
      <c r="J15" s="10">
        <f>IF(Frumgögn!G18&gt;0,Frumgögn!G18,"")</f>
        <v>11516</v>
      </c>
      <c r="K15" s="11">
        <f>IF(Frumgögn!K18&gt;0,Frumgögn!K18,"")</f>
        <v>3.840061889153059E-2</v>
      </c>
      <c r="O15">
        <f>IF(Frumgögn!B18&gt;0,Frumgögn!B18,"")</f>
        <v>2006</v>
      </c>
      <c r="P15">
        <f>IF(Frumgögn!C18&lt;&gt;"",Frumgögn!C18/Frumgögn!$C$10*100,"")</f>
        <v>110.09982340912178</v>
      </c>
      <c r="Q15">
        <f>IF(Frumgögn!G18&lt;&gt;"",Frumgögn!G18/Frumgögn!$G$10*100,"")</f>
        <v>115.78524029760709</v>
      </c>
    </row>
    <row r="16" spans="1:27" x14ac:dyDescent="0.25">
      <c r="A16">
        <f>IF(Frumgögn!B24&gt;0,Frumgögn!B24,"")</f>
        <v>2012</v>
      </c>
      <c r="B16" s="10">
        <f>IF(Frumgögn!H24&gt;0,Frumgögn!H24,"")</f>
        <v>5390</v>
      </c>
      <c r="C16" s="10">
        <f>IF(Frumgögn!I24&gt;0,Frumgögn!I24,"")</f>
        <v>4823</v>
      </c>
      <c r="D16" s="10" t="str">
        <f>IF(Frumgögn!J24&gt;0,Frumgögn!J24,"")</f>
        <v/>
      </c>
      <c r="E16" s="10">
        <f>IF(Frumgögn!G24&gt;0,Frumgögn!G24,"")</f>
        <v>10213</v>
      </c>
      <c r="H16">
        <f>IF(Frumgögn!B19&gt;0,Frumgögn!B19,"")</f>
        <v>2007</v>
      </c>
      <c r="I16" s="10">
        <f>IF(Frumgögn!C19&gt;0,Frumgögn!C19,"")</f>
        <v>307672</v>
      </c>
      <c r="J16" s="10">
        <f>IF(Frumgögn!G19&gt;0,Frumgögn!G19,"")</f>
        <v>13185</v>
      </c>
      <c r="K16" s="11">
        <f>IF(Frumgögn!K19&gt;0,Frumgögn!K19,"")</f>
        <v>4.2854078369172363E-2</v>
      </c>
      <c r="O16">
        <f>IF(Frumgögn!B19&gt;0,Frumgögn!B19,"")</f>
        <v>2007</v>
      </c>
      <c r="P16">
        <f>IF(Frumgögn!C19&lt;&gt;"",Frumgögn!C19/Frumgögn!$C$10*100,"")</f>
        <v>112.95648374886649</v>
      </c>
      <c r="Q16">
        <f>IF(Frumgögn!G19&lt;&gt;"",Frumgögn!G19/Frumgögn!$G$10*100,"")</f>
        <v>132.56585562034988</v>
      </c>
    </row>
    <row r="17" spans="1:17" x14ac:dyDescent="0.25">
      <c r="A17">
        <f>IF(Frumgögn!B25&gt;0,Frumgögn!B25,"")</f>
        <v>2013</v>
      </c>
      <c r="B17" s="10">
        <f>IF(Frumgögn!H25&gt;0,Frumgögn!H25,"")</f>
        <v>5425</v>
      </c>
      <c r="C17" s="10">
        <f>IF(Frumgögn!I25&gt;0,Frumgögn!I25,"")</f>
        <v>4843</v>
      </c>
      <c r="D17" s="10" t="str">
        <f>IF(Frumgögn!J25&gt;0,Frumgögn!J25,"")</f>
        <v/>
      </c>
      <c r="E17" s="10">
        <f>IF(Frumgögn!G25&gt;0,Frumgögn!G25,"")</f>
        <v>10268</v>
      </c>
      <c r="H17">
        <f>IF(Frumgögn!B20&gt;0,Frumgögn!B20,"")</f>
        <v>2008</v>
      </c>
      <c r="I17" s="10">
        <f>IF(Frumgögn!C20&gt;0,Frumgögn!C20,"")</f>
        <v>315459</v>
      </c>
      <c r="J17" s="10">
        <f>IF(Frumgögn!G20&gt;0,Frumgögn!G20,"")</f>
        <v>11877</v>
      </c>
      <c r="K17" s="11">
        <f>IF(Frumgögn!K20&gt;0,Frumgögn!K20,"")</f>
        <v>3.7649900620999877E-2</v>
      </c>
      <c r="O17">
        <f>IF(Frumgögn!B20&gt;0,Frumgögn!B20,"")</f>
        <v>2008</v>
      </c>
      <c r="P17">
        <f>IF(Frumgögn!C20&lt;&gt;"",Frumgögn!C20/Frumgögn!$C$10*100,"")</f>
        <v>115.81534688542887</v>
      </c>
      <c r="Q17">
        <f>IF(Frumgögn!G20&lt;&gt;"",Frumgögn!G20/Frumgögn!$G$10*100,"")</f>
        <v>119.41484013673841</v>
      </c>
    </row>
    <row r="18" spans="1:17" x14ac:dyDescent="0.25">
      <c r="A18">
        <f>IF(Frumgögn!B26&gt;0,Frumgögn!B26,"")</f>
        <v>2014</v>
      </c>
      <c r="B18" s="10">
        <f>IF(Frumgögn!H26&gt;0,Frumgögn!H26,"")</f>
        <v>5456</v>
      </c>
      <c r="C18" s="10">
        <f>IF(Frumgögn!I26&gt;0,Frumgögn!I26,"")</f>
        <v>4901</v>
      </c>
      <c r="D18" s="10" t="str">
        <f>IF(Frumgögn!J26&gt;0,Frumgögn!J26,"")</f>
        <v/>
      </c>
      <c r="E18" s="10">
        <f>IF(Frumgögn!G26&gt;0,Frumgögn!G26,"")</f>
        <v>10357</v>
      </c>
      <c r="H18">
        <f>IF(Frumgögn!B21&gt;0,Frumgögn!B21,"")</f>
        <v>2009</v>
      </c>
      <c r="I18" s="10">
        <f>IF(Frumgögn!C21&gt;0,Frumgögn!C21,"")</f>
        <v>319368</v>
      </c>
      <c r="J18" s="10">
        <f>IF(Frumgögn!G21&gt;0,Frumgögn!G21,"")</f>
        <v>10737</v>
      </c>
      <c r="K18" s="11">
        <f>IF(Frumgögn!K21&gt;0,Frumgögn!K21,"")</f>
        <v>3.3619523559029085E-2</v>
      </c>
      <c r="O18">
        <f>IF(Frumgögn!B21&gt;0,Frumgögn!B21,"")</f>
        <v>2009</v>
      </c>
      <c r="P18">
        <f>IF(Frumgögn!C21&lt;&gt;"",Frumgögn!C21/Frumgögn!$C$10*100,"")</f>
        <v>117.25046901215576</v>
      </c>
      <c r="Q18">
        <f>IF(Frumgögn!G21&lt;&gt;"",Frumgögn!G21/Frumgögn!$G$10*100,"")</f>
        <v>107.95294590790267</v>
      </c>
    </row>
    <row r="19" spans="1:17" x14ac:dyDescent="0.25">
      <c r="A19">
        <f>IF(Frumgögn!B27&gt;0,Frumgögn!B27,"")</f>
        <v>2015</v>
      </c>
      <c r="B19" s="10">
        <f>IF(Frumgögn!H27&gt;0,Frumgögn!H27,"")</f>
        <v>5441</v>
      </c>
      <c r="C19" s="10">
        <f>IF(Frumgögn!I27&gt;0,Frumgögn!I27,"")</f>
        <v>4905</v>
      </c>
      <c r="D19" s="10" t="str">
        <f>IF(Frumgögn!J27&gt;0,Frumgögn!J27,"")</f>
        <v/>
      </c>
      <c r="E19" s="10">
        <f>IF(Frumgögn!G27&gt;0,Frumgögn!G27,"")</f>
        <v>10346</v>
      </c>
      <c r="H19">
        <f>IF(Frumgögn!B22&gt;0,Frumgögn!B22,"")</f>
        <v>2010</v>
      </c>
      <c r="I19" s="10">
        <f>IF(Frumgögn!C22&gt;0,Frumgögn!C22,"")</f>
        <v>317630</v>
      </c>
      <c r="J19" s="10">
        <f>IF(Frumgögn!G22&gt;0,Frumgögn!G22,"")</f>
        <v>10373</v>
      </c>
      <c r="K19" s="11">
        <f>IF(Frumgögn!K22&gt;0,Frumgögn!K22,"")</f>
        <v>3.265749456915279E-2</v>
      </c>
      <c r="O19">
        <f>IF(Frumgögn!B22&gt;0,Frumgögn!B22,"")</f>
        <v>2010</v>
      </c>
      <c r="P19">
        <f>IF(Frumgögn!C22&lt;&gt;"",Frumgögn!C22/Frumgögn!$C$10*100,"")</f>
        <v>116.61239220063074</v>
      </c>
      <c r="Q19">
        <f>IF(Frumgögn!G22&lt;&gt;"",Frumgögn!G22/Frumgögn!$G$10*100,"")</f>
        <v>104.29318318922181</v>
      </c>
    </row>
    <row r="20" spans="1:17" x14ac:dyDescent="0.25">
      <c r="A20">
        <f>IF(Frumgögn!B28&gt;0,Frumgögn!B28,"")</f>
        <v>2016</v>
      </c>
      <c r="B20" s="10">
        <f>IF(Frumgögn!H28&gt;0,Frumgögn!H28,"")</f>
        <v>5412</v>
      </c>
      <c r="C20" s="10">
        <f>IF(Frumgögn!I28&gt;0,Frumgögn!I28,"")</f>
        <v>4869</v>
      </c>
      <c r="D20" s="10" t="str">
        <f>IF(Frumgögn!J28&gt;0,Frumgögn!J28,"")</f>
        <v/>
      </c>
      <c r="E20" s="10">
        <f>IF(Frumgögn!G28&gt;0,Frumgögn!G28,"")</f>
        <v>10281</v>
      </c>
      <c r="H20">
        <f>IF(Frumgögn!B23&gt;0,Frumgögn!B23,"")</f>
        <v>2011</v>
      </c>
      <c r="I20" s="10">
        <f>IF(Frumgögn!C23&gt;0,Frumgögn!C23,"")</f>
        <v>318452</v>
      </c>
      <c r="J20" s="10">
        <f>IF(Frumgögn!G23&gt;0,Frumgögn!G23,"")</f>
        <v>10187</v>
      </c>
      <c r="K20" s="11">
        <f>IF(Frumgögn!K23&gt;0,Frumgögn!K23,"")</f>
        <v>3.1989122379510883E-2</v>
      </c>
      <c r="O20">
        <f>IF(Frumgögn!B23&gt;0,Frumgögn!B23,"")</f>
        <v>2011</v>
      </c>
      <c r="P20">
        <f>IF(Frumgögn!C23&lt;&gt;"",Frumgögn!C23/Frumgögn!$C$10*100,"")</f>
        <v>116.91417536465465</v>
      </c>
      <c r="Q20">
        <f>IF(Frumgögn!G23&lt;&gt;"",Frumgögn!G23/Frumgögn!$G$10*100,"")</f>
        <v>102.42308465714859</v>
      </c>
    </row>
    <row r="21" spans="1:17" x14ac:dyDescent="0.25">
      <c r="A21">
        <f>IF(Frumgögn!B29&gt;0,Frumgögn!B29,"")</f>
        <v>2017</v>
      </c>
      <c r="B21" s="10">
        <f>IF(Frumgögn!H29&gt;0,Frumgögn!H29,"")</f>
        <v>5434</v>
      </c>
      <c r="C21" s="10">
        <f>IF(Frumgögn!I29&gt;0,Frumgögn!I29,"")</f>
        <v>4876</v>
      </c>
      <c r="D21" s="10" t="str">
        <f>IF(Frumgögn!J29&gt;0,Frumgögn!J29,"")</f>
        <v/>
      </c>
      <c r="E21" s="10">
        <f>IF(Frumgögn!G29&gt;0,Frumgögn!G29,"")</f>
        <v>10310</v>
      </c>
      <c r="H21">
        <f>IF(Frumgögn!B24&gt;0,Frumgögn!B24,"")</f>
        <v>2012</v>
      </c>
      <c r="I21" s="10">
        <f>IF(Frumgögn!C24&gt;0,Frumgögn!C24,"")</f>
        <v>319575</v>
      </c>
      <c r="J21" s="10">
        <f>IF(Frumgögn!G24&gt;0,Frumgögn!G24,"")</f>
        <v>10213</v>
      </c>
      <c r="K21" s="11">
        <f>IF(Frumgögn!K24&gt;0,Frumgögn!K24,"")</f>
        <v>3.1958069310803409E-2</v>
      </c>
      <c r="O21">
        <f>IF(Frumgögn!B24&gt;0,Frumgögn!B24,"")</f>
        <v>2012</v>
      </c>
      <c r="P21">
        <f>IF(Frumgögn!C24&lt;&gt;"",Frumgögn!C24/Frumgögn!$C$10*100,"")</f>
        <v>117.32646550236616</v>
      </c>
      <c r="Q21">
        <f>IF(Frumgögn!G24&lt;&gt;"",Frumgögn!G24/Frumgögn!$G$10*100,"")</f>
        <v>102.68449627991151</v>
      </c>
    </row>
    <row r="22" spans="1:17" x14ac:dyDescent="0.25">
      <c r="A22">
        <f>IF(Frumgögn!B30&gt;0,Frumgögn!B30,"")</f>
        <v>2018</v>
      </c>
      <c r="B22" s="10">
        <f>IF(Frumgögn!H30&gt;0,Frumgögn!H30,"")</f>
        <v>5490</v>
      </c>
      <c r="C22" s="10">
        <f>IF(Frumgögn!I30&gt;0,Frumgögn!I30,"")</f>
        <v>4995</v>
      </c>
      <c r="D22" s="10" t="str">
        <f>IF(Frumgögn!J30&gt;0,Frumgögn!J30,"")</f>
        <v/>
      </c>
      <c r="E22" s="10">
        <f>IF(Frumgögn!G30&gt;0,Frumgögn!G30,"")</f>
        <v>10485</v>
      </c>
      <c r="H22">
        <f>IF(Frumgögn!B25&gt;0,Frumgögn!B25,"")</f>
        <v>2013</v>
      </c>
      <c r="I22" s="10">
        <f>IF(Frumgögn!C25&gt;0,Frumgögn!C25,"")</f>
        <v>321857</v>
      </c>
      <c r="J22" s="10">
        <f>IF(Frumgögn!G25&gt;0,Frumgögn!G25,"")</f>
        <v>10268</v>
      </c>
      <c r="K22" s="11">
        <f>IF(Frumgögn!K25&gt;0,Frumgögn!K25,"")</f>
        <v>3.1902366578946552E-2</v>
      </c>
      <c r="O22">
        <f>IF(Frumgögn!B25&gt;0,Frumgögn!B25,"")</f>
        <v>2013</v>
      </c>
      <c r="P22">
        <f>IF(Frumgögn!C25&lt;&gt;"",Frumgögn!C25/Frumgögn!$C$10*100,"")</f>
        <v>118.16426255869537</v>
      </c>
      <c r="Q22">
        <f>IF(Frumgögn!G25&lt;&gt;"",Frumgögn!G25/Frumgögn!$G$10*100,"")</f>
        <v>103.23748240498693</v>
      </c>
    </row>
    <row r="23" spans="1:17" x14ac:dyDescent="0.25">
      <c r="A23">
        <f>IF(Frumgögn!B31&gt;0,Frumgögn!B31,"")</f>
        <v>2019</v>
      </c>
      <c r="B23" s="10">
        <f>IF(Frumgögn!H31&gt;0,Frumgögn!H31,"")</f>
        <v>5590</v>
      </c>
      <c r="C23" s="10">
        <f>IF(Frumgögn!I31&gt;0,Frumgögn!I31,"")</f>
        <v>5080</v>
      </c>
      <c r="D23" s="10" t="str">
        <f>IF(Frumgögn!J31&gt;0,Frumgögn!J31,"")</f>
        <v/>
      </c>
      <c r="E23" s="10">
        <f>IF(Frumgögn!G31&gt;0,Frumgögn!G31,"")</f>
        <v>10670</v>
      </c>
      <c r="H23">
        <f>IF(Frumgögn!B26&gt;0,Frumgögn!B26,"")</f>
        <v>2014</v>
      </c>
      <c r="I23" s="10">
        <f>IF(Frumgögn!C26&gt;0,Frumgögn!C26,"")</f>
        <v>325671</v>
      </c>
      <c r="J23" s="10">
        <f>IF(Frumgögn!G26&gt;0,Frumgögn!G26,"")</f>
        <v>10357</v>
      </c>
      <c r="K23" s="11">
        <f>IF(Frumgögn!K26&gt;0,Frumgögn!K26,"")</f>
        <v>3.1802033340395677E-2</v>
      </c>
      <c r="O23">
        <f>IF(Frumgögn!B26&gt;0,Frumgögn!B26,"")</f>
        <v>2014</v>
      </c>
      <c r="P23">
        <f>IF(Frumgögn!C26&lt;&gt;"",Frumgögn!C26/Frumgögn!$C$10*100,"")</f>
        <v>119.56450706914212</v>
      </c>
      <c r="Q23">
        <f>IF(Frumgögn!G26&lt;&gt;"",Frumgögn!G26/Frumgögn!$G$10*100,"")</f>
        <v>104.13231449829077</v>
      </c>
    </row>
    <row r="24" spans="1:17" x14ac:dyDescent="0.25">
      <c r="A24">
        <f>IF(Frumgögn!B32&gt;0,Frumgögn!B32,"")</f>
        <v>2020</v>
      </c>
      <c r="B24" s="10">
        <f>IF(Frumgögn!H32&gt;0,Frumgögn!H32,"")</f>
        <v>5649</v>
      </c>
      <c r="C24" s="10">
        <f>IF(Frumgögn!I32&gt;0,Frumgögn!I32,"")</f>
        <v>5090</v>
      </c>
      <c r="D24" s="10" t="str">
        <f>IF(Frumgögn!J32&gt;0,Frumgögn!J32,"")</f>
        <v/>
      </c>
      <c r="E24" s="10">
        <f>IF(Frumgögn!G32&gt;0,Frumgögn!G32,"")</f>
        <v>10739</v>
      </c>
      <c r="H24">
        <f>IF(Frumgögn!B27&gt;0,Frumgögn!B27,"")</f>
        <v>2015</v>
      </c>
      <c r="I24" s="10">
        <f>IF(Frumgögn!C27&gt;0,Frumgögn!C27,"")</f>
        <v>329100</v>
      </c>
      <c r="J24" s="10">
        <f>IF(Frumgögn!G27&gt;0,Frumgögn!G27,"")</f>
        <v>10346</v>
      </c>
      <c r="K24" s="11">
        <f>IF(Frumgögn!K27&gt;0,Frumgögn!K27,"")</f>
        <v>3.1437253114554843E-2</v>
      </c>
      <c r="O24">
        <f>IF(Frumgögn!B27&gt;0,Frumgögn!B27,"")</f>
        <v>2015</v>
      </c>
      <c r="P24">
        <f>IF(Frumgögn!C27&lt;&gt;"",Frumgögn!C27/Frumgögn!$C$10*100,"")</f>
        <v>120.82340545045361</v>
      </c>
      <c r="Q24">
        <f>IF(Frumgögn!G27&lt;&gt;"",Frumgögn!G27/Frumgögn!$G$10*100,"")</f>
        <v>104.0217172732757</v>
      </c>
    </row>
    <row r="25" spans="1:17" x14ac:dyDescent="0.25">
      <c r="A25">
        <f>IF(Frumgögn!B33&gt;0,Frumgögn!B33,"")</f>
        <v>2021</v>
      </c>
      <c r="B25" s="10">
        <f>IF(Frumgögn!H33&gt;0,Frumgögn!H33,"")</f>
        <v>5706</v>
      </c>
      <c r="C25" s="10">
        <f>IF(Frumgögn!I33&gt;0,Frumgögn!I33,"")</f>
        <v>5144</v>
      </c>
      <c r="D25" s="10" t="str">
        <f>IF(Frumgögn!J33&gt;0,Frumgögn!J33,"")</f>
        <v/>
      </c>
      <c r="E25" s="10">
        <f>IF(Frumgögn!G33&gt;0,Frumgögn!G33,"")</f>
        <v>10850</v>
      </c>
      <c r="H25">
        <f>IF(Frumgögn!B28&gt;0,Frumgögn!B28,"")</f>
        <v>2016</v>
      </c>
      <c r="I25" s="10">
        <f>IF(Frumgögn!C28&gt;0,Frumgögn!C28,"")</f>
        <v>332529</v>
      </c>
      <c r="J25" s="10">
        <f>IF(Frumgögn!G28&gt;0,Frumgögn!G28,"")</f>
        <v>10281</v>
      </c>
      <c r="K25" s="11">
        <f>IF(Frumgögn!K28&gt;0,Frumgögn!K28,"")</f>
        <v>3.0917604178883645E-2</v>
      </c>
      <c r="O25">
        <f>IF(Frumgögn!B28&gt;0,Frumgögn!B28,"")</f>
        <v>2016</v>
      </c>
      <c r="P25">
        <f>IF(Frumgögn!C28&lt;&gt;"",Frumgögn!C28/Frumgögn!$C$10*100,"")</f>
        <v>122.08230383176506</v>
      </c>
      <c r="Q25">
        <f>IF(Frumgögn!G28&lt;&gt;"",Frumgögn!G28/Frumgögn!$G$10*100,"")</f>
        <v>103.3681882163684</v>
      </c>
    </row>
    <row r="26" spans="1:17" x14ac:dyDescent="0.25">
      <c r="A26">
        <f>IF(Frumgögn!B34&gt;0,Frumgögn!B34,"")</f>
        <v>2022</v>
      </c>
      <c r="B26" s="10">
        <f>IF(Frumgögn!H34&gt;0,Frumgögn!H34,"")</f>
        <v>5835</v>
      </c>
      <c r="C26" s="10">
        <f>IF(Frumgögn!I34&gt;0,Frumgögn!I34,"")</f>
        <v>5195</v>
      </c>
      <c r="D26" s="10">
        <f>IF(Frumgögn!J34&gt;0,Frumgögn!J34,"")</f>
        <v>1</v>
      </c>
      <c r="E26" s="10">
        <f>IF(Frumgögn!G34&gt;0,Frumgögn!G34,"")</f>
        <v>11031</v>
      </c>
      <c r="H26">
        <f>IF(Frumgögn!B29&gt;0,Frumgögn!B29,"")</f>
        <v>2017</v>
      </c>
      <c r="I26" s="10">
        <f>IF(Frumgögn!C29&gt;0,Frumgögn!C29,"")</f>
        <v>338349</v>
      </c>
      <c r="J26" s="10">
        <f>IF(Frumgögn!G29&gt;0,Frumgögn!G29,"")</f>
        <v>10310</v>
      </c>
      <c r="K26" s="11">
        <f>IF(Frumgögn!K29&gt;0,Frumgögn!K29,"")</f>
        <v>3.0471495408586992E-2</v>
      </c>
      <c r="O26">
        <f>IF(Frumgögn!B29&gt;0,Frumgögn!B29,"")</f>
        <v>2017</v>
      </c>
      <c r="P26">
        <f>IF(Frumgögn!C29&lt;&gt;"",Frumgögn!C29/Frumgögn!$C$10*100,"")</f>
        <v>124.21901674492715</v>
      </c>
      <c r="Q26">
        <f>IF(Frumgögn!G29&lt;&gt;"",Frumgögn!G29/Frumgögn!$G$10*100,"")</f>
        <v>103.65976271868087</v>
      </c>
    </row>
    <row r="27" spans="1:17" x14ac:dyDescent="0.25">
      <c r="A27">
        <v>2023</v>
      </c>
      <c r="B27" s="10">
        <f>IF(Frumgögn!H35&gt;0,Frumgögn!H35,"")</f>
        <v>5959</v>
      </c>
      <c r="C27" s="10">
        <f>IF(Frumgögn!I35&gt;0,Frumgögn!I35,"")</f>
        <v>5264</v>
      </c>
      <c r="D27" s="10">
        <f>IF(Frumgögn!J35&gt;0,Frumgögn!J35,"")</f>
        <v>4</v>
      </c>
      <c r="E27" s="10">
        <f>IF(Frumgögn!G35&gt;0,Frumgögn!G35,"")</f>
        <v>11227</v>
      </c>
      <c r="F27" s="10"/>
      <c r="H27">
        <f>IF(Frumgögn!B30&gt;0,Frumgögn!B30,"")</f>
        <v>2018</v>
      </c>
      <c r="I27" s="10">
        <f>IF(Frumgögn!C30&gt;0,Frumgögn!C30,"")</f>
        <v>348450</v>
      </c>
      <c r="J27" s="10">
        <f>IF(Frumgögn!G30&gt;0,Frumgögn!G30,"")</f>
        <v>10485</v>
      </c>
      <c r="K27" s="11">
        <f>IF(Frumgögn!K30&gt;0,Frumgögn!K30,"")</f>
        <v>3.0090400344382266E-2</v>
      </c>
      <c r="O27">
        <f>IF(Frumgögn!B30&gt;0,Frumgögn!B30,"")</f>
        <v>2018</v>
      </c>
      <c r="P27">
        <f>IF(Frumgögn!C30&lt;&gt;"",Frumgögn!C30/Frumgögn!$C$10*100,"")</f>
        <v>127.92742518751308</v>
      </c>
      <c r="Q27">
        <f>IF(Frumgögn!G30&lt;&gt;"",Frumgögn!G30/Frumgögn!$G$10*100,"")</f>
        <v>105.419264025739</v>
      </c>
    </row>
    <row r="28" spans="1:17" x14ac:dyDescent="0.25">
      <c r="A28" t="str">
        <f>IF(Frumgögn!B36&gt;0,Frumgögn!B36,"")</f>
        <v/>
      </c>
      <c r="B28" s="10" t="str">
        <f>IF(Frumgögn!H36&gt;0,Frumgögn!H36,"")</f>
        <v/>
      </c>
      <c r="C28" s="10" t="str">
        <f>IF(Frumgögn!I36&gt;0,Frumgögn!I36,"")</f>
        <v/>
      </c>
      <c r="D28" s="10"/>
      <c r="E28" s="10" t="str">
        <f>IF(Frumgögn!G36&gt;0,Frumgögn!G36,"")</f>
        <v/>
      </c>
      <c r="H28">
        <f>IF(Frumgögn!B31&gt;0,Frumgögn!B31,"")</f>
        <v>2019</v>
      </c>
      <c r="I28" s="10">
        <f>IF(Frumgögn!C31&gt;0,Frumgögn!C31,"")</f>
        <v>356991</v>
      </c>
      <c r="J28" s="10">
        <f>IF(Frumgögn!G31&gt;0,Frumgögn!G31,"")</f>
        <v>10670</v>
      </c>
      <c r="K28" s="11">
        <f>IF(Frumgögn!K31&gt;0,Frumgögn!K31,"")</f>
        <v>2.988870867893028E-2</v>
      </c>
      <c r="O28">
        <f>IF(Frumgögn!B31&gt;0,Frumgögn!B31,"")</f>
        <v>2019</v>
      </c>
      <c r="P28">
        <f>IF(Frumgögn!C31&lt;&gt;"",Frumgögn!C31/Frumgögn!$C$10*100,"")</f>
        <v>131.06310645749889</v>
      </c>
      <c r="Q28">
        <f>IF(Frumgögn!G31&lt;&gt;"",Frumgögn!G31/Frumgögn!$G$10*100,"")</f>
        <v>107.27930826462899</v>
      </c>
    </row>
    <row r="29" spans="1:17" x14ac:dyDescent="0.25">
      <c r="A29" t="str">
        <f>IF(Frumgögn!B37&gt;0,Frumgögn!B37,"")</f>
        <v/>
      </c>
      <c r="B29" s="10" t="str">
        <f>IF(Frumgögn!H37&gt;0,Frumgögn!H37,"")</f>
        <v/>
      </c>
      <c r="C29" s="10" t="str">
        <f>IF(Frumgögn!I37&gt;0,Frumgögn!I37,"")</f>
        <v/>
      </c>
      <c r="D29" s="10"/>
      <c r="E29" s="10" t="str">
        <f>IF(Frumgögn!G37&gt;0,Frumgögn!G37,"")</f>
        <v/>
      </c>
      <c r="H29">
        <f>IF(Frumgögn!B32&gt;0,Frumgögn!B32,"")</f>
        <v>2020</v>
      </c>
      <c r="I29" s="10">
        <f>IF(Frumgögn!C32&gt;0,Frumgögn!C32,"")</f>
        <v>364134</v>
      </c>
      <c r="J29" s="10">
        <f>IF(Frumgögn!G32&gt;0,Frumgögn!G32,"")</f>
        <v>10739</v>
      </c>
      <c r="K29" s="11">
        <f>IF(Frumgögn!K32&gt;0,Frumgögn!K32,"")</f>
        <v>2.9491890348058682E-2</v>
      </c>
      <c r="O29">
        <f>IF(Frumgögn!B32&gt;0,Frumgögn!B32,"")</f>
        <v>2020</v>
      </c>
      <c r="P29">
        <f>IF(Frumgögn!C32&lt;&gt;"",Frumgögn!C32/Frumgögn!$C$10*100,"")</f>
        <v>133.68553606896222</v>
      </c>
      <c r="Q29">
        <f>IF(Frumgögn!G32&lt;&gt;"",Frumgögn!G32/Frumgögn!$G$10*100,"")</f>
        <v>107.97305449426906</v>
      </c>
    </row>
    <row r="30" spans="1:17" x14ac:dyDescent="0.25">
      <c r="A30" t="str">
        <f>IF(Frumgögn!B38&gt;0,Frumgögn!B38,"")</f>
        <v/>
      </c>
      <c r="B30" s="10" t="str">
        <f>IF(Frumgögn!H38&gt;0,Frumgögn!H38,"")</f>
        <v/>
      </c>
      <c r="C30" s="10" t="str">
        <f>IF(Frumgögn!I38&gt;0,Frumgögn!I38,"")</f>
        <v/>
      </c>
      <c r="D30" s="10"/>
      <c r="E30" s="10" t="str">
        <f>IF(Frumgögn!G38&gt;0,Frumgögn!G38,"")</f>
        <v/>
      </c>
      <c r="H30">
        <f>IF(Frumgögn!B33&gt;0,Frumgögn!B33,"")</f>
        <v>2021</v>
      </c>
      <c r="I30" s="10">
        <f>IF(Frumgögn!C33&gt;0,Frumgögn!C33,"")</f>
        <v>368792</v>
      </c>
      <c r="J30" s="10">
        <f>IF(Frumgögn!G33&gt;0,Frumgögn!G33,"")</f>
        <v>10850</v>
      </c>
      <c r="K30" s="11">
        <f>IF(Frumgögn!K33&gt;0,Frumgögn!K33,"")</f>
        <v>2.9420377882383567E-2</v>
      </c>
      <c r="O30">
        <f>IF(Frumgögn!B33&gt;0,Frumgögn!B33,"")</f>
        <v>2021</v>
      </c>
      <c r="P30">
        <f>IF(Frumgögn!C33&lt;&gt;"",Frumgögn!C33/Frumgögn!$C$10*100,"")</f>
        <v>135.3956406650978</v>
      </c>
      <c r="Q30">
        <f>IF(Frumgögn!G33&lt;&gt;"",Frumgögn!G33/Frumgögn!$G$10*100,"")</f>
        <v>109.08908103760307</v>
      </c>
    </row>
    <row r="31" spans="1:17" x14ac:dyDescent="0.25">
      <c r="A31" t="str">
        <f>IF(Frumgögn!B39&gt;0,Frumgögn!B39,"")</f>
        <v/>
      </c>
      <c r="B31" s="10" t="str">
        <f>IF(Frumgögn!H39&gt;0,Frumgögn!H39,"")</f>
        <v/>
      </c>
      <c r="C31" s="10" t="str">
        <f>IF(Frumgögn!I39&gt;0,Frumgögn!I39,"")</f>
        <v/>
      </c>
      <c r="D31" s="10"/>
      <c r="E31" s="10" t="str">
        <f>IF(Frumgögn!G39&gt;0,Frumgögn!G39,"")</f>
        <v/>
      </c>
      <c r="H31">
        <f>IF(Frumgögn!B34&gt;0,Frumgögn!B34,"")</f>
        <v>2022</v>
      </c>
      <c r="I31" s="10">
        <f>IF(Frumgögn!C34&gt;0,Frumgögn!C34,"")</f>
        <v>376248</v>
      </c>
      <c r="J31" s="10">
        <f>IF(Frumgögn!G34&gt;0,Frumgögn!G34,"")</f>
        <v>11031</v>
      </c>
      <c r="K31" s="11">
        <f t="shared" ref="K31:K39" si="0">IFERROR(J31/I31,"")</f>
        <v>2.9318428270715059E-2</v>
      </c>
      <c r="O31">
        <f>IF(Frumgögn!B34&gt;0,Frumgögn!B34,"")</f>
        <v>2022</v>
      </c>
      <c r="P31">
        <f>IF(Frumgögn!C34&lt;&gt;"",Frumgögn!C34/Frumgögn!$C$10*100,"")</f>
        <v>138.13298284388412</v>
      </c>
      <c r="Q31">
        <f>IF(Frumgögn!G34&lt;&gt;"",Frumgögn!G34/Frumgögn!$G$10*100,"")</f>
        <v>110.90890810376031</v>
      </c>
    </row>
    <row r="32" spans="1:17" x14ac:dyDescent="0.25">
      <c r="A32" t="str">
        <f>IF(Frumgögn!B40&gt;0,Frumgögn!B40,"")</f>
        <v/>
      </c>
      <c r="B32" s="10" t="str">
        <f>IF(Frumgögn!H40&gt;0,Frumgögn!H40,"")</f>
        <v/>
      </c>
      <c r="C32" s="10" t="str">
        <f>IF(Frumgögn!I40&gt;0,Frumgögn!I40,"")</f>
        <v/>
      </c>
      <c r="D32" s="10"/>
      <c r="E32" s="10" t="str">
        <f>IF(Frumgögn!G40&gt;0,Frumgögn!G40,"")</f>
        <v/>
      </c>
      <c r="H32">
        <v>2023</v>
      </c>
      <c r="I32" s="10">
        <f>IF(Frumgögn!C35&gt;0,Frumgögn!C35,"")</f>
        <v>387758</v>
      </c>
      <c r="J32" s="10">
        <f>IF(Frumgögn!G35&gt;0,Frumgögn!G35,"")</f>
        <v>11227</v>
      </c>
      <c r="K32" s="11">
        <f>IFERROR(J32/I32,"")</f>
        <v>2.8953625715007814E-2</v>
      </c>
      <c r="O32">
        <v>2023</v>
      </c>
      <c r="P32">
        <f>IF(Frumgögn!C35&lt;&gt;"",Frumgögn!C35/Frumgögn!$C$10*100,"")</f>
        <v>142.35868140582494</v>
      </c>
      <c r="Q32">
        <f>IF(Frumgögn!G35&lt;&gt;"",Frumgögn!G35/Frumgögn!$G$10*100,"")</f>
        <v>112.87954956766539</v>
      </c>
    </row>
    <row r="33" spans="1:17" x14ac:dyDescent="0.25">
      <c r="A33" t="str">
        <f>IF(Frumgögn!B41&gt;0,Frumgögn!B41,"")</f>
        <v/>
      </c>
      <c r="B33" s="10" t="str">
        <f>IF(Frumgögn!H41&gt;0,Frumgögn!H41,"")</f>
        <v/>
      </c>
      <c r="C33" s="10" t="str">
        <f>IF(Frumgögn!I41&gt;0,Frumgögn!I41,"")</f>
        <v/>
      </c>
      <c r="D33" s="10"/>
      <c r="E33" s="10" t="str">
        <f>IF(Frumgögn!G41&gt;0,Frumgögn!G41,"")</f>
        <v/>
      </c>
      <c r="H33" t="str">
        <f>IF(Frumgögn!B36&gt;0,Frumgögn!B36,"")</f>
        <v/>
      </c>
      <c r="I33" s="10" t="str">
        <f>IF(Frumgögn!C36&gt;0,Frumgögn!C36,"")</f>
        <v/>
      </c>
      <c r="J33" s="10" t="str">
        <f>IF(Frumgögn!G36&gt;0,Frumgögn!G36,"")</f>
        <v/>
      </c>
      <c r="K33" s="11" t="str">
        <f t="shared" si="0"/>
        <v/>
      </c>
      <c r="O33" t="str">
        <f>IF(Frumgögn!B36&gt;0,Frumgögn!B36,"")</f>
        <v/>
      </c>
      <c r="P33" t="str">
        <f>IF(Frumgögn!C36&lt;&gt;"",Frumgögn!C36/Frumgögn!$C$10*100,"")</f>
        <v/>
      </c>
      <c r="Q33" t="str">
        <f>IF(Frumgögn!D36&lt;&gt;"",Frumgögn!D36/Frumgögn!$C$10*100,"")</f>
        <v/>
      </c>
    </row>
    <row r="34" spans="1:17" x14ac:dyDescent="0.25">
      <c r="A34" t="str">
        <f>IF(Frumgögn!B42&gt;0,Frumgögn!B42,"")</f>
        <v/>
      </c>
      <c r="B34" s="10" t="str">
        <f>IF(Frumgögn!H42&gt;0,Frumgögn!H42,"")</f>
        <v/>
      </c>
      <c r="C34" s="10" t="str">
        <f>IF(Frumgögn!I42&gt;0,Frumgögn!I42,"")</f>
        <v/>
      </c>
      <c r="D34" s="10"/>
      <c r="E34" s="10" t="str">
        <f>IF(Frumgögn!G42&gt;0,Frumgögn!G42,"")</f>
        <v/>
      </c>
      <c r="H34" t="str">
        <f>IF(Frumgögn!B37&gt;0,Frumgögn!B37,"")</f>
        <v/>
      </c>
      <c r="I34" s="10" t="str">
        <f>IF(Frumgögn!C37&gt;0,Frumgögn!C37,"")</f>
        <v/>
      </c>
      <c r="J34" s="10" t="str">
        <f>IF(Frumgögn!G37&gt;0,Frumgögn!G37,"")</f>
        <v/>
      </c>
      <c r="K34" s="11" t="str">
        <f t="shared" si="0"/>
        <v/>
      </c>
      <c r="O34" t="str">
        <f>IF(Frumgögn!B37&gt;0,Frumgögn!B37,"")</f>
        <v/>
      </c>
      <c r="P34" t="str">
        <f>IF(Frumgögn!C37&lt;&gt;"",Frumgögn!C37/Frumgögn!$C$10*100,"")</f>
        <v/>
      </c>
      <c r="Q34" t="str">
        <f>IF(Frumgögn!G37&lt;&gt;"",Frumgögn!G37/Frumgögn!$G$10*100,"")</f>
        <v/>
      </c>
    </row>
    <row r="35" spans="1:17" x14ac:dyDescent="0.25">
      <c r="A35" t="str">
        <f>IF(Frumgögn!B43&gt;0,Frumgögn!B43,"")</f>
        <v/>
      </c>
      <c r="B35" s="10" t="str">
        <f>IF(Frumgögn!H43&gt;0,Frumgögn!H43,"")</f>
        <v/>
      </c>
      <c r="C35" s="10" t="str">
        <f>IF(Frumgögn!I43&gt;0,Frumgögn!I43,"")</f>
        <v/>
      </c>
      <c r="D35" s="10"/>
      <c r="E35" s="10" t="str">
        <f>IF(Frumgögn!G43&gt;0,Frumgögn!G43,"")</f>
        <v/>
      </c>
      <c r="H35" t="str">
        <f>IF(Frumgögn!B38&gt;0,Frumgögn!B38,"")</f>
        <v/>
      </c>
      <c r="I35" s="10" t="str">
        <f>IF(Frumgögn!C38&gt;0,Frumgögn!C38,"")</f>
        <v/>
      </c>
      <c r="J35" s="10" t="str">
        <f>IF(Frumgögn!G38&gt;0,Frumgögn!G38,"")</f>
        <v/>
      </c>
      <c r="K35" s="11" t="str">
        <f t="shared" si="0"/>
        <v/>
      </c>
      <c r="O35" t="str">
        <f>IF(Frumgögn!B38&gt;0,Frumgögn!B38,"")</f>
        <v/>
      </c>
      <c r="P35" t="str">
        <f>IF(Frumgögn!C38&lt;&gt;"",Frumgögn!C38/Frumgögn!$C$10*100,"")</f>
        <v/>
      </c>
      <c r="Q35" t="str">
        <f>IF(Frumgögn!G38&lt;&gt;"",Frumgögn!G38/Frumgögn!$G$10*100,"")</f>
        <v/>
      </c>
    </row>
    <row r="36" spans="1:17" x14ac:dyDescent="0.25">
      <c r="A36" t="str">
        <f>IF(Frumgögn!B44&gt;0,Frumgögn!B44,"")</f>
        <v/>
      </c>
      <c r="B36" s="10" t="str">
        <f>IF(Frumgögn!H44&gt;0,Frumgögn!H44,"")</f>
        <v/>
      </c>
      <c r="C36" s="10" t="str">
        <f>IF(Frumgögn!I44&gt;0,Frumgögn!I44,"")</f>
        <v/>
      </c>
      <c r="D36" s="10"/>
      <c r="E36" s="10" t="str">
        <f>IF(Frumgögn!G44&gt;0,Frumgögn!G44,"")</f>
        <v/>
      </c>
      <c r="H36" t="str">
        <f>IF(Frumgögn!B39&gt;0,Frumgögn!B39,"")</f>
        <v/>
      </c>
      <c r="I36" s="10" t="str">
        <f>IF(Frumgögn!C39&gt;0,Frumgögn!C39,"")</f>
        <v/>
      </c>
      <c r="J36" s="10" t="str">
        <f>IF(Frumgögn!G39&gt;0,Frumgögn!G39,"")</f>
        <v/>
      </c>
      <c r="K36" s="11" t="str">
        <f t="shared" si="0"/>
        <v/>
      </c>
      <c r="O36" t="str">
        <f>IF(Frumgögn!B39&gt;0,Frumgögn!B39,"")</f>
        <v/>
      </c>
      <c r="P36" t="str">
        <f>IF(Frumgögn!C39&lt;&gt;"",Frumgögn!C39/Frumgögn!$C$10*100,"")</f>
        <v/>
      </c>
      <c r="Q36" t="str">
        <f>IF(Frumgögn!G39&lt;&gt;"",Frumgögn!G39/Frumgögn!$G$10*100,"")</f>
        <v/>
      </c>
    </row>
    <row r="37" spans="1:17" x14ac:dyDescent="0.25">
      <c r="A37" t="str">
        <f>IF(Frumgögn!B45&gt;0,Frumgögn!B45,"")</f>
        <v/>
      </c>
      <c r="B37" s="10" t="str">
        <f>IF(Frumgögn!H45&gt;0,Frumgögn!H45,"")</f>
        <v/>
      </c>
      <c r="C37" s="10" t="str">
        <f>IF(Frumgögn!I45&gt;0,Frumgögn!I45,"")</f>
        <v/>
      </c>
      <c r="D37" s="10"/>
      <c r="E37" s="10" t="str">
        <f>IF(Frumgögn!G45&gt;0,Frumgögn!G45,"")</f>
        <v/>
      </c>
      <c r="H37" t="str">
        <f>IF(Frumgögn!B40&gt;0,Frumgögn!B40,"")</f>
        <v/>
      </c>
      <c r="I37" s="10" t="str">
        <f>IF(Frumgögn!C40&gt;0,Frumgögn!C40,"")</f>
        <v/>
      </c>
      <c r="J37" s="10" t="str">
        <f>IF(Frumgögn!G40&gt;0,Frumgögn!G40,"")</f>
        <v/>
      </c>
      <c r="K37" s="11" t="str">
        <f t="shared" si="0"/>
        <v/>
      </c>
      <c r="O37" t="str">
        <f>IF(Frumgögn!B40&gt;0,Frumgögn!B40,"")</f>
        <v/>
      </c>
      <c r="P37" t="str">
        <f>IF(Frumgögn!C40&lt;&gt;"",Frumgögn!C40/Frumgögn!$C$10*100,"")</f>
        <v/>
      </c>
      <c r="Q37" t="str">
        <f>IF(Frumgögn!G40&lt;&gt;"",Frumgögn!G40/Frumgögn!$G$10*100,"")</f>
        <v/>
      </c>
    </row>
    <row r="38" spans="1:17" x14ac:dyDescent="0.25">
      <c r="A38" t="str">
        <f>IF(Frumgögn!B46&gt;0,Frumgögn!B46,"")</f>
        <v/>
      </c>
      <c r="B38" s="10" t="str">
        <f>IF(Frumgögn!H46&gt;0,Frumgögn!H46,"")</f>
        <v/>
      </c>
      <c r="C38" s="10" t="str">
        <f>IF(Frumgögn!I46&gt;0,Frumgögn!I46,"")</f>
        <v/>
      </c>
      <c r="D38" s="10"/>
      <c r="E38" s="10" t="str">
        <f>IF(Frumgögn!G46&gt;0,Frumgögn!G46,"")</f>
        <v/>
      </c>
      <c r="H38" t="str">
        <f>IF(Frumgögn!B41&gt;0,Frumgögn!B41,"")</f>
        <v/>
      </c>
      <c r="I38" s="10" t="str">
        <f>IF(Frumgögn!C41&gt;0,Frumgögn!C41,"")</f>
        <v/>
      </c>
      <c r="J38" s="10" t="str">
        <f>IF(Frumgögn!G41&gt;0,Frumgögn!G41,"")</f>
        <v/>
      </c>
      <c r="K38" s="11" t="str">
        <f t="shared" si="0"/>
        <v/>
      </c>
      <c r="O38" t="str">
        <f>IF(Frumgögn!B41&gt;0,Frumgögn!B41,"")</f>
        <v/>
      </c>
      <c r="P38" t="str">
        <f>IF(Frumgögn!C41&lt;&gt;"",Frumgögn!C41/Frumgögn!$C$10*100,"")</f>
        <v/>
      </c>
      <c r="Q38" t="str">
        <f>IF(Frumgögn!G41&lt;&gt;"",Frumgögn!G41/Frumgögn!$G$10*100,"")</f>
        <v/>
      </c>
    </row>
    <row r="39" spans="1:17" x14ac:dyDescent="0.25">
      <c r="A39" t="str">
        <f>IF(Frumgögn!B47&gt;0,Frumgögn!B47,"")</f>
        <v/>
      </c>
      <c r="B39" s="10" t="str">
        <f>IF(Frumgögn!H47&gt;0,Frumgögn!H47,"")</f>
        <v/>
      </c>
      <c r="C39" s="10" t="str">
        <f>IF(Frumgögn!I47&gt;0,Frumgögn!I47,"")</f>
        <v/>
      </c>
      <c r="D39" s="10"/>
      <c r="E39" s="10" t="str">
        <f>IF(Frumgögn!G47&gt;0,Frumgögn!G47,"")</f>
        <v/>
      </c>
      <c r="H39" t="str">
        <f>IF(Frumgögn!B42&gt;0,Frumgögn!B42,"")</f>
        <v/>
      </c>
      <c r="I39" s="10" t="str">
        <f>IF(Frumgögn!C42&gt;0,Frumgögn!C42,"")</f>
        <v/>
      </c>
      <c r="J39" s="10" t="str">
        <f>IF(Frumgögn!G42&gt;0,Frumgögn!G42,"")</f>
        <v/>
      </c>
      <c r="K39" s="11" t="str">
        <f t="shared" si="0"/>
        <v/>
      </c>
      <c r="O39" t="str">
        <f>IF(Frumgögn!B42&gt;0,Frumgögn!B42,"")</f>
        <v/>
      </c>
      <c r="P39" t="str">
        <f>IF(Frumgögn!C42&lt;&gt;"",Frumgögn!C42/Frumgögn!$C$10*100,"")</f>
        <v/>
      </c>
      <c r="Q39" t="str">
        <f>IF(Frumgögn!G42&lt;&gt;"",Frumgögn!G42/Frumgögn!$G$10*100,"")</f>
        <v/>
      </c>
    </row>
    <row r="40" spans="1:17" x14ac:dyDescent="0.25">
      <c r="O40" t="str">
        <f>IF(Frumgögn!B43&gt;0,Frumgögn!B43,"")</f>
        <v/>
      </c>
      <c r="P40" t="str">
        <f>IF(Frumgögn!C43&lt;&gt;"",Frumgögn!C43/Frumgögn!$C$10*100,"")</f>
        <v/>
      </c>
      <c r="Q40" t="str">
        <f>IF(Frumgögn!G43&lt;&gt;"",Frumgögn!G43/Frumgögn!$G$10*100,"")</f>
        <v/>
      </c>
    </row>
    <row r="41" spans="1:17" x14ac:dyDescent="0.25">
      <c r="O41" t="str">
        <f>IF(Frumgögn!B44&gt;0,Frumgögn!B44,"")</f>
        <v/>
      </c>
      <c r="P41" t="str">
        <f>IF(Frumgögn!C44&lt;&gt;"",Frumgögn!C44/Frumgögn!$C$10*100,"")</f>
        <v/>
      </c>
      <c r="Q41" t="str">
        <f>IF(Frumgögn!G44&lt;&gt;"",Frumgögn!G44/Frumgögn!$G$10*100,"")</f>
        <v/>
      </c>
    </row>
    <row r="42" spans="1:17" x14ac:dyDescent="0.25">
      <c r="O42" t="str">
        <f>IF(Frumgögn!B45&gt;0,Frumgögn!B45,"")</f>
        <v/>
      </c>
      <c r="P42" t="str">
        <f>IF(Frumgögn!C45&lt;&gt;"",Frumgögn!C45/Frumgögn!$C$10*100,"")</f>
        <v/>
      </c>
      <c r="Q42" t="str">
        <f>IF(Frumgögn!G45&lt;&gt;"",Frumgögn!G45/Frumgögn!$G$10*100,"")</f>
        <v/>
      </c>
    </row>
    <row r="43" spans="1:17" x14ac:dyDescent="0.25">
      <c r="O43" t="str">
        <f>IF(Frumgögn!B46&gt;0,Frumgögn!B46,"")</f>
        <v/>
      </c>
      <c r="P43" t="str">
        <f>IF(Frumgögn!C46&lt;&gt;"",Frumgögn!C46/Frumgögn!$C$10*100,"")</f>
        <v/>
      </c>
      <c r="Q43" t="str">
        <f>IF(Frumgögn!G46&lt;&gt;"",Frumgögn!G46/Frumgögn!$G$10*100,"")</f>
        <v/>
      </c>
    </row>
    <row r="44" spans="1:17" x14ac:dyDescent="0.25">
      <c r="O44" t="str">
        <f>IF(Frumgögn!B47&gt;0,Frumgögn!B47,"")</f>
        <v/>
      </c>
      <c r="P44" t="str">
        <f>IF(Frumgögn!C47&lt;&gt;"",Frumgögn!C47/Frumgögn!$C$10*100,"")</f>
        <v/>
      </c>
      <c r="Q44" t="str">
        <f>IF(Frumgögn!G47&lt;&gt;"",Frumgögn!G47/Frumgögn!$G$10*100,"")</f>
        <v/>
      </c>
    </row>
    <row r="45" spans="1:17" x14ac:dyDescent="0.25">
      <c r="O45" t="str">
        <f>IF(Frumgögn!B48&gt;0,Frumgögn!B48,"")</f>
        <v/>
      </c>
      <c r="P45" t="str">
        <f>IF(Frumgögn!C48&lt;&gt;"",Frumgögn!C48/Frumgögn!$C$10*100,"")</f>
        <v/>
      </c>
      <c r="Q45" t="str">
        <f>IF(Frumgögn!G48&lt;&gt;"",Frumgögn!G48/Frumgögn!$G$10*100,"")</f>
        <v/>
      </c>
    </row>
    <row r="46" spans="1:17" x14ac:dyDescent="0.25">
      <c r="O46" t="str">
        <f>IF(Frumgögn!B49&gt;0,Frumgögn!B49,"")</f>
        <v/>
      </c>
      <c r="P46" t="str">
        <f>IF(Frumgögn!C49&lt;&gt;"",Frumgögn!C49/Frumgögn!$C$10*100,"")</f>
        <v/>
      </c>
      <c r="Q46" t="str">
        <f>IF(Frumgögn!G49&lt;&gt;"",Frumgögn!G49/Frumgögn!$G$10*100,"")</f>
        <v/>
      </c>
    </row>
    <row r="47" spans="1:17" x14ac:dyDescent="0.25">
      <c r="O47" t="str">
        <f>IF(Frumgögn!B50&gt;0,Frumgögn!B50,"")</f>
        <v/>
      </c>
      <c r="P47" t="str">
        <f>IF(Frumgögn!C50&lt;&gt;"",Frumgögn!C50/Frumgögn!$C$10*100,"")</f>
        <v/>
      </c>
      <c r="Q47" t="str">
        <f>IF(Frumgögn!G50&lt;&gt;"",Frumgögn!G50/Frumgögn!$G$10*100,"")</f>
        <v/>
      </c>
    </row>
    <row r="48" spans="1:17" x14ac:dyDescent="0.25">
      <c r="O48" t="str">
        <f>IF(Frumgögn!B51&gt;0,Frumgögn!B51,"")</f>
        <v/>
      </c>
      <c r="P48" t="str">
        <f>IF(Frumgögn!C51&lt;&gt;"",Frumgögn!C51/Frumgögn!$C$10*100,"")</f>
        <v/>
      </c>
      <c r="Q48" t="str">
        <f>IF(Frumgögn!G51&lt;&gt;"",Frumgögn!G51/Frumgögn!$G$10*100,"")</f>
        <v/>
      </c>
    </row>
    <row r="49" spans="15:17" x14ac:dyDescent="0.25">
      <c r="O49" t="str">
        <f>IF(Frumgögn!B52&gt;0,Frumgögn!B52,"")</f>
        <v/>
      </c>
      <c r="P49" t="str">
        <f>IF(Frumgögn!C52&lt;&gt;"",Frumgögn!C52/Frumgögn!$C$10*100,"")</f>
        <v/>
      </c>
      <c r="Q49" t="str">
        <f>IF(Frumgögn!G52&lt;&gt;"",Frumgögn!G52/Frumgögn!$G$10*100,"")</f>
        <v/>
      </c>
    </row>
    <row r="50" spans="15:17" x14ac:dyDescent="0.25">
      <c r="O50" t="str">
        <f>IF(Frumgögn!B53&gt;0,Frumgögn!B53,"")</f>
        <v/>
      </c>
      <c r="Q50" t="str">
        <f>IF(Frumgögn!G53&lt;&gt;"",Frumgögn!G53/Frumgögn!$G$10*100,"")</f>
        <v/>
      </c>
    </row>
    <row r="51" spans="15:17" x14ac:dyDescent="0.25">
      <c r="O51" t="str">
        <f>IF(Frumgögn!B54&gt;0,Frumgögn!B54,"")</f>
        <v/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53" pageOrder="overThenDown" orientation="landscape" r:id="rId1"/>
  <headerFooter>
    <oddHeader>&amp;L&amp;A&amp;C&amp;G&amp;R&amp;P af &amp;N</oddHeader>
    <oddFooter>&amp;C&amp;"-,Bold"https://www.sjalfbaerni.is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360D3-5B75-41EB-977E-478B52A95F6A}">
  <sheetPr>
    <tabColor theme="7" tint="0.59999389629810485"/>
    <pageSetUpPr fitToPage="1"/>
  </sheetPr>
  <dimension ref="A1:AA150"/>
  <sheetViews>
    <sheetView topLeftCell="A3" zoomScaleNormal="100" workbookViewId="0">
      <selection activeCell="A4" sqref="A4"/>
    </sheetView>
  </sheetViews>
  <sheetFormatPr defaultColWidth="9.28515625" defaultRowHeight="15" x14ac:dyDescent="0.25"/>
  <cols>
    <col min="9" max="9" width="9.7109375" bestFit="1" customWidth="1"/>
    <col min="10" max="10" width="10.7109375" bestFit="1" customWidth="1"/>
    <col min="11" max="11" width="13.28515625" customWidth="1"/>
  </cols>
  <sheetData>
    <row r="1" spans="1:27" s="3" customFormat="1" ht="21" x14ac:dyDescent="0.35">
      <c r="A1" s="18" t="str">
        <f>Frumgögn!A1</f>
        <v>1.1.1 - Íbúafjöldi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7" x14ac:dyDescent="0.25">
      <c r="E3" s="2"/>
      <c r="F3" s="2"/>
      <c r="L3" s="2"/>
      <c r="M3" s="2"/>
      <c r="N3" s="2"/>
    </row>
    <row r="4" spans="1:27" x14ac:dyDescent="0.25">
      <c r="A4" s="2" t="s">
        <v>35</v>
      </c>
      <c r="H4" s="2" t="s">
        <v>19</v>
      </c>
      <c r="O4" s="2" t="s">
        <v>25</v>
      </c>
      <c r="T4" s="2" t="s">
        <v>30</v>
      </c>
    </row>
    <row r="5" spans="1:27" ht="15" customHeight="1" x14ac:dyDescent="0.25">
      <c r="A5" s="2" t="s">
        <v>14</v>
      </c>
      <c r="H5" s="2" t="s">
        <v>20</v>
      </c>
      <c r="O5" s="2" t="s">
        <v>24</v>
      </c>
      <c r="T5" s="2" t="s">
        <v>29</v>
      </c>
    </row>
    <row r="6" spans="1:27" x14ac:dyDescent="0.25">
      <c r="A6" s="2" t="s">
        <v>2</v>
      </c>
      <c r="B6" s="2" t="s">
        <v>15</v>
      </c>
      <c r="C6" s="2" t="s">
        <v>16</v>
      </c>
      <c r="D6" s="2" t="s">
        <v>34</v>
      </c>
      <c r="E6" s="2" t="s">
        <v>17</v>
      </c>
      <c r="H6" s="2" t="s">
        <v>2</v>
      </c>
      <c r="I6" s="2" t="s">
        <v>12</v>
      </c>
      <c r="J6" s="2" t="s">
        <v>21</v>
      </c>
      <c r="K6" s="2" t="s">
        <v>22</v>
      </c>
      <c r="O6" s="2" t="s">
        <v>2</v>
      </c>
      <c r="P6" s="2" t="s">
        <v>26</v>
      </c>
      <c r="Q6" s="2" t="s">
        <v>21</v>
      </c>
      <c r="T6" s="2" t="s">
        <v>2</v>
      </c>
      <c r="U6" s="2" t="s">
        <v>26</v>
      </c>
      <c r="V6" s="2" t="s">
        <v>21</v>
      </c>
    </row>
    <row r="7" spans="1:27" x14ac:dyDescent="0.25">
      <c r="A7">
        <f>IF(Frumgögn!B15&gt;0,Frumgögn!B15,"")</f>
        <v>2003</v>
      </c>
      <c r="B7" s="12">
        <f>IF(Frumgögn!H15&gt;0,Frumgögn!H15,"")</f>
        <v>4804</v>
      </c>
      <c r="C7" s="12">
        <f>IF(Frumgögn!I15&gt;0,Frumgögn!I15,"")</f>
        <v>4476</v>
      </c>
      <c r="D7" s="12" t="str">
        <f>IF(Frumgögn!J15&gt;0,Frumgögn!J15,"")</f>
        <v/>
      </c>
      <c r="E7" s="12">
        <f>IF(Frumgögn!G15&gt;0,Frumgögn!G15,"")</f>
        <v>9280</v>
      </c>
      <c r="H7">
        <f>IF(Frumgögn!B10&gt;0,Frumgögn!B10,"")</f>
        <v>1998</v>
      </c>
      <c r="I7" s="12">
        <f>IF(Frumgögn!C10&gt;0,Frumgögn!C10,"")</f>
        <v>272381</v>
      </c>
      <c r="J7" s="12">
        <f>IF(Frumgögn!G10&gt;0,Frumgögn!G10,"")</f>
        <v>9946</v>
      </c>
      <c r="K7">
        <f>IF(Frumgögn!K10&gt;0,Frumgögn!K10*100,"")</f>
        <v>3.6515028581288709</v>
      </c>
      <c r="L7" s="14"/>
      <c r="O7">
        <f>IF(Frumgögn!B10&gt;0,Frumgögn!B10,"")</f>
        <v>1998</v>
      </c>
      <c r="P7">
        <f>IF(Frumgögn!C10&lt;&gt;"",Frumgögn!C10/Frumgögn!$C$10*100,"")</f>
        <v>100</v>
      </c>
      <c r="Q7">
        <f>IF(Frumgögn!G10&lt;&gt;"",Frumgögn!G10/Frumgögn!$G$10*100,"")</f>
        <v>100</v>
      </c>
      <c r="T7">
        <f>Frumgögn!B10</f>
        <v>1998</v>
      </c>
      <c r="U7">
        <f>Frumgögn!C10/Frumgögn!$C$10*100</f>
        <v>100</v>
      </c>
      <c r="V7">
        <f>Frumgögn!G10/Frumgögn!$G$10*100</f>
        <v>100</v>
      </c>
    </row>
    <row r="8" spans="1:27" x14ac:dyDescent="0.25">
      <c r="A8">
        <f>IF(Frumgögn!B16&gt;0,Frumgögn!B16,"")</f>
        <v>2004</v>
      </c>
      <c r="B8" s="12">
        <f>IF(Frumgögn!H16&gt;0,Frumgögn!H16,"")</f>
        <v>4933</v>
      </c>
      <c r="C8" s="12">
        <f>IF(Frumgögn!I16&gt;0,Frumgögn!I16,"")</f>
        <v>4520</v>
      </c>
      <c r="D8" s="12" t="str">
        <f>IF(Frumgögn!J16&gt;0,Frumgögn!J16,"")</f>
        <v/>
      </c>
      <c r="E8" s="12">
        <f>IF(Frumgögn!G16&gt;0,Frumgögn!G16,"")</f>
        <v>9453</v>
      </c>
      <c r="H8">
        <f>IF(Frumgögn!B11&gt;0,Frumgögn!B11,"")</f>
        <v>1999</v>
      </c>
      <c r="I8" s="12">
        <f>IF(Frumgögn!C11&gt;0,Frumgögn!C11,"")</f>
        <v>275712</v>
      </c>
      <c r="J8" s="12">
        <f>IF(Frumgögn!G11&gt;0,Frumgögn!G11,"")</f>
        <v>9707</v>
      </c>
      <c r="K8">
        <f>IF(Frumgögn!K11&gt;0,Frumgögn!K11*100,"")</f>
        <v>3.5207027623026925</v>
      </c>
      <c r="O8">
        <f>IF(Frumgögn!B11&gt;0,Frumgögn!B11,"")</f>
        <v>1999</v>
      </c>
      <c r="P8">
        <f>IF(Frumgögn!C11&lt;&gt;"",Frumgögn!C11/Frumgögn!$C$10*100,"")</f>
        <v>101.22291936662249</v>
      </c>
      <c r="Q8">
        <f>IF(Frumgögn!G11&lt;&gt;"",Frumgögn!G11/Frumgögn!$G$10*100,"")</f>
        <v>97.597023929217769</v>
      </c>
      <c r="T8">
        <f>Frumgögn!B11</f>
        <v>1999</v>
      </c>
      <c r="U8">
        <f>Frumgögn!C11/Frumgögn!$C$10*100</f>
        <v>101.22291936662249</v>
      </c>
      <c r="V8">
        <f>Frumgögn!G11/Frumgögn!$G$10*100</f>
        <v>97.597023929217769</v>
      </c>
    </row>
    <row r="9" spans="1:27" x14ac:dyDescent="0.25">
      <c r="A9">
        <f>IF(Frumgögn!B17&gt;0,Frumgögn!B17,"")</f>
        <v>2005</v>
      </c>
      <c r="B9" s="12">
        <f>IF(Frumgögn!H17&gt;0,Frumgögn!H17,"")</f>
        <v>5497</v>
      </c>
      <c r="C9" s="12">
        <f>IF(Frumgögn!I17&gt;0,Frumgögn!I17,"")</f>
        <v>4576</v>
      </c>
      <c r="D9" s="12" t="str">
        <f>IF(Frumgögn!J17&gt;0,Frumgögn!J17,"")</f>
        <v/>
      </c>
      <c r="E9" s="12">
        <f>IF(Frumgögn!G17&gt;0,Frumgögn!G17,"")</f>
        <v>10073</v>
      </c>
      <c r="H9">
        <f>IF(Frumgögn!B12&gt;0,Frumgögn!B12,"")</f>
        <v>2000</v>
      </c>
      <c r="I9" s="12">
        <f>IF(Frumgögn!C12&gt;0,Frumgögn!C12,"")</f>
        <v>279049</v>
      </c>
      <c r="J9" s="12">
        <f>IF(Frumgögn!G12&gt;0,Frumgögn!G12,"")</f>
        <v>9568</v>
      </c>
      <c r="K9">
        <f>IF(Frumgögn!K12&gt;0,Frumgögn!K12*100,"")</f>
        <v>3.4287884923436387</v>
      </c>
      <c r="O9">
        <f>IF(Frumgögn!B12&gt;0,Frumgögn!B12,"")</f>
        <v>2000</v>
      </c>
      <c r="P9">
        <f>IF(Frumgögn!C12&lt;&gt;"",Frumgögn!C12/Frumgögn!$C$10*100,"")</f>
        <v>102.44804153006267</v>
      </c>
      <c r="Q9">
        <f>IF(Frumgögn!G12&lt;&gt;"",Frumgögn!G12/Frumgögn!$G$10*100,"")</f>
        <v>96.199477176754471</v>
      </c>
      <c r="T9">
        <f>Frumgögn!B12</f>
        <v>2000</v>
      </c>
      <c r="U9">
        <f>Frumgögn!C12/Frumgögn!$C$10*100</f>
        <v>102.44804153006267</v>
      </c>
      <c r="V9">
        <f>Frumgögn!G12/Frumgögn!$G$10*100</f>
        <v>96.199477176754471</v>
      </c>
    </row>
    <row r="10" spans="1:27" x14ac:dyDescent="0.25">
      <c r="A10">
        <f>IF(Frumgögn!B18&gt;0,Frumgögn!B18,"")</f>
        <v>2006</v>
      </c>
      <c r="B10" s="12">
        <f>IF(Frumgögn!H18&gt;0,Frumgögn!H18,"")</f>
        <v>6768</v>
      </c>
      <c r="C10" s="12">
        <f>IF(Frumgögn!I18&gt;0,Frumgögn!I18,"")</f>
        <v>4748</v>
      </c>
      <c r="D10" s="12" t="str">
        <f>IF(Frumgögn!J18&gt;0,Frumgögn!J18,"")</f>
        <v/>
      </c>
      <c r="E10" s="12">
        <f>IF(Frumgögn!G18&gt;0,Frumgögn!G18,"")</f>
        <v>11516</v>
      </c>
      <c r="H10">
        <f>IF(Frumgögn!B13&gt;0,Frumgögn!B13,"")</f>
        <v>2001</v>
      </c>
      <c r="I10" s="12">
        <f>IF(Frumgögn!C13&gt;0,Frumgögn!C13,"")</f>
        <v>283361</v>
      </c>
      <c r="J10" s="12">
        <f>IF(Frumgögn!G13&gt;0,Frumgögn!G13,"")</f>
        <v>9408</v>
      </c>
      <c r="K10">
        <f>IF(Frumgögn!K13&gt;0,Frumgögn!K13*100,"")</f>
        <v>3.3201463857058662</v>
      </c>
      <c r="O10">
        <f>IF(Frumgögn!B13&gt;0,Frumgögn!B13,"")</f>
        <v>2001</v>
      </c>
      <c r="P10">
        <f>IF(Frumgögn!C13&lt;&gt;"",Frumgögn!C13/Frumgögn!$C$10*100,"")</f>
        <v>104.03111817637793</v>
      </c>
      <c r="Q10">
        <f>IF(Frumgögn!G13&lt;&gt;"",Frumgögn!G13/Frumgögn!$G$10*100,"")</f>
        <v>94.590790267444206</v>
      </c>
      <c r="T10">
        <f>Frumgögn!B13</f>
        <v>2001</v>
      </c>
      <c r="U10">
        <f>Frumgögn!C13/Frumgögn!$C$10*100</f>
        <v>104.03111817637793</v>
      </c>
      <c r="V10">
        <f>Frumgögn!G13/Frumgögn!$G$10*100</f>
        <v>94.590790267444206</v>
      </c>
    </row>
    <row r="11" spans="1:27" x14ac:dyDescent="0.25">
      <c r="A11">
        <f>IF(Frumgögn!B19&gt;0,Frumgögn!B19,"")</f>
        <v>2007</v>
      </c>
      <c r="B11" s="12">
        <f>IF(Frumgögn!H19&gt;0,Frumgögn!H19,"")</f>
        <v>8298</v>
      </c>
      <c r="C11" s="12">
        <f>IF(Frumgögn!I19&gt;0,Frumgögn!I19,"")</f>
        <v>4887</v>
      </c>
      <c r="D11" s="12" t="str">
        <f>IF(Frumgögn!J19&gt;0,Frumgögn!J19,"")</f>
        <v/>
      </c>
      <c r="E11" s="12">
        <f>IF(Frumgögn!G19&gt;0,Frumgögn!G19,"")</f>
        <v>13185</v>
      </c>
      <c r="H11">
        <f>IF(Frumgögn!B14&gt;0,Frumgögn!B14,"")</f>
        <v>2002</v>
      </c>
      <c r="I11" s="12">
        <f>IF(Frumgögn!C14&gt;0,Frumgögn!C14,"")</f>
        <v>286575</v>
      </c>
      <c r="J11" s="12">
        <f>IF(Frumgögn!G14&gt;0,Frumgögn!G14,"")</f>
        <v>9325</v>
      </c>
      <c r="K11">
        <f>IF(Frumgögn!K14&gt;0,Frumgögn!K14*100,"")</f>
        <v>3.2539474832068391</v>
      </c>
      <c r="O11">
        <f>IF(Frumgögn!B14&gt;0,Frumgögn!B14,"")</f>
        <v>2002</v>
      </c>
      <c r="P11">
        <f>IF(Frumgögn!C14&lt;&gt;"",Frumgögn!C14/Frumgögn!$C$10*100,"")</f>
        <v>105.21108300505541</v>
      </c>
      <c r="Q11">
        <f>IF(Frumgögn!G14&lt;&gt;"",Frumgögn!G14/Frumgögn!$G$10*100,"")</f>
        <v>93.756283933239487</v>
      </c>
      <c r="T11">
        <f>Frumgögn!B14</f>
        <v>2002</v>
      </c>
      <c r="U11">
        <f>Frumgögn!C14/Frumgögn!$C$10*100</f>
        <v>105.21108300505541</v>
      </c>
      <c r="V11">
        <f>Frumgögn!G14/Frumgögn!$G$10*100</f>
        <v>93.756283933239487</v>
      </c>
    </row>
    <row r="12" spans="1:27" x14ac:dyDescent="0.25">
      <c r="A12">
        <f>IF(Frumgögn!B20&gt;0,Frumgögn!B20,"")</f>
        <v>2008</v>
      </c>
      <c r="B12" s="12">
        <f>IF(Frumgögn!H20&gt;0,Frumgögn!H20,"")</f>
        <v>6900</v>
      </c>
      <c r="C12" s="12">
        <f>IF(Frumgögn!I20&gt;0,Frumgögn!I20,"")</f>
        <v>4977</v>
      </c>
      <c r="D12" s="12" t="str">
        <f>IF(Frumgögn!J20&gt;0,Frumgögn!J20,"")</f>
        <v/>
      </c>
      <c r="E12" s="12">
        <f>IF(Frumgögn!G20&gt;0,Frumgögn!G20,"")</f>
        <v>11877</v>
      </c>
      <c r="H12">
        <f>IF(Frumgögn!B15&gt;0,Frumgögn!B15,"")</f>
        <v>2003</v>
      </c>
      <c r="I12" s="12">
        <f>IF(Frumgögn!C15&gt;0,Frumgögn!C15,"")</f>
        <v>288471</v>
      </c>
      <c r="J12" s="12">
        <f>IF(Frumgögn!G15&gt;0,Frumgögn!G15,"")</f>
        <v>9280</v>
      </c>
      <c r="K12">
        <f>IF(Frumgögn!K15&gt;0,Frumgögn!K15*100,"")</f>
        <v>3.2169611503409357</v>
      </c>
      <c r="O12">
        <f>IF(Frumgögn!B15&gt;0,Frumgögn!B15,"")</f>
        <v>2003</v>
      </c>
      <c r="P12">
        <f>IF(Frumgögn!C15&lt;&gt;"",Frumgögn!C15/Frumgögn!$C$10*100,"")</f>
        <v>105.90716679944636</v>
      </c>
      <c r="Q12">
        <f>IF(Frumgögn!G15&lt;&gt;"",Frumgögn!G15/Frumgögn!$G$10*100,"")</f>
        <v>93.303840739995977</v>
      </c>
    </row>
    <row r="13" spans="1:27" x14ac:dyDescent="0.25">
      <c r="A13">
        <f>IF(Frumgögn!B21&gt;0,Frumgögn!B21,"")</f>
        <v>2009</v>
      </c>
      <c r="B13" s="12">
        <f>IF(Frumgögn!H21&gt;0,Frumgögn!H21,"")</f>
        <v>5841</v>
      </c>
      <c r="C13" s="12">
        <f>IF(Frumgögn!I21&gt;0,Frumgögn!I21,"")</f>
        <v>4896</v>
      </c>
      <c r="D13" s="12" t="str">
        <f>IF(Frumgögn!J21&gt;0,Frumgögn!J21,"")</f>
        <v/>
      </c>
      <c r="E13" s="12">
        <f>IF(Frumgögn!G21&gt;0,Frumgögn!G21,"")</f>
        <v>10737</v>
      </c>
      <c r="H13">
        <f>IF(Frumgögn!B16&gt;0,Frumgögn!B16,"")</f>
        <v>2004</v>
      </c>
      <c r="I13" s="12">
        <f>IF(Frumgögn!C16&gt;0,Frumgögn!C16,"")</f>
        <v>290570</v>
      </c>
      <c r="J13" s="12">
        <f>IF(Frumgögn!G16&gt;0,Frumgögn!G16,"")</f>
        <v>9453</v>
      </c>
      <c r="K13">
        <f>IF(Frumgögn!K16&gt;0,Frumgögn!K16*100,"")</f>
        <v>3.2532608321574834</v>
      </c>
      <c r="O13">
        <f>IF(Frumgögn!B16&gt;0,Frumgögn!B16,"")</f>
        <v>2004</v>
      </c>
      <c r="P13">
        <f>IF(Frumgögn!C16&lt;&gt;"",Frumgögn!C16/Frumgögn!$C$10*100,"")</f>
        <v>106.67777855283592</v>
      </c>
      <c r="Q13">
        <f>IF(Frumgögn!G16&lt;&gt;"",Frumgögn!G16/Frumgögn!$G$10*100,"")</f>
        <v>95.043233460687716</v>
      </c>
    </row>
    <row r="14" spans="1:27" x14ac:dyDescent="0.25">
      <c r="A14">
        <f>IF(Frumgögn!B22&gt;0,Frumgögn!B22,"")</f>
        <v>2010</v>
      </c>
      <c r="B14" s="12">
        <f>IF(Frumgögn!H22&gt;0,Frumgögn!H22,"")</f>
        <v>5515</v>
      </c>
      <c r="C14" s="12">
        <f>IF(Frumgögn!I22&gt;0,Frumgögn!I22,"")</f>
        <v>4858</v>
      </c>
      <c r="D14" s="12" t="str">
        <f>IF(Frumgögn!J22&gt;0,Frumgögn!J22,"")</f>
        <v/>
      </c>
      <c r="E14" s="12">
        <f>IF(Frumgögn!G22&gt;0,Frumgögn!G22,"")</f>
        <v>10373</v>
      </c>
      <c r="H14">
        <f>IF(Frumgögn!B17&gt;0,Frumgögn!B17,"")</f>
        <v>2005</v>
      </c>
      <c r="I14" s="12">
        <f>IF(Frumgögn!C17&gt;0,Frumgögn!C17,"")</f>
        <v>293577</v>
      </c>
      <c r="J14" s="12">
        <f>IF(Frumgögn!G17&gt;0,Frumgögn!G17,"")</f>
        <v>10073</v>
      </c>
      <c r="K14">
        <f>IF(Frumgögn!K17&gt;0,Frumgögn!K17*100,"")</f>
        <v>3.4311270978312334</v>
      </c>
      <c r="O14">
        <f>IF(Frumgögn!B17&gt;0,Frumgögn!B17,"")</f>
        <v>2005</v>
      </c>
      <c r="P14">
        <f>IF(Frumgögn!C17&lt;&gt;"",Frumgögn!C17/Frumgögn!$C$10*100,"")</f>
        <v>107.781746891303</v>
      </c>
      <c r="Q14">
        <f>IF(Frumgögn!G17&lt;&gt;"",Frumgögn!G17/Frumgögn!$G$10*100,"")</f>
        <v>101.27689523426504</v>
      </c>
    </row>
    <row r="15" spans="1:27" x14ac:dyDescent="0.25">
      <c r="A15">
        <f>IF(Frumgögn!B23&gt;0,Frumgögn!B23,"")</f>
        <v>2011</v>
      </c>
      <c r="B15" s="12">
        <f>IF(Frumgögn!H23&gt;0,Frumgögn!H23,"")</f>
        <v>5406</v>
      </c>
      <c r="C15" s="12">
        <f>IF(Frumgögn!I23&gt;0,Frumgögn!I23,"")</f>
        <v>4781</v>
      </c>
      <c r="D15" s="12" t="str">
        <f>IF(Frumgögn!J23&gt;0,Frumgögn!J23,"")</f>
        <v/>
      </c>
      <c r="E15" s="12">
        <f>IF(Frumgögn!G23&gt;0,Frumgögn!G23,"")</f>
        <v>10187</v>
      </c>
      <c r="H15">
        <f>IF(Frumgögn!B18&gt;0,Frumgögn!B18,"")</f>
        <v>2006</v>
      </c>
      <c r="I15" s="12">
        <f>IF(Frumgögn!C18&gt;0,Frumgögn!C18,"")</f>
        <v>299891</v>
      </c>
      <c r="J15" s="12">
        <f>IF(Frumgögn!G18&gt;0,Frumgögn!G18,"")</f>
        <v>11516</v>
      </c>
      <c r="K15">
        <f>IF(Frumgögn!K18&gt;0,Frumgögn!K18*100,"")</f>
        <v>3.8400618891530591</v>
      </c>
      <c r="O15">
        <f>IF(Frumgögn!B18&gt;0,Frumgögn!B18,"")</f>
        <v>2006</v>
      </c>
      <c r="P15">
        <f>IF(Frumgögn!C18&lt;&gt;"",Frumgögn!C18/Frumgögn!$C$10*100,"")</f>
        <v>110.09982340912178</v>
      </c>
      <c r="Q15">
        <f>IF(Frumgögn!G18&lt;&gt;"",Frumgögn!G18/Frumgögn!$G$10*100,"")</f>
        <v>115.78524029760709</v>
      </c>
    </row>
    <row r="16" spans="1:27" x14ac:dyDescent="0.25">
      <c r="A16">
        <f>IF(Frumgögn!B24&gt;0,Frumgögn!B24,"")</f>
        <v>2012</v>
      </c>
      <c r="B16" s="12">
        <f>IF(Frumgögn!H24&gt;0,Frumgögn!H24,"")</f>
        <v>5390</v>
      </c>
      <c r="C16" s="12">
        <f>IF(Frumgögn!I24&gt;0,Frumgögn!I24,"")</f>
        <v>4823</v>
      </c>
      <c r="D16" s="12" t="str">
        <f>IF(Frumgögn!J24&gt;0,Frumgögn!J24,"")</f>
        <v/>
      </c>
      <c r="E16" s="12">
        <f>IF(Frumgögn!G24&gt;0,Frumgögn!G24,"")</f>
        <v>10213</v>
      </c>
      <c r="H16">
        <f>IF(Frumgögn!B19&gt;0,Frumgögn!B19,"")</f>
        <v>2007</v>
      </c>
      <c r="I16" s="12">
        <f>IF(Frumgögn!C19&gt;0,Frumgögn!C19,"")</f>
        <v>307672</v>
      </c>
      <c r="J16" s="12">
        <f>IF(Frumgögn!G19&gt;0,Frumgögn!G19,"")</f>
        <v>13185</v>
      </c>
      <c r="K16">
        <f>IF(Frumgögn!K19&gt;0,Frumgögn!K19*100,"")</f>
        <v>4.2854078369172361</v>
      </c>
      <c r="O16">
        <f>IF(Frumgögn!B19&gt;0,Frumgögn!B19,"")</f>
        <v>2007</v>
      </c>
      <c r="P16">
        <f>IF(Frumgögn!C19&lt;&gt;"",Frumgögn!C19/Frumgögn!$C$10*100,"")</f>
        <v>112.95648374886649</v>
      </c>
      <c r="Q16">
        <f>IF(Frumgögn!G19&lt;&gt;"",Frumgögn!G19/Frumgögn!$G$10*100,"")</f>
        <v>132.56585562034988</v>
      </c>
    </row>
    <row r="17" spans="1:17" x14ac:dyDescent="0.25">
      <c r="A17">
        <f>IF(Frumgögn!B25&gt;0,Frumgögn!B25,"")</f>
        <v>2013</v>
      </c>
      <c r="B17" s="12">
        <f>IF(Frumgögn!H25&gt;0,Frumgögn!H25,"")</f>
        <v>5425</v>
      </c>
      <c r="C17" s="12">
        <f>IF(Frumgögn!I25&gt;0,Frumgögn!I25,"")</f>
        <v>4843</v>
      </c>
      <c r="D17" s="12" t="str">
        <f>IF(Frumgögn!J25&gt;0,Frumgögn!J25,"")</f>
        <v/>
      </c>
      <c r="E17" s="12">
        <f>IF(Frumgögn!G25&gt;0,Frumgögn!G25,"")</f>
        <v>10268</v>
      </c>
      <c r="H17">
        <f>IF(Frumgögn!B20&gt;0,Frumgögn!B20,"")</f>
        <v>2008</v>
      </c>
      <c r="I17" s="12">
        <f>IF(Frumgögn!C20&gt;0,Frumgögn!C20,"")</f>
        <v>315459</v>
      </c>
      <c r="J17" s="12">
        <f>IF(Frumgögn!G20&gt;0,Frumgögn!G20,"")</f>
        <v>11877</v>
      </c>
      <c r="K17">
        <f>IF(Frumgögn!K20&gt;0,Frumgögn!K20*100,"")</f>
        <v>3.7649900620999874</v>
      </c>
      <c r="O17">
        <f>IF(Frumgögn!B20&gt;0,Frumgögn!B20,"")</f>
        <v>2008</v>
      </c>
      <c r="P17">
        <f>IF(Frumgögn!C20&lt;&gt;"",Frumgögn!C20/Frumgögn!$C$10*100,"")</f>
        <v>115.81534688542887</v>
      </c>
      <c r="Q17">
        <f>IF(Frumgögn!G20&lt;&gt;"",Frumgögn!G20/Frumgögn!$G$10*100,"")</f>
        <v>119.41484013673841</v>
      </c>
    </row>
    <row r="18" spans="1:17" x14ac:dyDescent="0.25">
      <c r="A18">
        <f>IF(Frumgögn!B26&gt;0,Frumgögn!B26,"")</f>
        <v>2014</v>
      </c>
      <c r="B18" s="12">
        <f>IF(Frumgögn!H26&gt;0,Frumgögn!H26,"")</f>
        <v>5456</v>
      </c>
      <c r="C18" s="12">
        <f>IF(Frumgögn!I26&gt;0,Frumgögn!I26,"")</f>
        <v>4901</v>
      </c>
      <c r="D18" s="12" t="str">
        <f>IF(Frumgögn!J26&gt;0,Frumgögn!J26,"")</f>
        <v/>
      </c>
      <c r="E18" s="12">
        <f>IF(Frumgögn!G26&gt;0,Frumgögn!G26,"")</f>
        <v>10357</v>
      </c>
      <c r="H18">
        <f>IF(Frumgögn!B21&gt;0,Frumgögn!B21,"")</f>
        <v>2009</v>
      </c>
      <c r="I18" s="12">
        <f>IF(Frumgögn!C21&gt;0,Frumgögn!C21,"")</f>
        <v>319368</v>
      </c>
      <c r="J18" s="12">
        <f>IF(Frumgögn!G21&gt;0,Frumgögn!G21,"")</f>
        <v>10737</v>
      </c>
      <c r="K18">
        <f>IF(Frumgögn!K21&gt;0,Frumgögn!K21*100,"")</f>
        <v>3.3619523559029085</v>
      </c>
      <c r="O18">
        <f>IF(Frumgögn!B21&gt;0,Frumgögn!B21,"")</f>
        <v>2009</v>
      </c>
      <c r="P18">
        <f>IF(Frumgögn!C21&lt;&gt;"",Frumgögn!C21/Frumgögn!$C$10*100,"")</f>
        <v>117.25046901215576</v>
      </c>
      <c r="Q18">
        <f>IF(Frumgögn!G21&lt;&gt;"",Frumgögn!G21/Frumgögn!$G$10*100,"")</f>
        <v>107.95294590790267</v>
      </c>
    </row>
    <row r="19" spans="1:17" x14ac:dyDescent="0.25">
      <c r="A19">
        <f>IF(Frumgögn!B27&gt;0,Frumgögn!B27,"")</f>
        <v>2015</v>
      </c>
      <c r="B19" s="12">
        <f>IF(Frumgögn!H27&gt;0,Frumgögn!H27,"")</f>
        <v>5441</v>
      </c>
      <c r="C19" s="12">
        <f>IF(Frumgögn!I27&gt;0,Frumgögn!I27,"")</f>
        <v>4905</v>
      </c>
      <c r="D19" s="12" t="str">
        <f>IF(Frumgögn!J27&gt;0,Frumgögn!J27,"")</f>
        <v/>
      </c>
      <c r="E19" s="12">
        <f>IF(Frumgögn!G27&gt;0,Frumgögn!G27,"")</f>
        <v>10346</v>
      </c>
      <c r="H19">
        <f>IF(Frumgögn!B22&gt;0,Frumgögn!B22,"")</f>
        <v>2010</v>
      </c>
      <c r="I19" s="12">
        <f>IF(Frumgögn!C22&gt;0,Frumgögn!C22,"")</f>
        <v>317630</v>
      </c>
      <c r="J19" s="12">
        <f>IF(Frumgögn!G22&gt;0,Frumgögn!G22,"")</f>
        <v>10373</v>
      </c>
      <c r="K19">
        <f>IF(Frumgögn!K22&gt;0,Frumgögn!K22*100,"")</f>
        <v>3.265749456915279</v>
      </c>
      <c r="O19">
        <f>IF(Frumgögn!B22&gt;0,Frumgögn!B22,"")</f>
        <v>2010</v>
      </c>
      <c r="P19">
        <f>IF(Frumgögn!C22&lt;&gt;"",Frumgögn!C22/Frumgögn!$C$10*100,"")</f>
        <v>116.61239220063074</v>
      </c>
      <c r="Q19">
        <f>IF(Frumgögn!G22&lt;&gt;"",Frumgögn!G22/Frumgögn!$G$10*100,"")</f>
        <v>104.29318318922181</v>
      </c>
    </row>
    <row r="20" spans="1:17" x14ac:dyDescent="0.25">
      <c r="A20">
        <f>IF(Frumgögn!B28&gt;0,Frumgögn!B28,"")</f>
        <v>2016</v>
      </c>
      <c r="B20" s="12">
        <f>IF(Frumgögn!H28&gt;0,Frumgögn!H28,"")</f>
        <v>5412</v>
      </c>
      <c r="C20" s="12">
        <f>IF(Frumgögn!I28&gt;0,Frumgögn!I28,"")</f>
        <v>4869</v>
      </c>
      <c r="D20" s="12" t="str">
        <f>IF(Frumgögn!J28&gt;0,Frumgögn!J28,"")</f>
        <v/>
      </c>
      <c r="E20" s="12">
        <f>IF(Frumgögn!G28&gt;0,Frumgögn!G28,"")</f>
        <v>10281</v>
      </c>
      <c r="H20">
        <f>IF(Frumgögn!B23&gt;0,Frumgögn!B23,"")</f>
        <v>2011</v>
      </c>
      <c r="I20" s="12">
        <f>IF(Frumgögn!C23&gt;0,Frumgögn!C23,"")</f>
        <v>318452</v>
      </c>
      <c r="J20" s="12">
        <f>IF(Frumgögn!G23&gt;0,Frumgögn!G23,"")</f>
        <v>10187</v>
      </c>
      <c r="K20">
        <f>IF(Frumgögn!K23&gt;0,Frumgögn!K23*100,"")</f>
        <v>3.1989122379510881</v>
      </c>
      <c r="O20">
        <f>IF(Frumgögn!B23&gt;0,Frumgögn!B23,"")</f>
        <v>2011</v>
      </c>
      <c r="P20">
        <f>IF(Frumgögn!C23&lt;&gt;"",Frumgögn!C23/Frumgögn!$C$10*100,"")</f>
        <v>116.91417536465465</v>
      </c>
      <c r="Q20">
        <f>IF(Frumgögn!G23&lt;&gt;"",Frumgögn!G23/Frumgögn!$G$10*100,"")</f>
        <v>102.42308465714859</v>
      </c>
    </row>
    <row r="21" spans="1:17" x14ac:dyDescent="0.25">
      <c r="A21">
        <f>IF(Frumgögn!B29&gt;0,Frumgögn!B29,"")</f>
        <v>2017</v>
      </c>
      <c r="B21" s="12">
        <f>IF(Frumgögn!H29&gt;0,Frumgögn!H29,"")</f>
        <v>5434</v>
      </c>
      <c r="C21" s="12">
        <f>IF(Frumgögn!I29&gt;0,Frumgögn!I29,"")</f>
        <v>4876</v>
      </c>
      <c r="D21" s="12" t="str">
        <f>IF(Frumgögn!J29&gt;0,Frumgögn!J29,"")</f>
        <v/>
      </c>
      <c r="E21" s="12">
        <f>IF(Frumgögn!G29&gt;0,Frumgögn!G29,"")</f>
        <v>10310</v>
      </c>
      <c r="H21">
        <f>IF(Frumgögn!B24&gt;0,Frumgögn!B24,"")</f>
        <v>2012</v>
      </c>
      <c r="I21" s="12">
        <f>IF(Frumgögn!C24&gt;0,Frumgögn!C24,"")</f>
        <v>319575</v>
      </c>
      <c r="J21" s="12">
        <f>IF(Frumgögn!G24&gt;0,Frumgögn!G24,"")</f>
        <v>10213</v>
      </c>
      <c r="K21">
        <f>IF(Frumgögn!K24&gt;0,Frumgögn!K24*100,"")</f>
        <v>3.195806931080341</v>
      </c>
      <c r="O21">
        <f>IF(Frumgögn!B24&gt;0,Frumgögn!B24,"")</f>
        <v>2012</v>
      </c>
      <c r="P21">
        <f>IF(Frumgögn!C24&lt;&gt;"",Frumgögn!C24/Frumgögn!$C$10*100,"")</f>
        <v>117.32646550236616</v>
      </c>
      <c r="Q21">
        <f>IF(Frumgögn!G24&lt;&gt;"",Frumgögn!G24/Frumgögn!$G$10*100,"")</f>
        <v>102.68449627991151</v>
      </c>
    </row>
    <row r="22" spans="1:17" x14ac:dyDescent="0.25">
      <c r="A22">
        <f>IF(Frumgögn!B30&gt;0,Frumgögn!B30,"")</f>
        <v>2018</v>
      </c>
      <c r="B22" s="12">
        <f>IF(Frumgögn!H30&gt;0,Frumgögn!H30,"")</f>
        <v>5490</v>
      </c>
      <c r="C22" s="12">
        <f>IF(Frumgögn!I30&gt;0,Frumgögn!I30,"")</f>
        <v>4995</v>
      </c>
      <c r="D22" s="12" t="str">
        <f>IF(Frumgögn!J30&gt;0,Frumgögn!J30,"")</f>
        <v/>
      </c>
      <c r="E22" s="12">
        <f>IF(Frumgögn!G30&gt;0,Frumgögn!G30,"")</f>
        <v>10485</v>
      </c>
      <c r="H22">
        <f>IF(Frumgögn!B25&gt;0,Frumgögn!B25,"")</f>
        <v>2013</v>
      </c>
      <c r="I22" s="12">
        <f>IF(Frumgögn!C25&gt;0,Frumgögn!C25,"")</f>
        <v>321857</v>
      </c>
      <c r="J22" s="12">
        <f>IF(Frumgögn!G25&gt;0,Frumgögn!G25,"")</f>
        <v>10268</v>
      </c>
      <c r="K22">
        <f>IF(Frumgögn!K25&gt;0,Frumgögn!K25*100,"")</f>
        <v>3.1902366578946553</v>
      </c>
      <c r="O22">
        <f>IF(Frumgögn!B25&gt;0,Frumgögn!B25,"")</f>
        <v>2013</v>
      </c>
      <c r="P22">
        <f>IF(Frumgögn!C25&lt;&gt;"",Frumgögn!C25/Frumgögn!$C$10*100,"")</f>
        <v>118.16426255869537</v>
      </c>
      <c r="Q22">
        <f>IF(Frumgögn!G25&lt;&gt;"",Frumgögn!G25/Frumgögn!$G$10*100,"")</f>
        <v>103.23748240498693</v>
      </c>
    </row>
    <row r="23" spans="1:17" x14ac:dyDescent="0.25">
      <c r="A23">
        <f>IF(Frumgögn!B31&gt;0,Frumgögn!B31,"")</f>
        <v>2019</v>
      </c>
      <c r="B23" s="12">
        <f>IF(Frumgögn!H31&gt;0,Frumgögn!H31,"")</f>
        <v>5590</v>
      </c>
      <c r="C23" s="12">
        <f>IF(Frumgögn!I31&gt;0,Frumgögn!I31,"")</f>
        <v>5080</v>
      </c>
      <c r="D23" s="12" t="str">
        <f>IF(Frumgögn!J31&gt;0,Frumgögn!J31,"")</f>
        <v/>
      </c>
      <c r="E23" s="12">
        <f>IF(Frumgögn!G31&gt;0,Frumgögn!G31,"")</f>
        <v>10670</v>
      </c>
      <c r="H23">
        <f>IF(Frumgögn!B26&gt;0,Frumgögn!B26,"")</f>
        <v>2014</v>
      </c>
      <c r="I23" s="12">
        <f>IF(Frumgögn!C26&gt;0,Frumgögn!C26,"")</f>
        <v>325671</v>
      </c>
      <c r="J23" s="12">
        <f>IF(Frumgögn!G26&gt;0,Frumgögn!G26,"")</f>
        <v>10357</v>
      </c>
      <c r="K23">
        <f>IF(Frumgögn!K26&gt;0,Frumgögn!K26*100,"")</f>
        <v>3.1802033340395677</v>
      </c>
      <c r="O23">
        <f>IF(Frumgögn!B26&gt;0,Frumgögn!B26,"")</f>
        <v>2014</v>
      </c>
      <c r="P23">
        <f>IF(Frumgögn!C26&lt;&gt;"",Frumgögn!C26/Frumgögn!$C$10*100,"")</f>
        <v>119.56450706914212</v>
      </c>
      <c r="Q23">
        <f>IF(Frumgögn!G26&lt;&gt;"",Frumgögn!G26/Frumgögn!$G$10*100,"")</f>
        <v>104.13231449829077</v>
      </c>
    </row>
    <row r="24" spans="1:17" x14ac:dyDescent="0.25">
      <c r="A24">
        <f>IF(Frumgögn!B32&gt;0,Frumgögn!B32,"")</f>
        <v>2020</v>
      </c>
      <c r="B24" s="12">
        <f>IF(Frumgögn!H32&gt;0,Frumgögn!H32,"")</f>
        <v>5649</v>
      </c>
      <c r="C24" s="12">
        <f>IF(Frumgögn!I32&gt;0,Frumgögn!I32,"")</f>
        <v>5090</v>
      </c>
      <c r="D24" s="12" t="str">
        <f>IF(Frumgögn!J32&gt;0,Frumgögn!J32,"")</f>
        <v/>
      </c>
      <c r="E24" s="12">
        <f>IF(Frumgögn!G32&gt;0,Frumgögn!G32,"")</f>
        <v>10739</v>
      </c>
      <c r="H24">
        <f>IF(Frumgögn!B27&gt;0,Frumgögn!B27,"")</f>
        <v>2015</v>
      </c>
      <c r="I24" s="12">
        <f>IF(Frumgögn!C27&gt;0,Frumgögn!C27,"")</f>
        <v>329100</v>
      </c>
      <c r="J24" s="12">
        <f>IF(Frumgögn!G27&gt;0,Frumgögn!G27,"")</f>
        <v>10346</v>
      </c>
      <c r="K24">
        <f>IF(Frumgögn!K27&gt;0,Frumgögn!K27*100,"")</f>
        <v>3.1437253114554844</v>
      </c>
      <c r="O24">
        <f>IF(Frumgögn!B27&gt;0,Frumgögn!B27,"")</f>
        <v>2015</v>
      </c>
      <c r="P24">
        <f>IF(Frumgögn!C27&lt;&gt;"",Frumgögn!C27/Frumgögn!$C$10*100,"")</f>
        <v>120.82340545045361</v>
      </c>
      <c r="Q24">
        <f>IF(Frumgögn!G27&lt;&gt;"",Frumgögn!G27/Frumgögn!$G$10*100,"")</f>
        <v>104.0217172732757</v>
      </c>
    </row>
    <row r="25" spans="1:17" x14ac:dyDescent="0.25">
      <c r="A25">
        <f>IF(Frumgögn!B33&gt;0,Frumgögn!B33,"")</f>
        <v>2021</v>
      </c>
      <c r="B25" s="12">
        <f>IF(Frumgögn!H33&gt;0,Frumgögn!H33,"")</f>
        <v>5706</v>
      </c>
      <c r="C25" s="12">
        <f>IF(Frumgögn!I33&gt;0,Frumgögn!I33,"")</f>
        <v>5144</v>
      </c>
      <c r="D25" s="12" t="str">
        <f>IF(Frumgögn!J33&gt;0,Frumgögn!J33,"")</f>
        <v/>
      </c>
      <c r="E25" s="12">
        <f>IF(Frumgögn!G33&gt;0,Frumgögn!G33,"")</f>
        <v>10850</v>
      </c>
      <c r="H25">
        <f>IF(Frumgögn!B28&gt;0,Frumgögn!B28,"")</f>
        <v>2016</v>
      </c>
      <c r="I25" s="12">
        <f>IF(Frumgögn!C28&gt;0,Frumgögn!C28,"")</f>
        <v>332529</v>
      </c>
      <c r="J25" s="12">
        <f>IF(Frumgögn!G28&gt;0,Frumgögn!G28,"")</f>
        <v>10281</v>
      </c>
      <c r="K25">
        <f>IF(Frumgögn!K28&gt;0,Frumgögn!K28*100,"")</f>
        <v>3.0917604178883646</v>
      </c>
      <c r="O25">
        <f>IF(Frumgögn!B28&gt;0,Frumgögn!B28,"")</f>
        <v>2016</v>
      </c>
      <c r="P25">
        <f>IF(Frumgögn!C28&lt;&gt;"",Frumgögn!C28/Frumgögn!$C$10*100,"")</f>
        <v>122.08230383176506</v>
      </c>
      <c r="Q25">
        <f>IF(Frumgögn!G28&lt;&gt;"",Frumgögn!G28/Frumgögn!$G$10*100,"")</f>
        <v>103.3681882163684</v>
      </c>
    </row>
    <row r="26" spans="1:17" x14ac:dyDescent="0.25">
      <c r="A26">
        <f>IF(Frumgögn!B34&gt;0,Frumgögn!B34,"")</f>
        <v>2022</v>
      </c>
      <c r="B26">
        <f>IF(Frumgögn!H34&gt;0,Frumgögn!H34,"")</f>
        <v>5835</v>
      </c>
      <c r="C26" s="12">
        <f>IF(Frumgögn!I34&gt;0,Frumgögn!I34,"")</f>
        <v>5195</v>
      </c>
      <c r="D26" s="12">
        <f>IF(Frumgögn!J34&gt;0,Frumgögn!J34,"")</f>
        <v>1</v>
      </c>
      <c r="E26">
        <f>IF(Frumgögn!G34&gt;0,Frumgögn!G34,"")</f>
        <v>11031</v>
      </c>
      <c r="H26">
        <f>IF(Frumgögn!B29&gt;0,Frumgögn!B29,"")</f>
        <v>2017</v>
      </c>
      <c r="I26" s="12">
        <f>IF(Frumgögn!C29&gt;0,Frumgögn!C29,"")</f>
        <v>338349</v>
      </c>
      <c r="J26" s="12">
        <f>IF(Frumgögn!G29&gt;0,Frumgögn!G29,"")</f>
        <v>10310</v>
      </c>
      <c r="K26">
        <f>IF(Frumgögn!K29&gt;0,Frumgögn!K29*100,"")</f>
        <v>3.0471495408586993</v>
      </c>
      <c r="O26">
        <f>IF(Frumgögn!B29&gt;0,Frumgögn!B29,"")</f>
        <v>2017</v>
      </c>
      <c r="P26">
        <f>IF(Frumgögn!C29&lt;&gt;"",Frumgögn!C29/Frumgögn!$C$10*100,"")</f>
        <v>124.21901674492715</v>
      </c>
      <c r="Q26">
        <f>IF(Frumgögn!G29&lt;&gt;"",Frumgögn!G29/Frumgögn!$G$10*100,"")</f>
        <v>103.65976271868087</v>
      </c>
    </row>
    <row r="27" spans="1:17" x14ac:dyDescent="0.25">
      <c r="A27">
        <v>2023</v>
      </c>
      <c r="B27">
        <f>IF(Frumgögn!H35&gt;0,Frumgögn!H35,"")</f>
        <v>5959</v>
      </c>
      <c r="C27" s="12">
        <f>IF(Frumgögn!I35&gt;0,Frumgögn!I35,"")</f>
        <v>5264</v>
      </c>
      <c r="D27" s="12">
        <f>IF(Frumgögn!J35&gt;0,Frumgögn!J35,"")</f>
        <v>4</v>
      </c>
      <c r="E27">
        <f>IF(Frumgögn!G35&gt;0,Frumgögn!G35,"")</f>
        <v>11227</v>
      </c>
      <c r="H27">
        <f>IF(Frumgögn!B30&gt;0,Frumgögn!B30,"")</f>
        <v>2018</v>
      </c>
      <c r="I27" s="12">
        <f>IF(Frumgögn!C30&gt;0,Frumgögn!C30,"")</f>
        <v>348450</v>
      </c>
      <c r="J27" s="12">
        <f>IF(Frumgögn!G30&gt;0,Frumgögn!G30,"")</f>
        <v>10485</v>
      </c>
      <c r="K27">
        <f>IF(Frumgögn!K30&gt;0,Frumgögn!K30*100,"")</f>
        <v>3.0090400344382267</v>
      </c>
      <c r="O27">
        <f>IF(Frumgögn!B30&gt;0,Frumgögn!B30,"")</f>
        <v>2018</v>
      </c>
      <c r="P27">
        <f>IF(Frumgögn!C30&lt;&gt;"",Frumgögn!C30/Frumgögn!$C$10*100,"")</f>
        <v>127.92742518751308</v>
      </c>
      <c r="Q27">
        <f>IF(Frumgögn!G30&lt;&gt;"",Frumgögn!G30/Frumgögn!$G$10*100,"")</f>
        <v>105.419264025739</v>
      </c>
    </row>
    <row r="28" spans="1:17" x14ac:dyDescent="0.25">
      <c r="A28" t="str">
        <f>IF(Frumgögn!B36&gt;0,Frumgögn!B36,"")</f>
        <v/>
      </c>
      <c r="B28" t="str">
        <f>IF(Frumgögn!H36&gt;0,Frumgögn!H36,"")</f>
        <v/>
      </c>
      <c r="C28" t="str">
        <f>IF(Frumgögn!I36&gt;0,Frumgögn!I36,"")</f>
        <v/>
      </c>
      <c r="E28" t="str">
        <f>IF(Frumgögn!G36&gt;0,Frumgögn!G36,"")</f>
        <v/>
      </c>
      <c r="H28">
        <f>IF(Frumgögn!B31&gt;0,Frumgögn!B31,"")</f>
        <v>2019</v>
      </c>
      <c r="I28" s="12">
        <f>IF(Frumgögn!C31&gt;0,Frumgögn!C31,"")</f>
        <v>356991</v>
      </c>
      <c r="J28" s="12">
        <f>IF(Frumgögn!G31&gt;0,Frumgögn!G31,"")</f>
        <v>10670</v>
      </c>
      <c r="K28">
        <f>IF(Frumgögn!K31&gt;0,Frumgögn!K31*100,"")</f>
        <v>2.988870867893028</v>
      </c>
      <c r="O28">
        <f>IF(Frumgögn!B31&gt;0,Frumgögn!B31,"")</f>
        <v>2019</v>
      </c>
      <c r="P28">
        <f>IF(Frumgögn!C31&lt;&gt;"",Frumgögn!C31/Frumgögn!$C$10*100,"")</f>
        <v>131.06310645749889</v>
      </c>
      <c r="Q28">
        <f>IF(Frumgögn!G31&lt;&gt;"",Frumgögn!G31/Frumgögn!$G$10*100,"")</f>
        <v>107.27930826462899</v>
      </c>
    </row>
    <row r="29" spans="1:17" x14ac:dyDescent="0.25">
      <c r="A29" t="str">
        <f>IF(Frumgögn!B37&gt;0,Frumgögn!B37,"")</f>
        <v/>
      </c>
      <c r="B29" t="str">
        <f>IF(Frumgögn!H37&gt;0,Frumgögn!H37,"")</f>
        <v/>
      </c>
      <c r="C29" t="str">
        <f>IF(Frumgögn!I37&gt;0,Frumgögn!I37,"")</f>
        <v/>
      </c>
      <c r="E29" t="str">
        <f>IF(Frumgögn!G37&gt;0,Frumgögn!G37,"")</f>
        <v/>
      </c>
      <c r="H29">
        <f>IF(Frumgögn!B32&gt;0,Frumgögn!B32,"")</f>
        <v>2020</v>
      </c>
      <c r="I29" s="12">
        <f>IF(Frumgögn!C32&gt;0,Frumgögn!C32,"")</f>
        <v>364134</v>
      </c>
      <c r="J29" s="12">
        <f>IF(Frumgögn!G32&gt;0,Frumgögn!G32,"")</f>
        <v>10739</v>
      </c>
      <c r="K29">
        <f>IF(Frumgögn!K32&gt;0,Frumgögn!K32*100,"")</f>
        <v>2.949189034805868</v>
      </c>
      <c r="O29">
        <f>IF(Frumgögn!B32&gt;0,Frumgögn!B32,"")</f>
        <v>2020</v>
      </c>
      <c r="P29">
        <f>IF(Frumgögn!C32&lt;&gt;"",Frumgögn!C32/Frumgögn!$C$10*100,"")</f>
        <v>133.68553606896222</v>
      </c>
      <c r="Q29">
        <f>IF(Frumgögn!G32&lt;&gt;"",Frumgögn!G32/Frumgögn!$G$10*100,"")</f>
        <v>107.97305449426906</v>
      </c>
    </row>
    <row r="30" spans="1:17" x14ac:dyDescent="0.25">
      <c r="A30" t="str">
        <f>IF(Frumgögn!B38&gt;0,Frumgögn!B38,"")</f>
        <v/>
      </c>
      <c r="B30" t="str">
        <f>IF(Frumgögn!H38&gt;0,Frumgögn!H38,"")</f>
        <v/>
      </c>
      <c r="C30" t="str">
        <f>IF(Frumgögn!I38&gt;0,Frumgögn!I38,"")</f>
        <v/>
      </c>
      <c r="E30" t="str">
        <f>IF(Frumgögn!G38&gt;0,Frumgögn!G38,"")</f>
        <v/>
      </c>
      <c r="H30">
        <f>IF(Frumgögn!B33&gt;0,Frumgögn!B33,"")</f>
        <v>2021</v>
      </c>
      <c r="I30" s="12">
        <f>IF(Frumgögn!C33&gt;0,Frumgögn!C33,"")</f>
        <v>368792</v>
      </c>
      <c r="J30" s="12">
        <f>IF(Frumgögn!G33&gt;0,Frumgögn!G33,"")</f>
        <v>10850</v>
      </c>
      <c r="K30">
        <f>IF(Frumgögn!K33&gt;0,Frumgögn!K33*100,"")</f>
        <v>2.9420377882383568</v>
      </c>
      <c r="O30">
        <f>IF(Frumgögn!B33&gt;0,Frumgögn!B33,"")</f>
        <v>2021</v>
      </c>
      <c r="P30">
        <f>IF(Frumgögn!C33&lt;&gt;"",Frumgögn!C33/Frumgögn!$C$10*100,"")</f>
        <v>135.3956406650978</v>
      </c>
      <c r="Q30">
        <f>IF(Frumgögn!G33&lt;&gt;"",Frumgögn!G33/Frumgögn!$G$10*100,"")</f>
        <v>109.08908103760307</v>
      </c>
    </row>
    <row r="31" spans="1:17" x14ac:dyDescent="0.25">
      <c r="A31" t="str">
        <f>IF(Frumgögn!B39&gt;0,Frumgögn!B39,"")</f>
        <v/>
      </c>
      <c r="B31" t="str">
        <f>IF(Frumgögn!H39&gt;0,Frumgögn!H39,"")</f>
        <v/>
      </c>
      <c r="C31" t="str">
        <f>IF(Frumgögn!I39&gt;0,Frumgögn!I39,"")</f>
        <v/>
      </c>
      <c r="E31" t="str">
        <f>IF(Frumgögn!G39&gt;0,Frumgögn!G39,"")</f>
        <v/>
      </c>
      <c r="H31">
        <f>IF(Frumgögn!B34&gt;0,Frumgögn!B34,"")</f>
        <v>2022</v>
      </c>
      <c r="I31" s="12">
        <f>IF(Frumgögn!C34&gt;0,Frumgögn!C34,"")</f>
        <v>376248</v>
      </c>
      <c r="J31" s="12">
        <f>IF(Frumgögn!G34&gt;0,Frumgögn!G34,"")</f>
        <v>11031</v>
      </c>
      <c r="K31">
        <f>IF(Frumgögn!K34&gt;0,Frumgögn!K34*100,"")</f>
        <v>2.931842827071506</v>
      </c>
      <c r="O31">
        <f>IF(Frumgögn!B34&gt;0,Frumgögn!B34,"")</f>
        <v>2022</v>
      </c>
      <c r="P31">
        <f>IF(Frumgögn!C34&lt;&gt;"",Frumgögn!C34/Frumgögn!$C$10*100,"")</f>
        <v>138.13298284388412</v>
      </c>
      <c r="Q31">
        <f>IF(Frumgögn!G34&lt;&gt;"",Frumgögn!G34/Frumgögn!$G$10*100,"")</f>
        <v>110.90890810376031</v>
      </c>
    </row>
    <row r="32" spans="1:17" x14ac:dyDescent="0.25">
      <c r="A32" t="str">
        <f>IF(Frumgögn!B40&gt;0,Frumgögn!B40,"")</f>
        <v/>
      </c>
      <c r="B32" t="str">
        <f>IF(Frumgögn!H40&gt;0,Frumgögn!H40,"")</f>
        <v/>
      </c>
      <c r="C32" t="str">
        <f>IF(Frumgögn!I40&gt;0,Frumgögn!I40,"")</f>
        <v/>
      </c>
      <c r="E32" t="str">
        <f>IF(Frumgögn!G40&gt;0,Frumgögn!G40,"")</f>
        <v/>
      </c>
      <c r="H32">
        <v>2023</v>
      </c>
      <c r="I32" s="12">
        <f>IF(Frumgögn!C35&gt;0,Frumgögn!C35,"")</f>
        <v>387758</v>
      </c>
      <c r="J32" s="12">
        <f>IF(Frumgögn!G35&gt;0,Frumgögn!G35,"")</f>
        <v>11227</v>
      </c>
      <c r="K32">
        <f>IF(Frumgögn!K35&gt;0,Frumgögn!K35*100,"")</f>
        <v>2.8953625715007814</v>
      </c>
      <c r="O32">
        <v>2023</v>
      </c>
      <c r="P32">
        <f>IF(Frumgögn!C35&lt;&gt;"",Frumgögn!C35/Frumgögn!$C$10*100,"")</f>
        <v>142.35868140582494</v>
      </c>
      <c r="Q32">
        <f>IF(Frumgögn!G35&lt;&gt;"",Frumgögn!G35/Frumgögn!$G$10*100,"")</f>
        <v>112.87954956766539</v>
      </c>
    </row>
    <row r="33" spans="1:17" x14ac:dyDescent="0.25">
      <c r="A33" t="str">
        <f>IF(Frumgögn!B41&gt;0,Frumgögn!B41,"")</f>
        <v/>
      </c>
      <c r="B33" t="str">
        <f>IF(Frumgögn!H41&gt;0,Frumgögn!H41,"")</f>
        <v/>
      </c>
      <c r="C33" t="str">
        <f>IF(Frumgögn!I41&gt;0,Frumgögn!I41,"")</f>
        <v/>
      </c>
      <c r="E33" t="str">
        <f>IF(Frumgögn!G41&gt;0,Frumgögn!G41,"")</f>
        <v/>
      </c>
      <c r="H33" t="str">
        <f>IF(Frumgögn!B36&gt;0,Frumgögn!B36,"")</f>
        <v/>
      </c>
      <c r="I33" s="12" t="str">
        <f>IF(Frumgögn!C36&gt;0,Frumgögn!C36,"")</f>
        <v/>
      </c>
      <c r="J33" s="12" t="str">
        <f>IF(Frumgögn!G36&gt;0,Frumgögn!G36,"")</f>
        <v/>
      </c>
      <c r="K33" t="str">
        <f>IF(Frumgögn!K36&gt;0,Frumgögn!K36*100,"")</f>
        <v/>
      </c>
      <c r="O33" t="str">
        <f>IF(Frumgögn!B36&gt;0,Frumgögn!B36,"")</f>
        <v/>
      </c>
      <c r="P33" t="str">
        <f>IF(Frumgögn!C36&lt;&gt;"",Frumgögn!C36/Frumgögn!$C$10*100,"")</f>
        <v/>
      </c>
      <c r="Q33" t="str">
        <f>IF(Frumgögn!G36&lt;&gt;"",Frumgögn!G36/Frumgögn!$G$10*100,"")</f>
        <v/>
      </c>
    </row>
    <row r="34" spans="1:17" x14ac:dyDescent="0.25">
      <c r="A34" t="str">
        <f>IF(Frumgögn!B42&gt;0,Frumgögn!B42,"")</f>
        <v/>
      </c>
      <c r="B34" t="str">
        <f>IF(Frumgögn!H42&gt;0,Frumgögn!H42,"")</f>
        <v/>
      </c>
      <c r="C34" t="str">
        <f>IF(Frumgögn!I42&gt;0,Frumgögn!I42,"")</f>
        <v/>
      </c>
      <c r="E34" t="str">
        <f>IF(Frumgögn!G42&gt;0,Frumgögn!G42,"")</f>
        <v/>
      </c>
      <c r="H34" t="str">
        <f>IF(Frumgögn!B37&gt;0,Frumgögn!B37,"")</f>
        <v/>
      </c>
      <c r="I34" s="12" t="str">
        <f>IF(Frumgögn!C37&gt;0,Frumgögn!C37,"")</f>
        <v/>
      </c>
      <c r="J34" s="12" t="str">
        <f>IF(Frumgögn!G37&gt;0,Frumgögn!G37,"")</f>
        <v/>
      </c>
      <c r="K34" t="str">
        <f>IF(Frumgögn!K37&gt;0,Frumgögn!K37*100,"")</f>
        <v/>
      </c>
      <c r="O34" t="str">
        <f>IF(Frumgögn!B37&gt;0,Frumgögn!B37,"")</f>
        <v/>
      </c>
      <c r="P34" t="str">
        <f>IF(Frumgögn!C37&lt;&gt;"",Frumgögn!C37/Frumgögn!$C$10*100,"")</f>
        <v/>
      </c>
      <c r="Q34" t="str">
        <f>IF(Frumgögn!G37&lt;&gt;"",Frumgögn!G37/Frumgögn!$G$10*100,"")</f>
        <v/>
      </c>
    </row>
    <row r="35" spans="1:17" x14ac:dyDescent="0.25">
      <c r="A35" t="str">
        <f>IF(Frumgögn!B43&gt;0,Frumgögn!B43,"")</f>
        <v/>
      </c>
      <c r="B35" t="str">
        <f>IF(Frumgögn!H43&gt;0,Frumgögn!H43,"")</f>
        <v/>
      </c>
      <c r="C35" t="str">
        <f>IF(Frumgögn!I43&gt;0,Frumgögn!I43,"")</f>
        <v/>
      </c>
      <c r="E35" t="str">
        <f>IF(Frumgögn!G43&gt;0,Frumgögn!G43,"")</f>
        <v/>
      </c>
      <c r="H35" t="str">
        <f>IF(Frumgögn!B38&gt;0,Frumgögn!B38,"")</f>
        <v/>
      </c>
      <c r="I35" s="12" t="str">
        <f>IF(Frumgögn!C38&gt;0,Frumgögn!C38,"")</f>
        <v/>
      </c>
      <c r="J35" s="12" t="str">
        <f>IF(Frumgögn!G38&gt;0,Frumgögn!G38,"")</f>
        <v/>
      </c>
      <c r="K35" t="str">
        <f>IF(Frumgögn!K38&gt;0,Frumgögn!K38*100,"")</f>
        <v/>
      </c>
      <c r="O35" t="str">
        <f>IF(Frumgögn!B38&gt;0,Frumgögn!B38,"")</f>
        <v/>
      </c>
      <c r="P35" t="str">
        <f>IF(Frumgögn!C38&lt;&gt;"",Frumgögn!C38/Frumgögn!$C$10*100,"")</f>
        <v/>
      </c>
      <c r="Q35" t="str">
        <f>IF(Frumgögn!G38&lt;&gt;"",Frumgögn!G38/Frumgögn!$G$10*100,"")</f>
        <v/>
      </c>
    </row>
    <row r="36" spans="1:17" x14ac:dyDescent="0.25">
      <c r="A36" t="str">
        <f>IF(Frumgögn!B44&gt;0,Frumgögn!B44,"")</f>
        <v/>
      </c>
      <c r="B36" s="12" t="str">
        <f>IF(Frumgögn!H44&gt;0,Frumgögn!H44,"")</f>
        <v/>
      </c>
      <c r="C36" s="12" t="str">
        <f>IF(Frumgögn!I44&gt;0,Frumgögn!I44,"")</f>
        <v/>
      </c>
      <c r="D36" s="12"/>
      <c r="E36" s="10" t="str">
        <f>IF(Frumgögn!G44&gt;0,Frumgögn!G44,"")</f>
        <v/>
      </c>
      <c r="H36" t="str">
        <f>IF(Frumgögn!B39&gt;0,Frumgögn!B39,"")</f>
        <v/>
      </c>
      <c r="I36" s="12" t="str">
        <f>IF(Frumgögn!C39&gt;0,Frumgögn!C39,"")</f>
        <v/>
      </c>
      <c r="J36" s="12" t="str">
        <f>IF(Frumgögn!G39&gt;0,Frumgögn!G39,"")</f>
        <v/>
      </c>
      <c r="K36" t="str">
        <f>IF(Frumgögn!K39&gt;0,Frumgögn!K39*100,"")</f>
        <v/>
      </c>
      <c r="O36" t="str">
        <f>IF(Frumgögn!B39&gt;0,Frumgögn!B39,"")</f>
        <v/>
      </c>
      <c r="P36" t="str">
        <f>IF(Frumgögn!C39&lt;&gt;"",Frumgögn!C39/Frumgögn!$C$10*100,"")</f>
        <v/>
      </c>
      <c r="Q36" t="str">
        <f>IF(Frumgögn!G39&lt;&gt;"",Frumgögn!G39/Frumgögn!$G$10*100,"")</f>
        <v/>
      </c>
    </row>
    <row r="37" spans="1:17" x14ac:dyDescent="0.25">
      <c r="A37" t="str">
        <f>IF(Frumgögn!B45&gt;0,Frumgögn!B45,"")</f>
        <v/>
      </c>
      <c r="B37" s="12" t="str">
        <f>IF(Frumgögn!H45&gt;0,Frumgögn!H45,"")</f>
        <v/>
      </c>
      <c r="C37" s="12" t="str">
        <f>IF(Frumgögn!I45&gt;0,Frumgögn!I45,"")</f>
        <v/>
      </c>
      <c r="D37" s="12"/>
      <c r="E37" s="10" t="str">
        <f>IF(Frumgögn!G45&gt;0,Frumgögn!G45,"")</f>
        <v/>
      </c>
      <c r="H37" t="str">
        <f>IF(Frumgögn!B40&gt;0,Frumgögn!B40,"")</f>
        <v/>
      </c>
      <c r="I37" s="12" t="str">
        <f>IF(Frumgögn!C40&gt;0,Frumgögn!C40,"")</f>
        <v/>
      </c>
      <c r="J37" s="12" t="str">
        <f>IF(Frumgögn!G40&gt;0,Frumgögn!G40,"")</f>
        <v/>
      </c>
      <c r="K37" t="str">
        <f>IF(Frumgögn!K40&gt;0,Frumgögn!K40*100,"")</f>
        <v/>
      </c>
      <c r="O37" t="str">
        <f>IF(Frumgögn!B40&gt;0,Frumgögn!B40,"")</f>
        <v/>
      </c>
      <c r="P37" t="str">
        <f>IF(Frumgögn!C40&lt;&gt;"",Frumgögn!C40/Frumgögn!$C$10*100,"")</f>
        <v/>
      </c>
      <c r="Q37" t="str">
        <f>IF(Frumgögn!G40&lt;&gt;"",Frumgögn!G40/Frumgögn!$G$10*100,"")</f>
        <v/>
      </c>
    </row>
    <row r="38" spans="1:17" x14ac:dyDescent="0.25">
      <c r="A38" t="str">
        <f>IF(Frumgögn!B46&gt;0,Frumgögn!B46,"")</f>
        <v/>
      </c>
      <c r="B38" s="12" t="str">
        <f>IF(Frumgögn!H46&gt;0,Frumgögn!H46,"")</f>
        <v/>
      </c>
      <c r="C38" s="12" t="str">
        <f>IF(Frumgögn!I46&gt;0,Frumgögn!I46,"")</f>
        <v/>
      </c>
      <c r="D38" s="12"/>
      <c r="E38" s="10" t="str">
        <f>IF(Frumgögn!G46&gt;0,Frumgögn!G46,"")</f>
        <v/>
      </c>
      <c r="H38" t="str">
        <f>IF(Frumgögn!B41&gt;0,Frumgögn!B41,"")</f>
        <v/>
      </c>
      <c r="I38" s="12" t="str">
        <f>IF(Frumgögn!C41&gt;0,Frumgögn!C41,"")</f>
        <v/>
      </c>
      <c r="J38" s="12" t="str">
        <f>IF(Frumgögn!G41&gt;0,Frumgögn!G41,"")</f>
        <v/>
      </c>
      <c r="K38" t="str">
        <f>IF(Frumgögn!K41&gt;0,Frumgögn!K41*100,"")</f>
        <v/>
      </c>
      <c r="O38" t="str">
        <f>IF(Frumgögn!B41&gt;0,Frumgögn!B41,"")</f>
        <v/>
      </c>
      <c r="P38" t="str">
        <f>IF(Frumgögn!C41&lt;&gt;"",Frumgögn!C41/Frumgögn!$C$10*100,"")</f>
        <v/>
      </c>
      <c r="Q38" t="str">
        <f>IF(Frumgögn!G41&lt;&gt;"",Frumgögn!G41/Frumgögn!$G$10*100,"")</f>
        <v/>
      </c>
    </row>
    <row r="39" spans="1:17" x14ac:dyDescent="0.25">
      <c r="A39" t="str">
        <f>IF(Frumgögn!B47&gt;0,Frumgögn!B47,"")</f>
        <v/>
      </c>
      <c r="B39" s="12" t="str">
        <f>IF(Frumgögn!H47&gt;0,Frumgögn!H47,"")</f>
        <v/>
      </c>
      <c r="C39" s="12" t="str">
        <f>IF(Frumgögn!I47&gt;0,Frumgögn!I47,"")</f>
        <v/>
      </c>
      <c r="D39" s="12"/>
      <c r="E39" s="10" t="str">
        <f>IF(Frumgögn!G47&gt;0,Frumgögn!G47,"")</f>
        <v/>
      </c>
      <c r="H39" t="str">
        <f>IF(Frumgögn!B42&gt;0,Frumgögn!B42,"")</f>
        <v/>
      </c>
      <c r="I39" s="12" t="str">
        <f>IF(Frumgögn!C42&gt;0,Frumgögn!C42,"")</f>
        <v/>
      </c>
      <c r="J39" s="12" t="str">
        <f>IF(Frumgögn!G42&gt;0,Frumgögn!G42,"")</f>
        <v/>
      </c>
      <c r="K39" t="str">
        <f>IF(Frumgögn!K42&gt;0,Frumgögn!K42*100,"")</f>
        <v/>
      </c>
      <c r="O39" t="str">
        <f>IF(Frumgögn!B42&gt;0,Frumgögn!B42,"")</f>
        <v/>
      </c>
      <c r="P39" t="str">
        <f>IF(Frumgögn!C42&lt;&gt;"",Frumgögn!C42/Frumgögn!$C$10*100,"")</f>
        <v/>
      </c>
      <c r="Q39" t="str">
        <f>IF(Frumgögn!G42&lt;&gt;"",Frumgögn!G42/Frumgögn!$G$10*100,"")</f>
        <v/>
      </c>
    </row>
    <row r="40" spans="1:17" x14ac:dyDescent="0.25">
      <c r="B40" s="12"/>
      <c r="C40" s="12"/>
      <c r="D40" s="12"/>
      <c r="H40" t="str">
        <f>IF(Frumgögn!B43&gt;0,Frumgögn!B43,"")</f>
        <v/>
      </c>
      <c r="I40" s="12" t="str">
        <f>IF(Frumgögn!C43&gt;0,Frumgögn!C43,"")</f>
        <v/>
      </c>
      <c r="J40" s="12" t="str">
        <f>IF(Frumgögn!G43&gt;0,Frumgögn!G43,"")</f>
        <v/>
      </c>
      <c r="K40" t="str">
        <f>IF(Frumgögn!K43&gt;0,Frumgögn!K43*100,"")</f>
        <v/>
      </c>
      <c r="O40" t="str">
        <f>IF(Frumgögn!B43&gt;0,Frumgögn!B43,"")</f>
        <v/>
      </c>
      <c r="P40" t="str">
        <f>IF(Frumgögn!C43&lt;&gt;"",Frumgögn!C43/Frumgögn!$C$10*100,"")</f>
        <v/>
      </c>
      <c r="Q40" t="str">
        <f>IF(Frumgögn!G43&lt;&gt;"",Frumgögn!G43/Frumgögn!$G$10*100,"")</f>
        <v/>
      </c>
    </row>
    <row r="41" spans="1:17" x14ac:dyDescent="0.25">
      <c r="B41" s="12"/>
      <c r="C41" s="12"/>
      <c r="D41" s="12"/>
      <c r="H41" t="str">
        <f>IF(Frumgögn!B44&gt;0,Frumgögn!B44,"")</f>
        <v/>
      </c>
      <c r="I41" s="12" t="str">
        <f>IF(Frumgögn!C44&gt;0,Frumgögn!C44,"")</f>
        <v/>
      </c>
      <c r="J41" s="12" t="str">
        <f>IF(Frumgögn!G44&gt;0,Frumgögn!G44,"")</f>
        <v/>
      </c>
      <c r="K41" t="str">
        <f>IF(Frumgögn!K44&gt;0,Frumgögn!K44*100,"")</f>
        <v/>
      </c>
      <c r="O41" t="str">
        <f>IF(Frumgögn!B44&gt;0,Frumgögn!B44,"")</f>
        <v/>
      </c>
      <c r="P41" t="str">
        <f>IF(Frumgögn!C44&lt;&gt;"",Frumgögn!C44/Frumgögn!$C$10*100,"")</f>
        <v/>
      </c>
      <c r="Q41" t="str">
        <f>IF(Frumgögn!G44&lt;&gt;"",Frumgögn!G44/Frumgögn!$G$10*100,"")</f>
        <v/>
      </c>
    </row>
    <row r="42" spans="1:17" x14ac:dyDescent="0.25">
      <c r="B42" s="12"/>
      <c r="C42" s="12"/>
      <c r="D42" s="12"/>
      <c r="H42" t="str">
        <f>IF(Frumgögn!B45&gt;0,Frumgögn!B45,"")</f>
        <v/>
      </c>
      <c r="I42" s="12" t="str">
        <f>IF(Frumgögn!C45&gt;0,Frumgögn!C45,"")</f>
        <v/>
      </c>
      <c r="J42" s="12" t="str">
        <f>IF(Frumgögn!G45&gt;0,Frumgögn!G45,"")</f>
        <v/>
      </c>
      <c r="K42" t="str">
        <f>IF(Frumgögn!K45&gt;0,Frumgögn!K45*100,"")</f>
        <v/>
      </c>
      <c r="O42" t="str">
        <f>IF(Frumgögn!B45&gt;0,Frumgögn!B45,"")</f>
        <v/>
      </c>
      <c r="P42" t="str">
        <f>IF(Frumgögn!C45&lt;&gt;"",Frumgögn!C45/Frumgögn!$C$10*100,"")</f>
        <v/>
      </c>
      <c r="Q42" t="str">
        <f>IF(Frumgögn!G45&lt;&gt;"",Frumgögn!G45/Frumgögn!$G$10*100,"")</f>
        <v/>
      </c>
    </row>
    <row r="43" spans="1:17" x14ac:dyDescent="0.25">
      <c r="B43" s="12"/>
      <c r="C43" s="12"/>
      <c r="D43" s="12"/>
      <c r="H43" t="str">
        <f>IF(Frumgögn!B46&gt;0,Frumgögn!B46,"")</f>
        <v/>
      </c>
      <c r="I43" s="12" t="str">
        <f>IF(Frumgögn!C46&gt;0,Frumgögn!C46,"")</f>
        <v/>
      </c>
      <c r="J43" s="12" t="str">
        <f>IF(Frumgögn!G46&gt;0,Frumgögn!G46,"")</f>
        <v/>
      </c>
      <c r="K43" t="str">
        <f>IF(Frumgögn!K46&gt;0,Frumgögn!K46*100,"")</f>
        <v/>
      </c>
      <c r="O43" t="str">
        <f>IF(Frumgögn!B46&gt;0,Frumgögn!B46,"")</f>
        <v/>
      </c>
      <c r="P43" t="str">
        <f>IF(Frumgögn!C46&lt;&gt;"",Frumgögn!C46/Frumgögn!$C$10*100,"")</f>
        <v/>
      </c>
      <c r="Q43" t="str">
        <f>IF(Frumgögn!G46&lt;&gt;"",Frumgögn!G46/Frumgögn!$G$10*100,"")</f>
        <v/>
      </c>
    </row>
    <row r="44" spans="1:17" x14ac:dyDescent="0.25">
      <c r="B44" s="12"/>
      <c r="C44" s="12"/>
      <c r="D44" s="12"/>
      <c r="H44" t="str">
        <f>IF(Frumgögn!B47&gt;0,Frumgögn!B47,"")</f>
        <v/>
      </c>
      <c r="I44" s="12" t="str">
        <f>IF(Frumgögn!C47&gt;0,Frumgögn!C47,"")</f>
        <v/>
      </c>
      <c r="J44" s="12" t="str">
        <f>IF(Frumgögn!G47&gt;0,Frumgögn!G47,"")</f>
        <v/>
      </c>
      <c r="K44" t="str">
        <f>IF(Frumgögn!K47&gt;0,Frumgögn!K47*100,"")</f>
        <v/>
      </c>
      <c r="O44" t="str">
        <f>IF(Frumgögn!B47&gt;0,Frumgögn!B47,"")</f>
        <v/>
      </c>
      <c r="P44" t="str">
        <f>IF(Frumgögn!C47&lt;&gt;"",Frumgögn!C47/Frumgögn!$C$10*100,"")</f>
        <v/>
      </c>
      <c r="Q44" t="str">
        <f>IF(Frumgögn!G47&lt;&gt;"",Frumgögn!G47/Frumgögn!$G$10*100,"")</f>
        <v/>
      </c>
    </row>
    <row r="45" spans="1:17" x14ac:dyDescent="0.25">
      <c r="B45" s="12"/>
      <c r="C45" s="12"/>
      <c r="D45" s="12"/>
      <c r="H45" t="str">
        <f>IF(Frumgögn!B48&gt;0,Frumgögn!B48,"")</f>
        <v/>
      </c>
      <c r="I45" s="12" t="str">
        <f>IF(Frumgögn!C48&gt;0,Frumgögn!C48,"")</f>
        <v/>
      </c>
      <c r="J45" s="12" t="str">
        <f>IF(Frumgögn!G48&gt;0,Frumgögn!G48,"")</f>
        <v/>
      </c>
      <c r="K45" t="str">
        <f>IF(Frumgögn!K48&gt;0,Frumgögn!K48*100,"")</f>
        <v/>
      </c>
      <c r="O45" t="str">
        <f>IF(Frumgögn!B48&gt;0,Frumgögn!B48,"")</f>
        <v/>
      </c>
      <c r="P45" t="str">
        <f>IF(Frumgögn!C48&lt;&gt;"",Frumgögn!C48/Frumgögn!$C$10*100,"")</f>
        <v/>
      </c>
      <c r="Q45" t="str">
        <f>IF(Frumgögn!G48&lt;&gt;"",Frumgögn!G48/Frumgögn!$G$10*100,"")</f>
        <v/>
      </c>
    </row>
    <row r="46" spans="1:17" x14ac:dyDescent="0.25">
      <c r="B46" s="12"/>
      <c r="C46" s="12"/>
      <c r="D46" s="12"/>
      <c r="H46" t="str">
        <f>IF(Frumgögn!B49&gt;0,Frumgögn!B49,"")</f>
        <v/>
      </c>
      <c r="I46" s="12" t="str">
        <f>IF(Frumgögn!C49&gt;0,Frumgögn!C49,"")</f>
        <v/>
      </c>
      <c r="J46" s="12" t="str">
        <f>IF(Frumgögn!G49&gt;0,Frumgögn!G49,"")</f>
        <v/>
      </c>
      <c r="K46" t="str">
        <f>IF(Frumgögn!K49&gt;0,Frumgögn!K49*100,"")</f>
        <v/>
      </c>
      <c r="O46" t="str">
        <f>IF(Frumgögn!B49&gt;0,Frumgögn!B49,"")</f>
        <v/>
      </c>
      <c r="P46" t="str">
        <f>IF(Frumgögn!C49&lt;&gt;"",Frumgögn!C49/Frumgögn!$C$10*100,"")</f>
        <v/>
      </c>
      <c r="Q46" t="str">
        <f>IF(Frumgögn!G49&lt;&gt;"",Frumgögn!G49/Frumgögn!$G$10*100,"")</f>
        <v/>
      </c>
    </row>
    <row r="47" spans="1:17" x14ac:dyDescent="0.25">
      <c r="B47" s="12"/>
      <c r="C47" s="12"/>
      <c r="D47" s="12"/>
      <c r="H47" t="str">
        <f>IF(Frumgögn!B50&gt;0,Frumgögn!B50,"")</f>
        <v/>
      </c>
      <c r="I47" s="12" t="str">
        <f>IF(Frumgögn!C50&gt;0,Frumgögn!C50,"")</f>
        <v/>
      </c>
      <c r="J47" s="12" t="str">
        <f>IF(Frumgögn!G50&gt;0,Frumgögn!G50,"")</f>
        <v/>
      </c>
      <c r="K47" t="str">
        <f>IF(Frumgögn!K50&gt;0,Frumgögn!K50*100,"")</f>
        <v/>
      </c>
      <c r="O47" t="str">
        <f>IF(Frumgögn!B50&gt;0,Frumgögn!B50,"")</f>
        <v/>
      </c>
      <c r="P47" t="str">
        <f>IF(Frumgögn!C50&lt;&gt;"",Frumgögn!C50/Frumgögn!$C$10*100,"")</f>
        <v/>
      </c>
      <c r="Q47" t="str">
        <f>IF(Frumgögn!G50&lt;&gt;"",Frumgögn!G50/Frumgögn!$G$10*100,"")</f>
        <v/>
      </c>
    </row>
    <row r="48" spans="1:17" x14ac:dyDescent="0.25">
      <c r="B48" s="12"/>
      <c r="C48" s="12"/>
      <c r="D48" s="12"/>
      <c r="H48" t="str">
        <f>IF(Frumgögn!B51&gt;0,Frumgögn!B51,"")</f>
        <v/>
      </c>
      <c r="I48" s="12" t="str">
        <f>IF(Frumgögn!C51&gt;0,Frumgögn!C51,"")</f>
        <v/>
      </c>
      <c r="J48" s="12" t="str">
        <f>IF(Frumgögn!G51&gt;0,Frumgögn!G51,"")</f>
        <v/>
      </c>
      <c r="K48" t="str">
        <f>IF(Frumgögn!K51&gt;0,Frumgögn!K51*100,"")</f>
        <v/>
      </c>
      <c r="O48" t="str">
        <f>IF(Frumgögn!B51&gt;0,Frumgögn!B51,"")</f>
        <v/>
      </c>
      <c r="P48" t="str">
        <f>IF(Frumgögn!C51&lt;&gt;"",Frumgögn!C51/Frumgögn!$C$10*100,"")</f>
        <v/>
      </c>
      <c r="Q48" t="str">
        <f>IF(Frumgögn!G51&lt;&gt;"",Frumgögn!G51/Frumgögn!$G$10*100,"")</f>
        <v/>
      </c>
    </row>
    <row r="49" spans="2:17" x14ac:dyDescent="0.25">
      <c r="B49" s="12"/>
      <c r="C49" s="12"/>
      <c r="D49" s="12"/>
      <c r="H49" t="str">
        <f>IF(Frumgögn!B52&gt;0,Frumgögn!B52,"")</f>
        <v/>
      </c>
      <c r="I49" s="12" t="str">
        <f>IF(Frumgögn!C52&gt;0,Frumgögn!C52,"")</f>
        <v/>
      </c>
      <c r="J49" s="12" t="str">
        <f>IF(Frumgögn!G52&gt;0,Frumgögn!G52,"")</f>
        <v/>
      </c>
      <c r="K49" t="str">
        <f>IF(Frumgögn!K52&gt;0,Frumgögn!K52*100,"")</f>
        <v/>
      </c>
      <c r="O49" t="str">
        <f>IF(Frumgögn!B52&gt;0,Frumgögn!B52,"")</f>
        <v/>
      </c>
      <c r="P49" t="str">
        <f>IF(Frumgögn!C52&lt;&gt;"",Frumgögn!C52/Frumgögn!$C$10*100,"")</f>
        <v/>
      </c>
      <c r="Q49" t="str">
        <f>IF(Frumgögn!G52&lt;&gt;"",Frumgögn!G52/Frumgögn!$G$10*100,"")</f>
        <v/>
      </c>
    </row>
    <row r="50" spans="2:17" x14ac:dyDescent="0.25">
      <c r="B50" s="12"/>
      <c r="C50" s="12"/>
      <c r="D50" s="12"/>
      <c r="H50" t="str">
        <f>IF(Frumgögn!B53&gt;0,Frumgögn!B53,"")</f>
        <v/>
      </c>
      <c r="I50" s="12" t="str">
        <f>IF(Frumgögn!C53&gt;0,Frumgögn!C53,"")</f>
        <v/>
      </c>
      <c r="J50" s="12" t="str">
        <f>IF(Frumgögn!G53&gt;0,Frumgögn!G53,"")</f>
        <v/>
      </c>
      <c r="K50" t="str">
        <f>IF(Frumgögn!K53&gt;0,Frumgögn!K53*100,"")</f>
        <v/>
      </c>
    </row>
    <row r="51" spans="2:17" x14ac:dyDescent="0.25">
      <c r="B51" s="12"/>
      <c r="C51" s="12"/>
      <c r="D51" s="12"/>
      <c r="I51" s="12"/>
      <c r="J51" s="12"/>
      <c r="K51" t="str">
        <f>IF(Frumgögn!K54&gt;0,Frumgögn!K54,"")</f>
        <v/>
      </c>
    </row>
    <row r="52" spans="2:17" x14ac:dyDescent="0.25">
      <c r="B52" s="12"/>
      <c r="C52" s="12"/>
      <c r="D52" s="12"/>
      <c r="I52" s="12"/>
      <c r="J52" s="12"/>
      <c r="K52" s="13"/>
    </row>
    <row r="53" spans="2:17" x14ac:dyDescent="0.25">
      <c r="B53" s="12"/>
      <c r="C53" s="12"/>
      <c r="D53" s="12"/>
      <c r="I53" s="12"/>
      <c r="J53" s="12"/>
      <c r="K53" s="13"/>
    </row>
    <row r="54" spans="2:17" x14ac:dyDescent="0.25">
      <c r="B54" s="12"/>
      <c r="C54" s="12"/>
      <c r="D54" s="12"/>
      <c r="I54" s="12"/>
      <c r="J54" s="12"/>
      <c r="K54" s="13"/>
    </row>
    <row r="55" spans="2:17" x14ac:dyDescent="0.25">
      <c r="B55" s="12"/>
      <c r="C55" s="12"/>
      <c r="D55" s="12"/>
      <c r="I55" s="12"/>
      <c r="J55" s="12"/>
      <c r="K55" s="13"/>
    </row>
    <row r="56" spans="2:17" x14ac:dyDescent="0.25">
      <c r="B56" s="12"/>
      <c r="C56" s="12"/>
      <c r="D56" s="12"/>
      <c r="I56" s="12"/>
      <c r="J56" s="12"/>
      <c r="K56" s="13"/>
    </row>
    <row r="57" spans="2:17" x14ac:dyDescent="0.25">
      <c r="B57" s="12"/>
      <c r="C57" s="12"/>
      <c r="D57" s="12"/>
      <c r="I57" s="12"/>
      <c r="J57" s="12"/>
      <c r="K57" s="13"/>
    </row>
    <row r="58" spans="2:17" x14ac:dyDescent="0.25">
      <c r="B58" s="12"/>
      <c r="C58" s="12"/>
      <c r="D58" s="12"/>
      <c r="I58" s="12"/>
      <c r="J58" s="12"/>
      <c r="K58" s="13"/>
    </row>
    <row r="59" spans="2:17" x14ac:dyDescent="0.25">
      <c r="B59" s="12"/>
      <c r="C59" s="12"/>
      <c r="D59" s="12"/>
      <c r="I59" s="12"/>
      <c r="J59" s="12"/>
      <c r="K59" s="13"/>
    </row>
    <row r="60" spans="2:17" x14ac:dyDescent="0.25">
      <c r="B60" s="12"/>
      <c r="C60" s="12"/>
      <c r="D60" s="12"/>
      <c r="I60" s="12"/>
      <c r="J60" s="12"/>
      <c r="K60" s="13"/>
    </row>
    <row r="61" spans="2:17" x14ac:dyDescent="0.25">
      <c r="B61" s="12"/>
      <c r="C61" s="12"/>
      <c r="D61" s="12"/>
      <c r="I61" s="12"/>
      <c r="J61" s="12"/>
      <c r="K61" s="13"/>
    </row>
    <row r="62" spans="2:17" x14ac:dyDescent="0.25">
      <c r="B62" s="12"/>
      <c r="C62" s="12"/>
      <c r="D62" s="12"/>
      <c r="I62" s="12"/>
      <c r="J62" s="12"/>
      <c r="K62" s="13"/>
    </row>
    <row r="63" spans="2:17" x14ac:dyDescent="0.25">
      <c r="B63" s="12"/>
      <c r="C63" s="12"/>
      <c r="D63" s="12"/>
      <c r="I63" s="12"/>
      <c r="J63" s="12"/>
      <c r="K63" s="13"/>
    </row>
    <row r="64" spans="2:17" x14ac:dyDescent="0.25">
      <c r="B64" s="12"/>
      <c r="C64" s="12"/>
      <c r="D64" s="12"/>
      <c r="I64" s="12"/>
      <c r="J64" s="12"/>
      <c r="K64" s="13"/>
    </row>
    <row r="65" spans="2:11" x14ac:dyDescent="0.25">
      <c r="B65" s="12"/>
      <c r="C65" s="12"/>
      <c r="D65" s="12"/>
      <c r="I65" s="12"/>
      <c r="J65" s="12"/>
      <c r="K65" s="13"/>
    </row>
    <row r="66" spans="2:11" x14ac:dyDescent="0.25">
      <c r="B66" s="12"/>
      <c r="C66" s="12"/>
      <c r="D66" s="12"/>
      <c r="I66" s="12"/>
      <c r="J66" s="12"/>
      <c r="K66" s="13"/>
    </row>
    <row r="67" spans="2:11" x14ac:dyDescent="0.25">
      <c r="B67" s="12"/>
      <c r="C67" s="12"/>
      <c r="D67" s="12"/>
      <c r="I67" s="12"/>
      <c r="J67" s="12"/>
      <c r="K67" s="13"/>
    </row>
    <row r="68" spans="2:11" x14ac:dyDescent="0.25">
      <c r="B68" s="12"/>
      <c r="C68" s="12"/>
      <c r="D68" s="12"/>
      <c r="I68" s="12"/>
      <c r="J68" s="12"/>
      <c r="K68" s="13"/>
    </row>
    <row r="69" spans="2:11" x14ac:dyDescent="0.25">
      <c r="B69" s="12"/>
      <c r="C69" s="12"/>
      <c r="D69" s="12"/>
      <c r="I69" s="12"/>
      <c r="J69" s="12"/>
      <c r="K69" s="13"/>
    </row>
    <row r="70" spans="2:11" x14ac:dyDescent="0.25">
      <c r="B70" s="12"/>
      <c r="C70" s="12"/>
      <c r="D70" s="12"/>
      <c r="I70" s="12"/>
      <c r="J70" s="12"/>
      <c r="K70" s="13"/>
    </row>
    <row r="71" spans="2:11" x14ac:dyDescent="0.25">
      <c r="B71" s="12"/>
      <c r="C71" s="12"/>
      <c r="D71" s="12"/>
      <c r="I71" s="12"/>
      <c r="J71" s="12"/>
      <c r="K71" s="13"/>
    </row>
    <row r="72" spans="2:11" x14ac:dyDescent="0.25">
      <c r="B72" s="12"/>
      <c r="C72" s="12"/>
      <c r="D72" s="12"/>
      <c r="I72" s="12"/>
      <c r="J72" s="12"/>
      <c r="K72" s="13"/>
    </row>
    <row r="73" spans="2:11" x14ac:dyDescent="0.25">
      <c r="B73" s="12"/>
      <c r="C73" s="12"/>
      <c r="D73" s="12"/>
      <c r="I73" s="12"/>
      <c r="J73" s="12"/>
      <c r="K73" s="13"/>
    </row>
    <row r="74" spans="2:11" x14ac:dyDescent="0.25">
      <c r="B74" s="12"/>
      <c r="C74" s="12"/>
      <c r="D74" s="12"/>
      <c r="I74" s="12"/>
      <c r="J74" s="12"/>
      <c r="K74" s="13"/>
    </row>
    <row r="75" spans="2:11" x14ac:dyDescent="0.25">
      <c r="B75" s="12"/>
      <c r="C75" s="12"/>
      <c r="D75" s="12"/>
      <c r="I75" s="12"/>
      <c r="J75" s="12"/>
      <c r="K75" s="13"/>
    </row>
    <row r="76" spans="2:11" x14ac:dyDescent="0.25">
      <c r="B76" s="12"/>
      <c r="C76" s="12"/>
      <c r="D76" s="12"/>
      <c r="I76" s="12"/>
      <c r="J76" s="12"/>
      <c r="K76" s="13"/>
    </row>
    <row r="77" spans="2:11" x14ac:dyDescent="0.25">
      <c r="B77" s="12"/>
      <c r="C77" s="12"/>
      <c r="D77" s="12"/>
      <c r="I77" s="12"/>
      <c r="J77" s="12"/>
      <c r="K77" s="13"/>
    </row>
    <row r="78" spans="2:11" x14ac:dyDescent="0.25">
      <c r="B78" s="12"/>
      <c r="C78" s="12"/>
      <c r="D78" s="12"/>
      <c r="I78" s="12"/>
      <c r="J78" s="12"/>
      <c r="K78" s="13"/>
    </row>
    <row r="79" spans="2:11" x14ac:dyDescent="0.25">
      <c r="B79" s="12"/>
      <c r="C79" s="12"/>
      <c r="D79" s="12"/>
      <c r="I79" s="12"/>
      <c r="J79" s="12"/>
      <c r="K79" s="13"/>
    </row>
    <row r="80" spans="2:11" x14ac:dyDescent="0.25">
      <c r="B80" s="12"/>
      <c r="C80" s="12"/>
      <c r="D80" s="12"/>
      <c r="I80" s="12"/>
      <c r="J80" s="12"/>
      <c r="K80" s="13"/>
    </row>
    <row r="81" spans="2:11" x14ac:dyDescent="0.25">
      <c r="B81" s="12"/>
      <c r="C81" s="12"/>
      <c r="D81" s="12"/>
      <c r="I81" s="12"/>
      <c r="J81" s="12"/>
      <c r="K81" s="13"/>
    </row>
    <row r="82" spans="2:11" x14ac:dyDescent="0.25">
      <c r="B82" s="12"/>
      <c r="C82" s="12"/>
      <c r="D82" s="12"/>
      <c r="I82" s="12"/>
      <c r="J82" s="12"/>
      <c r="K82" s="13"/>
    </row>
    <row r="83" spans="2:11" x14ac:dyDescent="0.25">
      <c r="B83" s="12"/>
      <c r="C83" s="12"/>
      <c r="D83" s="12"/>
      <c r="I83" s="12"/>
      <c r="J83" s="12"/>
      <c r="K83" s="13"/>
    </row>
    <row r="84" spans="2:11" x14ac:dyDescent="0.25">
      <c r="B84" s="12"/>
      <c r="C84" s="12"/>
      <c r="D84" s="12"/>
      <c r="I84" s="12"/>
      <c r="J84" s="12"/>
      <c r="K84" s="13"/>
    </row>
    <row r="85" spans="2:11" x14ac:dyDescent="0.25">
      <c r="B85" s="12"/>
      <c r="C85" s="12"/>
      <c r="D85" s="12"/>
      <c r="I85" s="12"/>
      <c r="J85" s="12"/>
      <c r="K85" s="13"/>
    </row>
    <row r="86" spans="2:11" x14ac:dyDescent="0.25">
      <c r="B86" s="12"/>
      <c r="C86" s="12"/>
      <c r="D86" s="12"/>
      <c r="I86" s="12"/>
      <c r="J86" s="12"/>
      <c r="K86" s="13"/>
    </row>
    <row r="87" spans="2:11" x14ac:dyDescent="0.25">
      <c r="B87" s="12"/>
      <c r="C87" s="12"/>
      <c r="D87" s="12"/>
      <c r="I87" s="12"/>
      <c r="J87" s="12"/>
      <c r="K87" s="13"/>
    </row>
    <row r="88" spans="2:11" x14ac:dyDescent="0.25">
      <c r="B88" s="12"/>
      <c r="C88" s="12"/>
      <c r="D88" s="12"/>
      <c r="I88" s="12"/>
      <c r="J88" s="12"/>
      <c r="K88" s="13"/>
    </row>
    <row r="89" spans="2:11" x14ac:dyDescent="0.25">
      <c r="B89" s="12"/>
      <c r="C89" s="12"/>
      <c r="D89" s="12"/>
      <c r="I89" s="12"/>
      <c r="J89" s="12"/>
      <c r="K89" s="13"/>
    </row>
    <row r="90" spans="2:11" x14ac:dyDescent="0.25">
      <c r="B90" s="12"/>
      <c r="C90" s="12"/>
      <c r="D90" s="12"/>
      <c r="I90" s="12"/>
      <c r="J90" s="12"/>
      <c r="K90" s="13"/>
    </row>
    <row r="91" spans="2:11" x14ac:dyDescent="0.25">
      <c r="B91" s="12"/>
      <c r="C91" s="12"/>
      <c r="D91" s="12"/>
      <c r="I91" s="12"/>
      <c r="J91" s="12"/>
      <c r="K91" s="13"/>
    </row>
    <row r="92" spans="2:11" x14ac:dyDescent="0.25">
      <c r="B92" s="12"/>
      <c r="C92" s="12"/>
      <c r="D92" s="12"/>
      <c r="I92" s="12"/>
      <c r="J92" s="12"/>
      <c r="K92" s="13"/>
    </row>
    <row r="93" spans="2:11" x14ac:dyDescent="0.25">
      <c r="B93" s="12"/>
      <c r="C93" s="12"/>
      <c r="D93" s="12"/>
      <c r="I93" s="12"/>
      <c r="J93" s="12"/>
      <c r="K93" s="13"/>
    </row>
    <row r="94" spans="2:11" x14ac:dyDescent="0.25">
      <c r="B94" s="12"/>
      <c r="C94" s="12"/>
      <c r="D94" s="12"/>
      <c r="I94" s="12"/>
      <c r="J94" s="12"/>
      <c r="K94" s="13"/>
    </row>
    <row r="95" spans="2:11" x14ac:dyDescent="0.25">
      <c r="B95" s="12"/>
      <c r="C95" s="12"/>
      <c r="D95" s="12"/>
      <c r="I95" s="12"/>
      <c r="J95" s="12"/>
      <c r="K95" s="13"/>
    </row>
    <row r="96" spans="2:11" x14ac:dyDescent="0.25">
      <c r="B96" s="12"/>
      <c r="C96" s="12"/>
      <c r="D96" s="12"/>
      <c r="I96" s="12"/>
      <c r="J96" s="12"/>
      <c r="K96" s="13"/>
    </row>
    <row r="97" spans="2:11" x14ac:dyDescent="0.25">
      <c r="B97" s="12"/>
      <c r="C97" s="12"/>
      <c r="D97" s="12"/>
      <c r="I97" s="12"/>
      <c r="J97" s="12"/>
      <c r="K97" s="13"/>
    </row>
    <row r="98" spans="2:11" x14ac:dyDescent="0.25">
      <c r="B98" s="12"/>
      <c r="C98" s="12"/>
      <c r="D98" s="12"/>
      <c r="I98" s="12"/>
      <c r="J98" s="12"/>
      <c r="K98" s="13"/>
    </row>
    <row r="99" spans="2:11" x14ac:dyDescent="0.25">
      <c r="B99" s="12"/>
      <c r="C99" s="12"/>
      <c r="D99" s="12"/>
      <c r="I99" s="12"/>
      <c r="J99" s="12"/>
      <c r="K99" s="13"/>
    </row>
    <row r="100" spans="2:11" x14ac:dyDescent="0.25">
      <c r="B100" s="12"/>
      <c r="C100" s="12"/>
      <c r="D100" s="12"/>
      <c r="I100" s="12"/>
      <c r="J100" s="12"/>
      <c r="K100" s="13"/>
    </row>
    <row r="101" spans="2:11" x14ac:dyDescent="0.25">
      <c r="B101" s="12"/>
      <c r="C101" s="12"/>
      <c r="D101" s="12"/>
      <c r="I101" s="12"/>
      <c r="J101" s="12"/>
      <c r="K101" s="13"/>
    </row>
    <row r="102" spans="2:11" x14ac:dyDescent="0.25">
      <c r="B102" s="12"/>
      <c r="C102" s="12"/>
      <c r="D102" s="12"/>
      <c r="I102" s="12"/>
      <c r="J102" s="12"/>
      <c r="K102" s="13"/>
    </row>
    <row r="103" spans="2:11" x14ac:dyDescent="0.25">
      <c r="B103" s="12"/>
      <c r="C103" s="12"/>
      <c r="D103" s="12"/>
      <c r="I103" s="12"/>
      <c r="J103" s="12"/>
      <c r="K103" s="13"/>
    </row>
    <row r="104" spans="2:11" x14ac:dyDescent="0.25">
      <c r="B104" s="12"/>
      <c r="C104" s="12"/>
      <c r="D104" s="12"/>
      <c r="I104" s="12"/>
      <c r="J104" s="12"/>
      <c r="K104" s="13"/>
    </row>
    <row r="105" spans="2:11" x14ac:dyDescent="0.25">
      <c r="B105" s="12"/>
      <c r="C105" s="12"/>
      <c r="D105" s="12"/>
      <c r="I105" s="12"/>
      <c r="J105" s="12"/>
      <c r="K105" s="13"/>
    </row>
    <row r="106" spans="2:11" x14ac:dyDescent="0.25">
      <c r="B106" s="12"/>
      <c r="C106" s="12"/>
      <c r="D106" s="12"/>
      <c r="I106" s="12"/>
      <c r="J106" s="12"/>
      <c r="K106" s="13"/>
    </row>
    <row r="107" spans="2:11" x14ac:dyDescent="0.25">
      <c r="B107" s="12"/>
      <c r="C107" s="12"/>
      <c r="D107" s="12"/>
      <c r="I107" s="12"/>
      <c r="J107" s="12"/>
      <c r="K107" s="13"/>
    </row>
    <row r="108" spans="2:11" x14ac:dyDescent="0.25">
      <c r="B108" s="12"/>
      <c r="C108" s="12"/>
      <c r="D108" s="12"/>
      <c r="I108" s="12"/>
      <c r="J108" s="12"/>
      <c r="K108" s="13"/>
    </row>
    <row r="109" spans="2:11" x14ac:dyDescent="0.25">
      <c r="B109" s="12"/>
      <c r="C109" s="12"/>
      <c r="D109" s="12"/>
      <c r="I109" s="12"/>
      <c r="J109" s="12"/>
      <c r="K109" s="13"/>
    </row>
    <row r="110" spans="2:11" x14ac:dyDescent="0.25">
      <c r="B110" s="12"/>
      <c r="C110" s="12"/>
      <c r="D110" s="12"/>
      <c r="I110" s="12"/>
      <c r="J110" s="12"/>
      <c r="K110" s="13"/>
    </row>
    <row r="111" spans="2:11" x14ac:dyDescent="0.25">
      <c r="B111" s="12"/>
      <c r="C111" s="12"/>
      <c r="D111" s="12"/>
      <c r="I111" s="12"/>
      <c r="J111" s="12"/>
      <c r="K111" s="13"/>
    </row>
    <row r="112" spans="2:11" x14ac:dyDescent="0.25">
      <c r="B112" s="12"/>
      <c r="C112" s="12"/>
      <c r="D112" s="12"/>
      <c r="I112" s="12"/>
      <c r="J112" s="12"/>
      <c r="K112" s="13"/>
    </row>
    <row r="113" spans="2:11" x14ac:dyDescent="0.25">
      <c r="B113" s="12"/>
      <c r="C113" s="12"/>
      <c r="D113" s="12"/>
      <c r="I113" s="12"/>
      <c r="J113" s="12"/>
      <c r="K113" s="13"/>
    </row>
    <row r="114" spans="2:11" x14ac:dyDescent="0.25">
      <c r="B114" s="12"/>
      <c r="C114" s="12"/>
      <c r="D114" s="12"/>
      <c r="I114" s="12"/>
      <c r="J114" s="12"/>
      <c r="K114" s="13"/>
    </row>
    <row r="115" spans="2:11" x14ac:dyDescent="0.25">
      <c r="B115" s="12"/>
      <c r="C115" s="12"/>
      <c r="D115" s="12"/>
      <c r="I115" s="12"/>
      <c r="J115" s="12"/>
      <c r="K115" s="13"/>
    </row>
    <row r="116" spans="2:11" x14ac:dyDescent="0.25">
      <c r="B116" s="12"/>
      <c r="C116" s="12"/>
      <c r="D116" s="12"/>
      <c r="I116" s="12"/>
      <c r="J116" s="12"/>
      <c r="K116" s="13"/>
    </row>
    <row r="117" spans="2:11" x14ac:dyDescent="0.25">
      <c r="B117" s="12"/>
      <c r="C117" s="12"/>
      <c r="D117" s="12"/>
      <c r="I117" s="12"/>
      <c r="J117" s="12"/>
      <c r="K117" s="13"/>
    </row>
    <row r="118" spans="2:11" x14ac:dyDescent="0.25">
      <c r="B118" s="12"/>
      <c r="C118" s="12"/>
      <c r="D118" s="12"/>
      <c r="I118" s="12"/>
      <c r="J118" s="12"/>
      <c r="K118" s="13"/>
    </row>
    <row r="119" spans="2:11" x14ac:dyDescent="0.25">
      <c r="B119" s="12"/>
      <c r="C119" s="12"/>
      <c r="D119" s="12"/>
      <c r="I119" s="12"/>
      <c r="J119" s="12"/>
      <c r="K119" s="13"/>
    </row>
    <row r="120" spans="2:11" x14ac:dyDescent="0.25">
      <c r="B120" s="12"/>
      <c r="C120" s="12"/>
      <c r="D120" s="12"/>
      <c r="I120" s="12"/>
      <c r="J120" s="12"/>
      <c r="K120" s="13"/>
    </row>
    <row r="121" spans="2:11" x14ac:dyDescent="0.25">
      <c r="B121" s="12"/>
      <c r="C121" s="12"/>
      <c r="D121" s="12"/>
      <c r="I121" s="12"/>
      <c r="J121" s="12"/>
      <c r="K121" s="13"/>
    </row>
    <row r="122" spans="2:11" x14ac:dyDescent="0.25">
      <c r="B122" s="12"/>
      <c r="C122" s="12"/>
      <c r="D122" s="12"/>
      <c r="I122" s="12"/>
      <c r="J122" s="12"/>
      <c r="K122" s="13"/>
    </row>
    <row r="123" spans="2:11" x14ac:dyDescent="0.25">
      <c r="B123" s="12"/>
      <c r="C123" s="12"/>
      <c r="D123" s="12"/>
      <c r="I123" s="12"/>
      <c r="J123" s="12"/>
      <c r="K123" s="13"/>
    </row>
    <row r="124" spans="2:11" x14ac:dyDescent="0.25">
      <c r="B124" s="12"/>
      <c r="C124" s="12"/>
      <c r="D124" s="12"/>
      <c r="I124" s="12"/>
      <c r="J124" s="12"/>
      <c r="K124" s="13"/>
    </row>
    <row r="125" spans="2:11" x14ac:dyDescent="0.25">
      <c r="B125" s="12"/>
      <c r="C125" s="12"/>
      <c r="D125" s="12"/>
      <c r="I125" s="12"/>
      <c r="J125" s="12"/>
      <c r="K125" s="13"/>
    </row>
    <row r="126" spans="2:11" x14ac:dyDescent="0.25">
      <c r="B126" s="12"/>
      <c r="C126" s="12"/>
      <c r="D126" s="12"/>
      <c r="I126" s="12"/>
      <c r="J126" s="12"/>
      <c r="K126" s="13"/>
    </row>
    <row r="127" spans="2:11" x14ac:dyDescent="0.25">
      <c r="B127" s="12"/>
      <c r="C127" s="12"/>
      <c r="D127" s="12"/>
      <c r="I127" s="12"/>
      <c r="J127" s="12"/>
      <c r="K127" s="13"/>
    </row>
    <row r="128" spans="2:11" x14ac:dyDescent="0.25">
      <c r="B128" s="12"/>
      <c r="C128" s="12"/>
      <c r="D128" s="12"/>
      <c r="I128" s="12"/>
      <c r="J128" s="12"/>
      <c r="K128" s="13"/>
    </row>
    <row r="129" spans="2:11" x14ac:dyDescent="0.25">
      <c r="B129" s="12"/>
      <c r="C129" s="12"/>
      <c r="D129" s="12"/>
      <c r="I129" s="12"/>
      <c r="J129" s="12"/>
      <c r="K129" s="13"/>
    </row>
    <row r="130" spans="2:11" x14ac:dyDescent="0.25">
      <c r="B130" s="12"/>
      <c r="C130" s="12"/>
      <c r="D130" s="12"/>
      <c r="I130" s="12"/>
      <c r="J130" s="12"/>
      <c r="K130" s="13"/>
    </row>
    <row r="131" spans="2:11" x14ac:dyDescent="0.25">
      <c r="B131" s="12"/>
      <c r="C131" s="12"/>
      <c r="D131" s="12"/>
      <c r="I131" s="12"/>
      <c r="J131" s="12"/>
      <c r="K131" s="13"/>
    </row>
    <row r="132" spans="2:11" x14ac:dyDescent="0.25">
      <c r="B132" s="12"/>
      <c r="C132" s="12"/>
      <c r="D132" s="12"/>
      <c r="I132" s="12"/>
      <c r="J132" s="12"/>
      <c r="K132" s="13"/>
    </row>
    <row r="133" spans="2:11" x14ac:dyDescent="0.25">
      <c r="B133" s="12"/>
      <c r="C133" s="12"/>
      <c r="D133" s="12"/>
      <c r="I133" s="12"/>
      <c r="J133" s="12"/>
      <c r="K133" s="13"/>
    </row>
    <row r="134" spans="2:11" x14ac:dyDescent="0.25">
      <c r="B134" s="12"/>
      <c r="C134" s="12"/>
      <c r="D134" s="12"/>
      <c r="I134" s="12"/>
      <c r="J134" s="12"/>
      <c r="K134" s="13"/>
    </row>
    <row r="135" spans="2:11" x14ac:dyDescent="0.25">
      <c r="B135" s="12"/>
      <c r="C135" s="12"/>
      <c r="D135" s="12"/>
      <c r="I135" s="12"/>
      <c r="J135" s="12"/>
      <c r="K135" s="13"/>
    </row>
    <row r="136" spans="2:11" x14ac:dyDescent="0.25">
      <c r="B136" s="12"/>
      <c r="C136" s="12"/>
      <c r="D136" s="12"/>
      <c r="I136" s="12"/>
      <c r="J136" s="12"/>
      <c r="K136" s="13"/>
    </row>
    <row r="137" spans="2:11" x14ac:dyDescent="0.25">
      <c r="B137" s="12"/>
      <c r="C137" s="12"/>
      <c r="D137" s="12"/>
      <c r="I137" s="12"/>
      <c r="J137" s="12"/>
      <c r="K137" s="13"/>
    </row>
    <row r="138" spans="2:11" x14ac:dyDescent="0.25">
      <c r="B138" s="12"/>
      <c r="C138" s="12"/>
      <c r="D138" s="12"/>
      <c r="I138" s="12"/>
      <c r="J138" s="12"/>
      <c r="K138" s="13"/>
    </row>
    <row r="139" spans="2:11" x14ac:dyDescent="0.25">
      <c r="B139" s="12"/>
      <c r="C139" s="12"/>
      <c r="D139" s="12"/>
      <c r="I139" s="12"/>
      <c r="J139" s="12"/>
      <c r="K139" s="13"/>
    </row>
    <row r="140" spans="2:11" x14ac:dyDescent="0.25">
      <c r="B140" s="12"/>
      <c r="C140" s="12"/>
      <c r="D140" s="12"/>
      <c r="I140" s="12"/>
      <c r="J140" s="12"/>
      <c r="K140" s="13"/>
    </row>
    <row r="141" spans="2:11" x14ac:dyDescent="0.25">
      <c r="B141" s="12"/>
      <c r="C141" s="12"/>
      <c r="D141" s="12"/>
      <c r="I141" s="12"/>
      <c r="J141" s="12"/>
      <c r="K141" s="13"/>
    </row>
    <row r="142" spans="2:11" x14ac:dyDescent="0.25">
      <c r="B142" s="12"/>
      <c r="C142" s="12"/>
      <c r="D142" s="12"/>
      <c r="I142" s="12"/>
      <c r="J142" s="12"/>
      <c r="K142" s="13"/>
    </row>
    <row r="143" spans="2:11" x14ac:dyDescent="0.25">
      <c r="B143" s="12"/>
      <c r="C143" s="12"/>
      <c r="D143" s="12"/>
      <c r="I143" s="12"/>
      <c r="J143" s="12"/>
      <c r="K143" s="13"/>
    </row>
    <row r="144" spans="2:11" x14ac:dyDescent="0.25">
      <c r="B144" s="12"/>
      <c r="C144" s="12"/>
      <c r="D144" s="12"/>
      <c r="K144" s="13"/>
    </row>
    <row r="145" spans="2:11" x14ac:dyDescent="0.25">
      <c r="B145" s="12"/>
      <c r="C145" s="12"/>
      <c r="D145" s="12"/>
      <c r="K145" s="13"/>
    </row>
    <row r="146" spans="2:11" x14ac:dyDescent="0.25">
      <c r="B146" s="12"/>
      <c r="C146" s="12"/>
      <c r="D146" s="12"/>
      <c r="K146" s="13"/>
    </row>
    <row r="147" spans="2:11" x14ac:dyDescent="0.25">
      <c r="B147" s="12"/>
      <c r="C147" s="12"/>
      <c r="D147" s="12"/>
      <c r="K147" s="13"/>
    </row>
    <row r="148" spans="2:11" x14ac:dyDescent="0.25">
      <c r="B148" s="12"/>
      <c r="C148" s="12"/>
      <c r="D148" s="12"/>
      <c r="K148" s="13"/>
    </row>
    <row r="149" spans="2:11" x14ac:dyDescent="0.25">
      <c r="K149" s="13"/>
    </row>
    <row r="150" spans="2:11" x14ac:dyDescent="0.25">
      <c r="K150" s="13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53" pageOrder="overThenDown" orientation="landscape" r:id="rId1"/>
  <headerFooter>
    <oddHeader>&amp;L&amp;A&amp;C&amp;G&amp;R&amp;P af &amp;N</oddHeader>
    <oddFooter>&amp;C&amp;"-,Bold"https://www.sjalfbaerni.is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8BD0E-4C7A-4825-9735-1D4925535A31}">
  <sheetPr>
    <tabColor theme="9" tint="0.59999389629810485"/>
    <pageSetUpPr fitToPage="1"/>
  </sheetPr>
  <dimension ref="A1:Z27"/>
  <sheetViews>
    <sheetView tabSelected="1" zoomScaleNormal="100" workbookViewId="0">
      <selection activeCell="A5" sqref="A5"/>
    </sheetView>
  </sheetViews>
  <sheetFormatPr defaultColWidth="9.28515625" defaultRowHeight="15" x14ac:dyDescent="0.25"/>
  <sheetData>
    <row r="1" spans="1:26" s="3" customFormat="1" ht="21" x14ac:dyDescent="0.35">
      <c r="A1" s="18" t="str">
        <f>Frumgögn!A1</f>
        <v>1.1.1 - Íbúafjöldi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6" x14ac:dyDescent="0.25">
      <c r="A3" s="2"/>
      <c r="D3" s="2"/>
      <c r="E3" s="2"/>
      <c r="K3" s="2"/>
      <c r="L3" s="2"/>
      <c r="M3" s="2"/>
    </row>
    <row r="4" spans="1:26" ht="15" customHeight="1" x14ac:dyDescent="0.25">
      <c r="A4" s="2" t="s">
        <v>14</v>
      </c>
      <c r="L4" s="2" t="s">
        <v>24</v>
      </c>
    </row>
    <row r="5" spans="1:26" ht="15" customHeight="1" x14ac:dyDescent="0.25"/>
    <row r="27" spans="1:12" x14ac:dyDescent="0.25">
      <c r="A27" s="2" t="s">
        <v>20</v>
      </c>
      <c r="L27" s="2" t="s">
        <v>29</v>
      </c>
    </row>
  </sheetData>
  <mergeCells count="1">
    <mergeCell ref="A1:N1"/>
  </mergeCells>
  <pageMargins left="0.70866141732283472" right="0.70866141732283472" top="0.74803149606299213" bottom="0.74803149606299213" header="0.31496062992125984" footer="0.31496062992125984"/>
  <pageSetup paperSize="9" scale="54" pageOrder="overThenDown" orientation="landscape" r:id="rId1"/>
  <headerFooter>
    <oddHeader>&amp;L&amp;A&amp;C&amp;G&amp;R&amp;P af &amp;N</oddHeader>
    <oddFooter>&amp;C&amp;"-,Bold"https://www.sjalfbaerni.is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A6AF832888F24282EDBB3D0465965C" ma:contentTypeVersion="17" ma:contentTypeDescription="Create a new document." ma:contentTypeScope="" ma:versionID="fb96ea93997d6c25ab56a21b780bf1ac">
  <xsd:schema xmlns:xsd="http://www.w3.org/2001/XMLSchema" xmlns:xs="http://www.w3.org/2001/XMLSchema" xmlns:p="http://schemas.microsoft.com/office/2006/metadata/properties" xmlns:ns2="a1e505cb-d496-48fd-add2-266759c5e8d4" xmlns:ns3="4d5e1130-bd29-41b9-8f35-b2022c1f2110" targetNamespace="http://schemas.microsoft.com/office/2006/metadata/properties" ma:root="true" ma:fieldsID="a4eb6389662e1d13b2c382c728d882d1" ns2:_="" ns3:_="">
    <xsd:import namespace="a1e505cb-d496-48fd-add2-266759c5e8d4"/>
    <xsd:import namespace="4d5e1130-bd29-41b9-8f35-b2022c1f21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e505cb-d496-48fd-add2-266759c5e8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2e01d11-8d40-431d-a7a9-83a1a816bc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5e1130-bd29-41b9-8f35-b2022c1f21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6626fde-186f-4462-b609-00a1f679dbb2}" ma:internalName="TaxCatchAll" ma:showField="CatchAllData" ma:web="4d5e1130-bd29-41b9-8f35-b2022c1f21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5e1130-bd29-41b9-8f35-b2022c1f2110" xsi:nil="true"/>
    <lcf76f155ced4ddcb4097134ff3c332f xmlns="a1e505cb-d496-48fd-add2-266759c5e8d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73E9B65-FE01-4F07-9CC3-273F7EE7D2F9}"/>
</file>

<file path=customXml/itemProps2.xml><?xml version="1.0" encoding="utf-8"?>
<ds:datastoreItem xmlns:ds="http://schemas.openxmlformats.org/officeDocument/2006/customXml" ds:itemID="{F8ECCB53-A842-4325-9AAD-B647182EE9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2482FB-7894-4078-ABB5-8F0F558ECAF3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60700310-1e95-4a2d-902b-55f378dec2fe"/>
    <ds:schemaRef ds:uri="http://schemas.microsoft.com/office/infopath/2007/PartnerControls"/>
    <ds:schemaRef ds:uri="http://www.w3.org/XML/1998/namespace"/>
    <ds:schemaRef ds:uri="cc6de4c7-8526-40f9-9830-bae303b4b474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Frumgögn</vt:lpstr>
      <vt:lpstr>Úrvinnsla</vt:lpstr>
      <vt:lpstr>Highcharts</vt:lpstr>
      <vt:lpstr>Birting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Arnar Úlfarsson</dc:creator>
  <cp:lastModifiedBy>Arnar Úlfarsson</cp:lastModifiedBy>
  <cp:lastPrinted>2020-02-10T14:26:14Z</cp:lastPrinted>
  <dcterms:created xsi:type="dcterms:W3CDTF">2020-02-07T14:51:12Z</dcterms:created>
  <dcterms:modified xsi:type="dcterms:W3CDTF">2023-07-26T11:29:58Z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0x010100DDA6AF832888F24282EDBB3D0465965C</vt:lpwstr>
  </property>
</Properties>
</file>